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17895" windowHeight="9420" firstSheet="1" activeTab="7"/>
  </bookViews>
  <sheets>
    <sheet name="Sheet4" sheetId="4" r:id="rId1"/>
    <sheet name="Sheet1" sheetId="1" r:id="rId2"/>
    <sheet name="บทสรุป" sheetId="7" r:id="rId3"/>
    <sheet name="คณะ" sheetId="18" r:id="rId4"/>
    <sheet name="ข่าวสาร" sheetId="15" r:id="rId5"/>
    <sheet name="สรุป" sheetId="13" r:id="rId6"/>
    <sheet name="สรุป2" sheetId="16" r:id="rId7"/>
    <sheet name="ข้อเสนอแนะ" sheetId="14" r:id="rId8"/>
  </sheets>
  <definedNames>
    <definedName name="_xlnm._FilterDatabase" localSheetId="1" hidden="1">Sheet1!$D$1:$D$280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0" i="16" l="1"/>
  <c r="AE49" i="1"/>
  <c r="E32" i="16"/>
  <c r="E30" i="16"/>
  <c r="E28" i="16"/>
  <c r="E26" i="16"/>
  <c r="E24" i="16"/>
  <c r="E22" i="16"/>
  <c r="E12" i="16"/>
  <c r="E18" i="16"/>
  <c r="E16" i="16"/>
  <c r="E14" i="16"/>
  <c r="D52" i="1" l="1"/>
  <c r="G32" i="16"/>
  <c r="G30" i="16"/>
  <c r="G28" i="16"/>
  <c r="G26" i="16"/>
  <c r="G24" i="16"/>
  <c r="G22" i="16"/>
  <c r="F36" i="16"/>
  <c r="F34" i="16"/>
  <c r="F32" i="16"/>
  <c r="F30" i="16"/>
  <c r="F28" i="16"/>
  <c r="F26" i="16"/>
  <c r="F24" i="16"/>
  <c r="F22" i="16"/>
  <c r="F20" i="16"/>
  <c r="G18" i="16"/>
  <c r="G16" i="16"/>
  <c r="G14" i="16"/>
  <c r="G12" i="16"/>
  <c r="F18" i="16"/>
  <c r="F16" i="16"/>
  <c r="F14" i="16"/>
  <c r="F12" i="16"/>
  <c r="B26" i="18" l="1"/>
  <c r="G50" i="1"/>
  <c r="H50" i="1"/>
  <c r="I50" i="1"/>
  <c r="J50" i="1"/>
  <c r="K50" i="1"/>
  <c r="L50" i="1"/>
  <c r="F50" i="1"/>
  <c r="G49" i="1"/>
  <c r="H49" i="1"/>
  <c r="I49" i="1"/>
  <c r="J49" i="1"/>
  <c r="K49" i="1"/>
  <c r="L49" i="1"/>
  <c r="F49" i="1"/>
  <c r="C26" i="18" l="1"/>
  <c r="C17" i="18"/>
  <c r="C21" i="18"/>
  <c r="C25" i="18"/>
  <c r="C22" i="18"/>
  <c r="C23" i="18"/>
  <c r="C24" i="18"/>
  <c r="C18" i="18"/>
  <c r="C20" i="18"/>
  <c r="C19" i="18"/>
  <c r="C16" i="18"/>
  <c r="E13" i="15"/>
  <c r="D61" i="1"/>
  <c r="D55" i="1"/>
  <c r="D57" i="1"/>
  <c r="D56" i="1"/>
  <c r="D54" i="1"/>
  <c r="D53" i="1"/>
  <c r="D60" i="1"/>
  <c r="D59" i="1"/>
  <c r="D58" i="1"/>
  <c r="F9" i="15" l="1"/>
  <c r="F8" i="15"/>
  <c r="F7" i="15"/>
  <c r="F11" i="15"/>
  <c r="F10" i="15"/>
  <c r="F12" i="15"/>
  <c r="D62" i="1"/>
  <c r="D49" i="1"/>
  <c r="F13" i="15" l="1"/>
  <c r="AH51" i="1"/>
  <c r="V51" i="1" l="1"/>
  <c r="D24" i="13" s="1"/>
  <c r="O51" i="1"/>
  <c r="D13" i="13" s="1"/>
  <c r="O50" i="1"/>
  <c r="D12" i="13" s="1"/>
  <c r="N50" i="1"/>
  <c r="D11" i="13" s="1"/>
  <c r="M50" i="1"/>
  <c r="D10" i="13" s="1"/>
  <c r="O49" i="1"/>
  <c r="C12" i="13" s="1"/>
  <c r="N49" i="1"/>
  <c r="C11" i="13" s="1"/>
  <c r="M49" i="1"/>
  <c r="C10" i="13" s="1"/>
  <c r="AK51" i="1"/>
  <c r="D29" i="13" s="1"/>
  <c r="AK50" i="1"/>
  <c r="D28" i="13" s="1"/>
  <c r="AK49" i="1"/>
  <c r="C28" i="13" s="1"/>
  <c r="AJ49" i="1"/>
  <c r="C27" i="13" s="1"/>
  <c r="E27" i="13" s="1"/>
  <c r="AJ50" i="1"/>
  <c r="D27" i="13" s="1"/>
  <c r="AI50" i="1"/>
  <c r="D26" i="13" s="1"/>
  <c r="AI49" i="1"/>
  <c r="C26" i="13" s="1"/>
  <c r="V49" i="1"/>
  <c r="C23" i="13" s="1"/>
  <c r="U49" i="1"/>
  <c r="C22" i="13" s="1"/>
  <c r="U50" i="1"/>
  <c r="D22" i="13" s="1"/>
  <c r="V50" i="1"/>
  <c r="D23" i="13" s="1"/>
  <c r="Y50" i="1"/>
  <c r="AC49" i="1"/>
  <c r="AB50" i="1"/>
  <c r="AH49" i="1"/>
  <c r="E34" i="16" s="1"/>
  <c r="AH50" i="1"/>
  <c r="Q51" i="1"/>
  <c r="D17" i="13" s="1"/>
  <c r="AG50" i="1"/>
  <c r="AG49" i="1"/>
  <c r="AF50" i="1"/>
  <c r="AF49" i="1"/>
  <c r="AE50" i="1"/>
  <c r="AD49" i="1"/>
  <c r="AD50" i="1"/>
  <c r="AC50" i="1"/>
  <c r="AB49" i="1"/>
  <c r="W50" i="1"/>
  <c r="F10" i="16" s="1"/>
  <c r="X50" i="1"/>
  <c r="Z50" i="1"/>
  <c r="AA50" i="1"/>
  <c r="AA49" i="1"/>
  <c r="Z49" i="1"/>
  <c r="Y49" i="1"/>
  <c r="X49" i="1"/>
  <c r="W49" i="1"/>
  <c r="T50" i="1"/>
  <c r="D21" i="13" s="1"/>
  <c r="T49" i="1"/>
  <c r="C21" i="13" s="1"/>
  <c r="S50" i="1"/>
  <c r="D20" i="13" s="1"/>
  <c r="S49" i="1"/>
  <c r="C20" i="13" s="1"/>
  <c r="R50" i="1"/>
  <c r="D19" i="13" s="1"/>
  <c r="R49" i="1"/>
  <c r="C19" i="13" s="1"/>
  <c r="Q50" i="1"/>
  <c r="D16" i="13" s="1"/>
  <c r="Q49" i="1"/>
  <c r="C16" i="13" s="1"/>
  <c r="P50" i="1"/>
  <c r="D15" i="13" s="1"/>
  <c r="P49" i="1"/>
  <c r="C15" i="13" s="1"/>
  <c r="AL50" i="1"/>
  <c r="AL49" i="1"/>
  <c r="E20" i="16" l="1"/>
  <c r="G20" i="16" s="1"/>
  <c r="G10" i="16"/>
  <c r="E36" i="16"/>
  <c r="G36" i="16" s="1"/>
  <c r="G34" i="16"/>
  <c r="D30" i="13"/>
  <c r="C30" i="13"/>
  <c r="E28" i="13"/>
  <c r="E26" i="13"/>
  <c r="E23" i="13"/>
  <c r="E22" i="13"/>
  <c r="E20" i="13"/>
  <c r="E19" i="13"/>
  <c r="E16" i="13"/>
  <c r="E12" i="13"/>
  <c r="E11" i="13"/>
  <c r="E10" i="13"/>
  <c r="C17" i="13" l="1"/>
  <c r="E17" i="13" s="1"/>
  <c r="C24" i="13"/>
  <c r="E24" i="13" s="1"/>
  <c r="C29" i="13"/>
  <c r="E29" i="13" s="1"/>
  <c r="C13" i="13"/>
  <c r="E21" i="13"/>
  <c r="E15" i="13"/>
  <c r="E30" i="13" l="1"/>
  <c r="E13" i="13"/>
</calcChain>
</file>

<file path=xl/sharedStrings.xml><?xml version="1.0" encoding="utf-8"?>
<sst xmlns="http://schemas.openxmlformats.org/spreadsheetml/2006/main" count="280" uniqueCount="161">
  <si>
    <t>ข้อมูล</t>
  </si>
  <si>
    <t>คณะ</t>
  </si>
  <si>
    <t>หน่วยงาน</t>
  </si>
  <si>
    <t>web</t>
  </si>
  <si>
    <t>ใบปลิว</t>
  </si>
  <si>
    <t>เฟสบุ๊ก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</si>
  <si>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</si>
  <si>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</si>
  <si>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</si>
  <si>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</si>
  <si>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</si>
  <si>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</si>
  <si>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</si>
  <si>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</si>
  <si>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มนุษยศาสตร์</t>
  </si>
  <si>
    <t>ลำดับที่</t>
  </si>
  <si>
    <t>รายการ</t>
  </si>
  <si>
    <t>4.2.5</t>
  </si>
  <si>
    <t>เพื่อน</t>
  </si>
  <si>
    <t>เจ้าหน้าที่</t>
  </si>
  <si>
    <t>ศึกษาศาสตร์</t>
  </si>
  <si>
    <t>สาธารณสุขศาสตร์</t>
  </si>
  <si>
    <t>สหเวชศาสตร์</t>
  </si>
  <si>
    <t>เกษตรศาสตร์</t>
  </si>
  <si>
    <t>คณาจารย์บัณฑิตศึกษา</t>
  </si>
  <si>
    <t>สังกัดคณะ</t>
  </si>
  <si>
    <t>ข้อมูลผู้ตอบแบบสอบถาม</t>
  </si>
  <si>
    <t>4.1.5</t>
  </si>
  <si>
    <t>วิทยาศาสตร์การแพทย์</t>
  </si>
  <si>
    <t>อีเมล</t>
  </si>
  <si>
    <t>วิทยาลัยพลังงานทดแทน</t>
  </si>
  <si>
    <t>สังคมศาสตร์</t>
  </si>
  <si>
    <t>วิทยาศาสตร์</t>
  </si>
  <si>
    <t>บทสรุปผู้บริหาร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</si>
  <si>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</si>
  <si>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</si>
  <si>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จำนวนและร้อยละ</t>
  </si>
  <si>
    <t>N</t>
  </si>
  <si>
    <t>%</t>
  </si>
  <si>
    <t>รวม</t>
  </si>
  <si>
    <t>คณะที่สังกัด</t>
  </si>
  <si>
    <t>จำนวน</t>
  </si>
  <si>
    <t>ร้อยละ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</si>
  <si>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</si>
  <si>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</si>
  <si>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</si>
  <si>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</si>
  <si>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</si>
  <si>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</si>
  <si>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</si>
  <si>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</si>
  <si>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</si>
  <si>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</si>
  <si>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</si>
  <si>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</si>
  <si>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</si>
  <si>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</si>
  <si>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</si>
  <si>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ด้านเอกสาร/สื่อประกอบโครงการฯ</t>
  </si>
  <si>
    <t>รวมทุกด้าน</t>
  </si>
  <si>
    <t xml:space="preserve">ผลการประเมินโครงการสัมมนาคณาจารย์บัณฑิตศึกษา </t>
  </si>
  <si>
    <t>วันศุกร์ที่ 18 กรกฎาคม 2557</t>
  </si>
  <si>
    <t>ณ ห้องสัมมนา 301 อาคารเอกาทศรถ มหาวิทยาลัยนเรศวร</t>
  </si>
  <si>
    <t>1.2  ความเหมาะสมของวันจัดโครงการ (วันศุกร์ที่ 18 กรกฎาคม 2557)</t>
  </si>
  <si>
    <t>5.2 เนื้อหาสาระของเอกสารประกอบการสัมมนา ตรงตามความต้องการของท่าน</t>
  </si>
  <si>
    <t>5.3 ประโยชน์ที่ได้รับจากเอกสารประกอบการสัมมนา</t>
  </si>
  <si>
    <t>5.1 ความชัดเจน ความสมบูรณ์ของเอกสารประกอบการสัมมนา</t>
  </si>
  <si>
    <t xml:space="preserve">    </t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</si>
  <si>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</si>
  <si>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</si>
  <si>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</si>
  <si>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</si>
  <si>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t>มหาวิทยาลัยนเรศวร โดยไม่มีการคัดลอก อยู่ในระดับใด</t>
  </si>
  <si>
    <t>ตอนที่ 2 การประเมินความพึงพอใจเกี่ยวกับโครงการ</t>
  </si>
  <si>
    <t>4.2.3  หลังการอบรมท่านมีความรู้ และความเข้าใจระเบียบ แนวปฎิบัติระดับบัณฑิตศึกษา</t>
  </si>
  <si>
    <t>ที่มีการเปลี่ยนแปลง มหาวิทยาลัยนเรศวร โดยไม่มีการคัดลอก อยู่ในระดับใด</t>
  </si>
  <si>
    <t>4.2.4 หลังการอบรมท่านมีความรู้ และความเข้าใจสำนักพิมพ์มหาวิทยาลัยนเรศวรและการสนับสนุน</t>
  </si>
  <si>
    <t>4.2.5.หลังการอบรมท่านมีความรู้ และความเข้าใจวารสารของบัณฑิตวิทยาลัย และการส่งบทความ</t>
  </si>
  <si>
    <t>เพื่อตีพิมพ์ในวารสารของบัณฑิตวิทยาลัย มหาวิทยาลัยนเรศวร โดยไม่มีการคัดลอก อยู่ในระดับใด</t>
  </si>
  <si>
    <t>4.3 หลังการอบรมท่านมีความรู้ และความสามารถในการถ่ายทอดความรู้ของวิทยากร</t>
  </si>
  <si>
    <t>4.4 หลังการอบรมท่านมีความรู้ การเข้ารับการสัมมนาในครั้งนี้เป็นประโยชน์ต่อท่านในการ</t>
  </si>
  <si>
    <t>จัดการเรียนการสอนระดับบัณฑิตศึกษา มหาวิทยาลัยนเรศวร โดยไม่มีการคัดลอก อยู่ในระดับใด</t>
  </si>
  <si>
    <t>ด้านการจัดทำหนังสือตำราอาจารย์ มหาวิทยาลัยนเรศวร โดยไม่มีการคัดลอก อยู่ในระดับใด</t>
  </si>
  <si>
    <t>การประชาสัมพันธ์</t>
  </si>
  <si>
    <t>Facebook บัณฑิตวิทยาลัย</t>
  </si>
  <si>
    <t>ป้ายประชาสัมพันธ์</t>
  </si>
  <si>
    <t>ใบปลิว/โปสเตอร์ประชาสัมพันธ์โครงการ</t>
  </si>
  <si>
    <t>อื่นๆ โปรดระบุ</t>
  </si>
  <si>
    <t>Website บัณฑิตวิทยาลัย</t>
  </si>
  <si>
    <t>ไม่ระบุ</t>
  </si>
  <si>
    <t>จากการประเมินโครงการสัมมนาคณาจารย์บัณฑิตศึกษา ประจำปีการศึกษา 2557 วันศุกร์ที่ 18 กรกฎาคม 2557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</si>
  <si>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</si>
  <si>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            (ตอบได้มากกว่า 1 ข้อ)</t>
  </si>
  <si>
    <t>จากตาราง 2 แสดงจำนวนและร้อยละของผู้ตอบแบบสอบถาม จำแนกตามการประชาสัมพันธ์โครงการฯ</t>
  </si>
  <si>
    <t xml:space="preserve">                                                                     - 1 -</t>
  </si>
  <si>
    <t>4.1.1  ก่อนการอบรมท่านมีความรู้ และความเข้าใจ เรื่อง การจัดการเรียนการสอน</t>
  </si>
  <si>
    <t>ระดับบัณฑิตศึกษา มหาวิทยาลัยนเรศวร โดยไม่มีการคัดลอก อยู่ในระดับใด</t>
  </si>
  <si>
    <t>4.1.2  ก่อนการอบรมท่านมีความรู้ และความเข้าใจ เรื่อง บทบาทการเป็นอาจารย์</t>
  </si>
  <si>
    <t>ที่ปรึกษาวิทยานิพนธ์ มหาวิทยาลัยนเรศวร โดยไม่มีการคัดลอก อยู่ในระดับใด</t>
  </si>
  <si>
    <t>4.1.3  ก่อนการอบรมท่านมีความรู้ และความเข้าใจ เรื่องระเบียบ แนวปฏิบัติระดับ</t>
  </si>
  <si>
    <t>บัณฑิตศึกษาที่มีการเปลี่ยนแปลง มหาวิทยาลัยนเรศวร โดยไม่มีการคัดลอก อยู่ในระดับใด</t>
  </si>
  <si>
    <t>4.1.4  ก่อนการอบรมท่านมีความรู้ และความเข้าใจ สำนักพิมพ์มหาวิทยาลัยนเรศวร การสนับสนุน</t>
  </si>
  <si>
    <t>4.1.5  ก่อนการอบรมท่านมีความรู้ และความเข้าใจ วารสารบัณฑิตวิทยาลัยและการส่งบทความ</t>
  </si>
  <si>
    <t>เพื่อตีพิมพ์วารสารของบัณฑิต มหาวิทยาลัยนเรศวร โดยไม่มีการคัดลอก อยู่ในระดับใด</t>
  </si>
  <si>
    <t>4.2.1 หลังการอบรมท่านมีความรู้ และความเข้าใจ เรื่องการจัดการเรียนการสอนระดับ</t>
  </si>
  <si>
    <t>บัณฑิตศึกษา มหาวิทยาลัยนเรศวร โดยไม่มีการคัดลอก อยู่ในระดับใด</t>
  </si>
  <si>
    <t>4.2.2 หลังการอบรมท่านมีความรู้ และความเข้าใจ เรื่องบทบาทการเป็นอาจารย์ที่ปรึกษา</t>
  </si>
  <si>
    <t>วิทยานิพนธ์ มหาวิทยาลัยนเรศวร โดยไม่มีการคัดลอก อยู่ในระดับใด</t>
  </si>
  <si>
    <t xml:space="preserve">                                                                     - 3 -</t>
  </si>
  <si>
    <t>1.3  ความเหมาะสมของระยะเวลาในการจัดโครงการ (08.00 - 12.00 น.)</t>
  </si>
  <si>
    <t>N = 46</t>
  </si>
  <si>
    <t>นอกจากนี้เมื่อพิจารณารายข้อพบว่า เจ้าหน้าที่ให้บริการด้วยความเต็มใจ ยิ้มแย้มแจ่มใสสูงที่สุด (ค่าเฉลี่ย =4.76) รองลงมาได้แก่</t>
  </si>
  <si>
    <t>รองลงมาได้แก่ ด้านกระบวนการขั้นตอนการให้บริการ (ค่าเฉลี่ย =4.59) และด้านเอกสาร/สื่อประกอบโครงการฯ (ค่าเฉลี่ย =4.28)</t>
  </si>
  <si>
    <t>เส้นทางการเดินรถ - ที่จอดรถ ภายในมหาวิทยาลัย</t>
  </si>
  <si>
    <r>
      <t>ตอนที่ 2</t>
    </r>
    <r>
      <rPr>
        <b/>
        <sz val="16"/>
        <rFont val="TH SarabunPSK"/>
        <family val="2"/>
      </rPr>
      <t xml:space="preserve">   ด้านคุณภาพของโครงการฯ</t>
    </r>
  </si>
  <si>
    <t>- 3 -</t>
  </si>
  <si>
    <t>วันจัดโครงการ (วันศุกร์ที่ 18 กรกฎาคม 2557)  (ค่าเฉลี่ย =4.61)  และประโยชน์ที่ได้รับจากการ เข้าร่วมโครงการฯ</t>
  </si>
  <si>
    <t xml:space="preserve"> โดยรวมอยู่ในระดับมาก (ค่าเฉลี่ย =4.35)</t>
  </si>
  <si>
    <t>(ค่าเฉลี่ย =4.76) รองลงมาได้แก่ ด้านเจ้าหน้าที่ให้บริการด้วยความรวดเร็ว (ค่าเฉลี่ย =4.72)  และความเหมาะสมของ</t>
  </si>
  <si>
    <t xml:space="preserve">(ค่าเฉลี่ย =4.28)  นอกจากนี้เมื่อพิจารณารายข้อพบว่า เจ้าหน้าที่ให้บริการด้วยความเต็มใจ  ยิ้มแย้มแจ่มใสสูงที่สุด </t>
  </si>
  <si>
    <t xml:space="preserve">รองลงมาได้แก่  ด้านกระบวนการขั้นตอนการให้บริการ (ค่าเฉลี่ย =4.59)   และด้านเอกสาร/สื่อประกอบโครงการฯ </t>
  </si>
  <si>
    <t>ระดับมาก (ค่าเฉลี่ย =4.38)  และเมื่อพิจารณารายด้านพบว่า  ด้านเจ้าหน้าที่ให้บริการอยู่ในระดับมาก  (ค่าเฉลี่ย =4.75)</t>
  </si>
  <si>
    <t>ข้อเสนอแนะเพื่อปรับปรุง</t>
  </si>
  <si>
    <t>ข้อเสนอแนะสำหรับการจัดโครงการสัมมนาคณาจารย์บัณฑิตศึกษา</t>
  </si>
  <si>
    <t>ตอนที่ 3 ข้อเสนอแนะอื่นๆ</t>
  </si>
  <si>
    <t xml:space="preserve">     บัณฑิตวิทยาลัยได้จัดโครงการสัมมนาคณาจารย์บัณฑิตศึกษา ประจำปีการศึกษา 2557 ในวันศุกร์ที่ 18 กรกฎาคม</t>
  </si>
  <si>
    <t xml:space="preserve">     จากตาราง 1  แสดงจำนวนร้อยละของผู้ตอบแบบประเมินจำแนกตามสังกัดคณะ พบว่าจำนวนผู้ตอบแบบประเมิน</t>
  </si>
  <si>
    <t>- 2 -</t>
  </si>
  <si>
    <t>อยู่ในระดับมาก  (ค่าเฉลี่ย =4.38)   และเมื่อพิจารณารายด้านพบว่า ด้านเจ้าหน้าที่ให้บริการอยู่ในระดับมากที่สุด (ค่าเฉลี่ย =4.75)</t>
  </si>
  <si>
    <t xml:space="preserve">ด้านเจ้าหน้าที่ให้บริการด้วยความรวดเร็ว (ค่าเฉลี่ย =4.74)และความเหมาะสมของวันจัดโครงการ (วันศุกร์ที่ 18 กรกฎาคม 2557) </t>
  </si>
  <si>
    <t>(ค่าเฉลี่ย =4.61) และประโยชน์ที่ได้รับจากการเอกสารประกอบการสัมมนา ในระดับมาก (ค่าเฉลี่ย =4.35)</t>
  </si>
  <si>
    <t xml:space="preserve">  - 4 -</t>
  </si>
  <si>
    <t xml:space="preserve">                                                               - 5 -</t>
  </si>
  <si>
    <r>
      <rPr>
        <b/>
        <sz val="16"/>
        <rFont val="TH SarabunPSK"/>
        <family val="2"/>
      </rPr>
      <t>ตารางที่ 1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จำแนกตามสังกัดคณะ</t>
    </r>
  </si>
  <si>
    <t>ตอนที่ 1 ข้อมูลทั่วไปของผู้ตอบแบบสอบถาม</t>
  </si>
  <si>
    <t>เกษตรศาสตร์ ทรัพยากรธรรมชาติ และสิ่งแวดล้อม</t>
  </si>
  <si>
    <t>และคณะศึกษาศาสตร์ ร้อยละ 13.04</t>
  </si>
  <si>
    <t>website บัณฑิตวิทยาลัย ร้อยละ 34.48 และใบปลิว/โปสเตอร์ประชาสัมพันธ์โครงการ ร้อยละ 10.34</t>
  </si>
  <si>
    <r>
      <t>ตาราง 3</t>
    </r>
    <r>
      <rPr>
        <sz val="16"/>
        <rFont val="TH SarabunPSK"/>
        <family val="2"/>
      </rPr>
      <t xml:space="preserve">  ผลการประเมินการสัมมนาคณาจารย์บัณฑิตศึกษา ปีการศึกษา 2557</t>
    </r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</si>
  <si>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</si>
  <si>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4 พบว่า ก่อนเข้ารับการอบรม  ผู้เข้าร่วมโครงการมีความรู้ความเข้าใจเกี่ยวกับกิจกรรมที่จัดในโครงการฯ  ภาพรวม</t>
  </si>
  <si>
    <t>อยู่ในระดับปานกลาง (ค่าเฉลี่ย = 3.42)  และความรู้ที่มีค่าเฉลี่ยต่ำที่สุด คือ ความรู้ ความเข้าใจ วารสาร และการส่งบทความเพื่อตีพิมพ์</t>
  </si>
  <si>
    <t xml:space="preserve">วารสารของบัณฑิตวิทยาลัย มหาวิทยาลัยนเรศวร โดยไม่มีการคัดลอก (ค่าเฉลี่ย = 3.15 ) และหลังเข้ารับการอบรมแล้วค่าเฉลี่ยความรู้ </t>
  </si>
  <si>
    <t>โดยไม่มีการคัดลอก มีค่าเฉลี่ยสูงที่สุด (ค่าลี่ย = 4.24)</t>
  </si>
  <si>
    <t xml:space="preserve">ความเข้าใจสูงขึ้น อยู่ในระดับมาก (ค่าเฉลี่ย = 4.09)  เมื่อพิจารณารายข้อแล้วพบว่า เรื่องบทบาทการเป็นอาจารย์ที่ปรึกษา วิทยานิพนธ์ </t>
  </si>
  <si>
    <t xml:space="preserve">ส่วนใหญ่ สังกัดคณะวิทยาศาสตร์การแพทย์ ร้อยละ 28.26  รองลงมาได้แก่ คณะเกษตรศาสตร์ฯ คณะสหเวชศาสตร์ </t>
  </si>
  <si>
    <t>2557 ณ ห้องสัมมนา 301 อาคารเอกาทศรถ มีคณาจารย์บัณฑิตศึกษา จำนวนทั้งสิ้น 46 คน และมีผู้ตอบแบบประเมิน</t>
  </si>
  <si>
    <t>จำนวน 46 คน คิดเป็นร้อยละ 100.00 ของจำนวนผู้เข้าร่วมโครงการ</t>
  </si>
  <si>
    <t>พบว่ามีผู้ตอบแบบสอบถาม ทราบข้อมูลการจัดโครงการฯ จากคณะที่สังกัดมากที่สุด ร้อยละ 48.28  รองลงมาได้แก่</t>
  </si>
  <si>
    <t xml:space="preserve">  จากตาราง 3  ผลการประเมินการโครงการสัมมนาคณาจารย์บัณฑิตศึกษาในภาพรวม พบว่าผู้ตอบแบบประเมินมีความพึงพอใจ</t>
  </si>
  <si>
    <t>พัฒนาด้านภาษาอังกฤษให้กับนิสิต ความชัดเจนในเรื่องระเบียบ ข้อบังคับ แนวปฏิบัติ</t>
  </si>
  <si>
    <t xml:space="preserve">ผลการประเมินการโครงการสัมมนาคณาจารย์บัณฑิตศึกษาในภาพรวม พบว่าผู้ตอบแบบประเมินมีความพึงพอใจ อยู่ใน </t>
  </si>
  <si>
    <t>ข้อเสนอแนะสำหรับจัดโครงการคือ</t>
  </si>
  <si>
    <t xml:space="preserve">     1.พัฒนาภาษาอังกฤษให้กับนิสิตบัณฑิตศึกษา</t>
  </si>
  <si>
    <t xml:space="preserve">     2.ความชัดเจนในเรื่อง ระเบียบ ข้อบังคับ แนวปฏิบัติ</t>
  </si>
  <si>
    <t xml:space="preserve">     3.เส้นทางการเดินรถ ที่จอดรถภายในมหาวิทยาลัย</t>
  </si>
  <si>
    <t>ร้อยละ 10.34</t>
  </si>
  <si>
    <t xml:space="preserve">          ผู้ตอบแบบประเมินส่วนใหญ่ สังกัดคณะวิทยาศาสตร์การแพทย์ ร้อยละ 28.26  รองลงมาได้แก่ คณะเกษตรศาสตร์ฯ</t>
  </si>
  <si>
    <t xml:space="preserve"> พบว่า มีคณาจารย์บัณฑิตศึกษา จำนวนทั้งสิ้น 46 คน และมีผู้ตอบแบบสอบถามจำนวน 46 คน คิดเป็นร้อยละ 100.00</t>
  </si>
  <si>
    <t xml:space="preserve"> หนึ่งร้อยละ 48.28 รองลงมา ได้แก่ website บัณฑิตวิทยาลัย ร้อยละ 34.48  และใบปลิว/โปสตอร์ประชาสัมพันธ์โครงการ </t>
  </si>
  <si>
    <t xml:space="preserve"> คณะสหเวชศาสตร์ และคณะศึกษาศาสตร์ ร้อยละ 13.04   ได้รับทราบข่าวสารการจัดโครงการ จากคณะที่สังกัดเป็นอันดับ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</si>
</sst>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F400]h:mm:ss\ AM/PM"/>
  </numFmts>
  <fonts count="15" x14ac:knownFonts="1">
    <font>
      <sz val="10"/>
      <color rgb="FF000000"/>
      <name val="Arial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i/>
      <sz val="16"/>
      <name val="TH SarabunPSK"/>
      <family val="2"/>
    </font>
    <font>
      <sz val="16"/>
      <color rgb="FF000000"/>
      <name val="Arial"/>
      <family val="2"/>
    </font>
    <font>
      <sz val="16"/>
      <color rgb="FF000000"/>
      <name val="TH SarabunPSK"/>
      <family val="2"/>
    </font>
    <font>
      <b/>
      <u/>
      <sz val="16"/>
      <name val="TH SarabunPSK"/>
      <family val="2"/>
    </font>
    <font>
      <b/>
      <i/>
      <sz val="16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wrapText="1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7" fillId="0" borderId="3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5" fillId="0" borderId="0" xfId="0" applyFont="1" applyAlignment="1"/>
    <xf numFmtId="0" fontId="11" fillId="0" borderId="0" xfId="0" applyFont="1" applyAlignment="1">
      <alignment wrapText="1"/>
    </xf>
    <xf numFmtId="49" fontId="8" fillId="0" borderId="0" xfId="0" applyNumberFormat="1" applyFont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2" fontId="1" fillId="8" borderId="0" xfId="0" applyNumberFormat="1" applyFont="1" applyFill="1" applyAlignment="1">
      <alignment wrapText="1"/>
    </xf>
    <xf numFmtId="0" fontId="12" fillId="0" borderId="0" xfId="0" applyFont="1" applyAlignment="1"/>
    <xf numFmtId="2" fontId="5" fillId="8" borderId="0" xfId="0" applyNumberFormat="1" applyFont="1" applyFill="1" applyAlignment="1">
      <alignment horizontal="right"/>
    </xf>
    <xf numFmtId="0" fontId="1" fillId="8" borderId="0" xfId="0" applyFont="1" applyFill="1" applyAlignment="1">
      <alignment wrapText="1"/>
    </xf>
    <xf numFmtId="1" fontId="1" fillId="8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2" fontId="6" fillId="0" borderId="0" xfId="0" applyNumberFormat="1" applyFont="1" applyAlignment="1"/>
    <xf numFmtId="0" fontId="9" fillId="0" borderId="0" xfId="0" applyFont="1" applyAlignment="1"/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/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2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0" fontId="13" fillId="0" borderId="0" xfId="0" applyFont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6" xfId="0" applyFont="1" applyBorder="1"/>
    <xf numFmtId="0" fontId="5" fillId="0" borderId="19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6" xfId="0" applyFont="1" applyBorder="1"/>
    <xf numFmtId="2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/>
    <xf numFmtId="0" fontId="5" fillId="0" borderId="38" xfId="0" applyFont="1" applyBorder="1"/>
    <xf numFmtId="2" fontId="5" fillId="0" borderId="34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2" fontId="14" fillId="0" borderId="22" xfId="0" applyNumberFormat="1" applyFont="1" applyBorder="1" applyAlignment="1">
      <alignment horizontal="center"/>
    </xf>
    <xf numFmtId="0" fontId="7" fillId="0" borderId="23" xfId="0" applyFont="1" applyBorder="1"/>
    <xf numFmtId="0" fontId="5" fillId="0" borderId="24" xfId="0" applyFont="1" applyBorder="1"/>
    <xf numFmtId="0" fontId="14" fillId="0" borderId="25" xfId="0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2" fontId="5" fillId="0" borderId="0" xfId="0" applyNumberFormat="1" applyFont="1"/>
    <xf numFmtId="0" fontId="10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Alignment="1"/>
    <xf numFmtId="4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left" indent="2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 indent="2"/>
    </xf>
    <xf numFmtId="2" fontId="7" fillId="0" borderId="0" xfId="0" applyNumberFormat="1" applyFont="1" applyAlignment="1">
      <alignment horizontal="left" vertical="center" indent="2"/>
    </xf>
    <xf numFmtId="187" fontId="5" fillId="0" borderId="0" xfId="0" applyNumberFormat="1" applyFont="1" applyAlignment="1">
      <alignment wrapText="1"/>
    </xf>
    <xf numFmtId="0" fontId="5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11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7" fillId="0" borderId="1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Alignment="1"/>
    <xf numFmtId="0" fontId="7" fillId="0" borderId="0" xfId="0" applyFont="1" applyAlignment="1"/>
    <xf numFmtId="0" fontId="5" fillId="0" borderId="0" xfId="0" applyFont="1" applyAlignment="1"/>
    <xf numFmtId="187" fontId="7" fillId="0" borderId="15" xfId="0" applyNumberFormat="1" applyFont="1" applyFill="1" applyBorder="1" applyAlignment="1">
      <alignment horizontal="center"/>
    </xf>
    <xf numFmtId="187" fontId="7" fillId="0" borderId="4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87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19050</xdr:rowOff>
    </xdr:from>
    <xdr:to>
      <xdr:col>2</xdr:col>
      <xdr:colOff>352425</xdr:colOff>
      <xdr:row>7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290945</xdr:colOff>
      <xdr:row>7</xdr:row>
      <xdr:rowOff>79664</xdr:rowOff>
    </xdr:from>
    <xdr:to>
      <xdr:col>2</xdr:col>
      <xdr:colOff>395720</xdr:colOff>
      <xdr:row>7</xdr:row>
      <xdr:rowOff>251114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0490" y="1958687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7</xdr:row>
          <xdr:rowOff>47625</xdr:rowOff>
        </xdr:from>
        <xdr:to>
          <xdr:col>4</xdr:col>
          <xdr:colOff>476250</xdr:colOff>
          <xdr:row>8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AK256" sheet="Sheet1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5"/>
      <c r="B3" s="16"/>
      <c r="C3" s="17"/>
    </row>
    <row r="4" spans="1:3" x14ac:dyDescent="0.2">
      <c r="A4" s="18"/>
      <c r="B4" s="19"/>
      <c r="C4" s="20"/>
    </row>
    <row r="5" spans="1:3" x14ac:dyDescent="0.2">
      <c r="A5" s="18"/>
      <c r="B5" s="19"/>
      <c r="C5" s="20"/>
    </row>
    <row r="6" spans="1:3" x14ac:dyDescent="0.2">
      <c r="A6" s="18"/>
      <c r="B6" s="19"/>
      <c r="C6" s="20"/>
    </row>
    <row r="7" spans="1:3" x14ac:dyDescent="0.2">
      <c r="A7" s="18"/>
      <c r="B7" s="19"/>
      <c r="C7" s="20"/>
    </row>
    <row r="8" spans="1:3" x14ac:dyDescent="0.2">
      <c r="A8" s="18"/>
      <c r="B8" s="19"/>
      <c r="C8" s="20"/>
    </row>
    <row r="9" spans="1:3" x14ac:dyDescent="0.2">
      <c r="A9" s="18"/>
      <c r="B9" s="19"/>
      <c r="C9" s="20"/>
    </row>
    <row r="10" spans="1:3" x14ac:dyDescent="0.2">
      <c r="A10" s="18"/>
      <c r="B10" s="19"/>
      <c r="C10" s="20"/>
    </row>
    <row r="11" spans="1:3" x14ac:dyDescent="0.2">
      <c r="A11" s="18"/>
      <c r="B11" s="19"/>
      <c r="C11" s="20"/>
    </row>
    <row r="12" spans="1:3" x14ac:dyDescent="0.2">
      <c r="A12" s="18"/>
      <c r="B12" s="19"/>
      <c r="C12" s="20"/>
    </row>
    <row r="13" spans="1:3" x14ac:dyDescent="0.2">
      <c r="A13" s="18"/>
      <c r="B13" s="19"/>
      <c r="C13" s="20"/>
    </row>
    <row r="14" spans="1:3" x14ac:dyDescent="0.2">
      <c r="A14" s="18"/>
      <c r="B14" s="19"/>
      <c r="C14" s="20"/>
    </row>
    <row r="15" spans="1:3" x14ac:dyDescent="0.2">
      <c r="A15" s="18"/>
      <c r="B15" s="19"/>
      <c r="C15" s="20"/>
    </row>
    <row r="16" spans="1:3" x14ac:dyDescent="0.2">
      <c r="A16" s="18"/>
      <c r="B16" s="19"/>
      <c r="C16" s="20"/>
    </row>
    <row r="17" spans="1:3" x14ac:dyDescent="0.2">
      <c r="A17" s="18"/>
      <c r="B17" s="19"/>
      <c r="C17" s="20"/>
    </row>
    <row r="18" spans="1:3" x14ac:dyDescent="0.2">
      <c r="A18" s="18"/>
      <c r="B18" s="19"/>
      <c r="C18" s="20"/>
    </row>
    <row r="19" spans="1:3" x14ac:dyDescent="0.2">
      <c r="A19" s="18"/>
      <c r="B19" s="19"/>
      <c r="C19" s="20"/>
    </row>
    <row r="20" spans="1:3" x14ac:dyDescent="0.2">
      <c r="A20" s="21"/>
      <c r="B20" s="22"/>
      <c r="C2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0"/>
  <sheetViews>
    <sheetView topLeftCell="A43" zoomScale="110" zoomScaleNormal="110" workbookViewId="0">
      <selection activeCell="W49" sqref="W49"/>
    </sheetView>
  </sheetViews>
  <sheetFormatPr defaultColWidth="17.140625" defaultRowHeight="12.75" customHeight="1" x14ac:dyDescent="0.3"/>
  <cols>
    <col min="1" max="1" width="4" style="1" bestFit="1" customWidth="1"/>
    <col min="2" max="2" width="5.140625" style="1" customWidth="1"/>
    <col min="3" max="3" width="33.140625" style="1" customWidth="1"/>
    <col min="4" max="4" width="29.85546875" style="1" customWidth="1"/>
    <col min="5" max="5" width="8.140625" style="1" bestFit="1" customWidth="1"/>
    <col min="6" max="6" width="5.42578125" style="1" bestFit="1" customWidth="1"/>
    <col min="7" max="7" width="6.140625" style="1" bestFit="1" customWidth="1"/>
    <col min="8" max="8" width="4.5703125" style="1" bestFit="1" customWidth="1"/>
    <col min="9" max="9" width="6.140625" style="1" bestFit="1" customWidth="1"/>
    <col min="10" max="10" width="5" style="1" bestFit="1" customWidth="1"/>
    <col min="11" max="11" width="8.28515625" style="1" bestFit="1" customWidth="1"/>
    <col min="12" max="12" width="9" style="1" customWidth="1"/>
    <col min="13" max="13" width="7.28515625" style="1" customWidth="1"/>
    <col min="14" max="22" width="8.85546875" style="1" customWidth="1"/>
    <col min="23" max="32" width="9.42578125" style="1" customWidth="1"/>
    <col min="33" max="37" width="8.85546875" style="1" customWidth="1"/>
    <col min="38" max="16384" width="17.140625" style="1"/>
  </cols>
  <sheetData>
    <row r="1" spans="1:37" s="8" customFormat="1" ht="27.75" customHeight="1" x14ac:dyDescent="0.3">
      <c r="B1" s="8" t="s">
        <v>0</v>
      </c>
      <c r="C1" s="8" t="s">
        <v>26</v>
      </c>
      <c r="D1" s="24" t="s">
        <v>25</v>
      </c>
      <c r="E1" s="24" t="s">
        <v>2</v>
      </c>
      <c r="F1" s="24" t="s">
        <v>3</v>
      </c>
      <c r="G1" s="24" t="s">
        <v>5</v>
      </c>
      <c r="H1" s="24" t="s">
        <v>1</v>
      </c>
      <c r="I1" s="24" t="s">
        <v>4</v>
      </c>
      <c r="J1" s="24" t="s">
        <v>29</v>
      </c>
      <c r="K1" s="24" t="s">
        <v>18</v>
      </c>
      <c r="L1" s="24" t="s">
        <v>19</v>
      </c>
      <c r="M1" s="9">
        <v>1.1000000000000001</v>
      </c>
      <c r="N1" s="9">
        <v>1.2</v>
      </c>
      <c r="O1" s="9">
        <v>1.3</v>
      </c>
      <c r="P1" s="10">
        <v>2.1</v>
      </c>
      <c r="Q1" s="10">
        <v>2.2000000000000002</v>
      </c>
      <c r="R1" s="11">
        <v>3.1</v>
      </c>
      <c r="S1" s="11">
        <v>3.2</v>
      </c>
      <c r="T1" s="11">
        <v>3.3</v>
      </c>
      <c r="U1" s="11">
        <v>3.4</v>
      </c>
      <c r="V1" s="11">
        <v>3.5</v>
      </c>
      <c r="W1" s="12" t="s">
        <v>6</v>
      </c>
      <c r="X1" s="12" t="s">
        <v>7</v>
      </c>
      <c r="Y1" s="12" t="s">
        <v>8</v>
      </c>
      <c r="Z1" s="12" t="s">
        <v>9</v>
      </c>
      <c r="AA1" s="12" t="s">
        <v>27</v>
      </c>
      <c r="AB1" s="13" t="s">
        <v>10</v>
      </c>
      <c r="AC1" s="13" t="s">
        <v>11</v>
      </c>
      <c r="AD1" s="13" t="s">
        <v>12</v>
      </c>
      <c r="AE1" s="13" t="s">
        <v>13</v>
      </c>
      <c r="AF1" s="13" t="s">
        <v>17</v>
      </c>
      <c r="AG1" s="8">
        <v>4.3</v>
      </c>
      <c r="AH1" s="8">
        <v>4.4000000000000004</v>
      </c>
      <c r="AI1" s="14">
        <v>5.0999999999999996</v>
      </c>
      <c r="AJ1" s="14">
        <v>5.2</v>
      </c>
      <c r="AK1" s="14">
        <v>5.3</v>
      </c>
    </row>
    <row r="2" spans="1:37" ht="18.75" x14ac:dyDescent="0.3">
      <c r="A2" s="1">
        <v>1</v>
      </c>
      <c r="B2" s="1">
        <v>1</v>
      </c>
      <c r="C2" s="1" t="s">
        <v>24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2">
        <v>5</v>
      </c>
      <c r="N2" s="2">
        <v>5</v>
      </c>
      <c r="O2" s="2">
        <v>5</v>
      </c>
      <c r="P2" s="3">
        <v>5</v>
      </c>
      <c r="Q2" s="3">
        <v>5</v>
      </c>
      <c r="R2" s="4">
        <v>5</v>
      </c>
      <c r="S2" s="4">
        <v>5</v>
      </c>
      <c r="T2" s="4">
        <v>5</v>
      </c>
      <c r="U2" s="4">
        <v>5</v>
      </c>
      <c r="V2" s="4">
        <v>5</v>
      </c>
      <c r="W2" s="5">
        <v>3</v>
      </c>
      <c r="X2" s="5">
        <v>3</v>
      </c>
      <c r="Y2" s="5">
        <v>3</v>
      </c>
      <c r="Z2" s="5">
        <v>3</v>
      </c>
      <c r="AA2" s="5">
        <v>3</v>
      </c>
      <c r="AB2" s="6">
        <v>2</v>
      </c>
      <c r="AC2" s="6">
        <v>2</v>
      </c>
      <c r="AD2" s="6">
        <v>2</v>
      </c>
      <c r="AE2" s="6">
        <v>4</v>
      </c>
      <c r="AF2" s="6">
        <v>4</v>
      </c>
      <c r="AG2" s="1">
        <v>3</v>
      </c>
      <c r="AH2" s="1">
        <v>2</v>
      </c>
      <c r="AI2" s="7">
        <v>5</v>
      </c>
      <c r="AJ2" s="7">
        <v>5</v>
      </c>
      <c r="AK2" s="7">
        <v>5</v>
      </c>
    </row>
    <row r="3" spans="1:37" ht="18.75" x14ac:dyDescent="0.3">
      <c r="A3" s="1">
        <v>2</v>
      </c>
      <c r="B3" s="1">
        <v>1</v>
      </c>
      <c r="C3" s="1" t="s">
        <v>24</v>
      </c>
      <c r="D3" s="1" t="s">
        <v>28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2">
        <v>5</v>
      </c>
      <c r="N3" s="2">
        <v>5</v>
      </c>
      <c r="O3" s="2">
        <v>5</v>
      </c>
      <c r="P3" s="3">
        <v>5</v>
      </c>
      <c r="Q3" s="3">
        <v>5</v>
      </c>
      <c r="R3" s="4">
        <v>3</v>
      </c>
      <c r="S3" s="4">
        <v>4</v>
      </c>
      <c r="T3" s="4">
        <v>4</v>
      </c>
      <c r="U3" s="4">
        <v>5</v>
      </c>
      <c r="V3" s="4">
        <v>5</v>
      </c>
      <c r="W3" s="5">
        <v>4</v>
      </c>
      <c r="X3" s="5">
        <v>4</v>
      </c>
      <c r="Y3" s="5">
        <v>4</v>
      </c>
      <c r="Z3" s="5">
        <v>3</v>
      </c>
      <c r="AA3" s="5">
        <v>2</v>
      </c>
      <c r="AB3" s="6">
        <v>4</v>
      </c>
      <c r="AC3" s="6">
        <v>4</v>
      </c>
      <c r="AD3" s="6">
        <v>4</v>
      </c>
      <c r="AE3" s="6">
        <v>4</v>
      </c>
      <c r="AF3" s="6">
        <v>4</v>
      </c>
      <c r="AG3" s="1">
        <v>4</v>
      </c>
      <c r="AH3" s="1">
        <v>3</v>
      </c>
      <c r="AI3" s="7">
        <v>4</v>
      </c>
      <c r="AJ3" s="7">
        <v>4</v>
      </c>
      <c r="AK3" s="7">
        <v>4</v>
      </c>
    </row>
    <row r="4" spans="1:37" ht="18.75" x14ac:dyDescent="0.3">
      <c r="A4" s="1">
        <v>3</v>
      </c>
      <c r="B4" s="1">
        <v>1</v>
      </c>
      <c r="C4" s="1" t="s">
        <v>24</v>
      </c>
      <c r="D4" s="1" t="s">
        <v>23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2">
        <v>4</v>
      </c>
      <c r="N4" s="2">
        <v>4</v>
      </c>
      <c r="O4" s="2">
        <v>4</v>
      </c>
      <c r="P4" s="3">
        <v>4</v>
      </c>
      <c r="Q4" s="3">
        <v>4</v>
      </c>
      <c r="R4" s="4">
        <v>2</v>
      </c>
      <c r="S4" s="4">
        <v>2</v>
      </c>
      <c r="T4" s="4">
        <v>4</v>
      </c>
      <c r="U4" s="4">
        <v>3</v>
      </c>
      <c r="V4" s="4">
        <v>4</v>
      </c>
      <c r="W4" s="5">
        <v>2</v>
      </c>
      <c r="X4" s="5">
        <v>3</v>
      </c>
      <c r="Y4" s="5">
        <v>2</v>
      </c>
      <c r="Z4" s="5">
        <v>1</v>
      </c>
      <c r="AA4" s="5">
        <v>1</v>
      </c>
      <c r="AB4" s="6">
        <v>3</v>
      </c>
      <c r="AC4" s="6">
        <v>3</v>
      </c>
      <c r="AD4" s="6">
        <v>2</v>
      </c>
      <c r="AE4" s="6">
        <v>3</v>
      </c>
      <c r="AF4" s="6">
        <v>3</v>
      </c>
      <c r="AG4" s="1">
        <v>3</v>
      </c>
      <c r="AH4" s="1">
        <v>3</v>
      </c>
      <c r="AI4" s="7">
        <v>4</v>
      </c>
      <c r="AJ4" s="7">
        <v>3</v>
      </c>
      <c r="AK4" s="7">
        <v>3</v>
      </c>
    </row>
    <row r="5" spans="1:37" ht="18.75" x14ac:dyDescent="0.3">
      <c r="A5" s="1">
        <v>4</v>
      </c>
      <c r="B5" s="1">
        <v>1</v>
      </c>
      <c r="C5" s="1" t="s">
        <v>24</v>
      </c>
      <c r="D5" s="1" t="s">
        <v>28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2">
        <v>5</v>
      </c>
      <c r="N5" s="2">
        <v>5</v>
      </c>
      <c r="O5" s="2">
        <v>5</v>
      </c>
      <c r="P5" s="3">
        <v>5</v>
      </c>
      <c r="Q5" s="3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5">
        <v>2</v>
      </c>
      <c r="X5" s="5">
        <v>2</v>
      </c>
      <c r="Y5" s="5">
        <v>2</v>
      </c>
      <c r="Z5" s="5">
        <v>3</v>
      </c>
      <c r="AA5" s="5">
        <v>2</v>
      </c>
      <c r="AB5" s="6">
        <v>4</v>
      </c>
      <c r="AC5" s="6">
        <v>4</v>
      </c>
      <c r="AD5" s="6">
        <v>4</v>
      </c>
      <c r="AE5" s="6">
        <v>4</v>
      </c>
      <c r="AF5" s="6">
        <v>4</v>
      </c>
      <c r="AG5" s="1">
        <v>5</v>
      </c>
      <c r="AH5" s="1">
        <v>5</v>
      </c>
      <c r="AI5" s="7">
        <v>5</v>
      </c>
      <c r="AJ5" s="7">
        <v>5</v>
      </c>
      <c r="AK5" s="7">
        <v>5</v>
      </c>
    </row>
    <row r="6" spans="1:37" ht="18.75" x14ac:dyDescent="0.3">
      <c r="A6" s="1">
        <v>5</v>
      </c>
      <c r="B6" s="1">
        <v>1</v>
      </c>
      <c r="C6" s="1" t="s">
        <v>24</v>
      </c>
      <c r="D6" s="1" t="s">
        <v>28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2">
        <v>4</v>
      </c>
      <c r="N6" s="2">
        <v>4</v>
      </c>
      <c r="O6" s="2">
        <v>4</v>
      </c>
      <c r="P6" s="3">
        <v>5</v>
      </c>
      <c r="Q6" s="3">
        <v>5</v>
      </c>
      <c r="R6" s="4">
        <v>4</v>
      </c>
      <c r="S6" s="4">
        <v>3</v>
      </c>
      <c r="T6" s="4">
        <v>3</v>
      </c>
      <c r="U6" s="4">
        <v>4</v>
      </c>
      <c r="V6" s="4">
        <v>4</v>
      </c>
      <c r="W6" s="5">
        <v>4</v>
      </c>
      <c r="X6" s="5">
        <v>4</v>
      </c>
      <c r="Y6" s="5">
        <v>4</v>
      </c>
      <c r="Z6" s="5">
        <v>4</v>
      </c>
      <c r="AA6" s="5">
        <v>4</v>
      </c>
      <c r="AB6" s="6">
        <v>5</v>
      </c>
      <c r="AC6" s="6">
        <v>5</v>
      </c>
      <c r="AD6" s="6">
        <v>5</v>
      </c>
      <c r="AE6" s="6">
        <v>5</v>
      </c>
      <c r="AF6" s="6">
        <v>5</v>
      </c>
      <c r="AG6" s="1">
        <v>4</v>
      </c>
      <c r="AH6" s="1">
        <v>4</v>
      </c>
      <c r="AI6" s="7">
        <v>4</v>
      </c>
      <c r="AJ6" s="7">
        <v>4</v>
      </c>
      <c r="AK6" s="7">
        <v>5</v>
      </c>
    </row>
    <row r="7" spans="1:37" ht="18.75" x14ac:dyDescent="0.3">
      <c r="A7" s="1">
        <v>6</v>
      </c>
      <c r="B7" s="1">
        <v>1</v>
      </c>
      <c r="C7" s="1" t="s">
        <v>24</v>
      </c>
      <c r="D7" s="1" t="s">
        <v>28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2">
        <v>5</v>
      </c>
      <c r="N7" s="2">
        <v>5</v>
      </c>
      <c r="O7" s="2">
        <v>5</v>
      </c>
      <c r="P7" s="3">
        <v>5</v>
      </c>
      <c r="Q7" s="3">
        <v>5</v>
      </c>
      <c r="R7" s="4">
        <v>5</v>
      </c>
      <c r="S7" s="4">
        <v>2</v>
      </c>
      <c r="T7" s="4">
        <v>4</v>
      </c>
      <c r="U7" s="4">
        <v>4</v>
      </c>
      <c r="V7" s="4">
        <v>5</v>
      </c>
      <c r="W7" s="5">
        <v>4</v>
      </c>
      <c r="X7" s="5">
        <v>4</v>
      </c>
      <c r="Y7" s="5">
        <v>4</v>
      </c>
      <c r="Z7" s="5">
        <v>4</v>
      </c>
      <c r="AA7" s="5">
        <v>4</v>
      </c>
      <c r="AB7" s="6">
        <v>5</v>
      </c>
      <c r="AC7" s="6">
        <v>5</v>
      </c>
      <c r="AD7" s="6">
        <v>5</v>
      </c>
      <c r="AE7" s="6">
        <v>5</v>
      </c>
      <c r="AF7" s="6">
        <v>5</v>
      </c>
      <c r="AG7" s="1">
        <v>5</v>
      </c>
      <c r="AH7" s="1">
        <v>5</v>
      </c>
      <c r="AI7" s="7">
        <v>5</v>
      </c>
      <c r="AJ7" s="7">
        <v>5</v>
      </c>
      <c r="AK7" s="7">
        <v>5</v>
      </c>
    </row>
    <row r="8" spans="1:37" ht="18.75" x14ac:dyDescent="0.3">
      <c r="A8" s="1">
        <v>7</v>
      </c>
      <c r="B8" s="1">
        <v>1</v>
      </c>
      <c r="C8" s="1" t="s">
        <v>24</v>
      </c>
      <c r="D8" s="1" t="s">
        <v>23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2">
        <v>5</v>
      </c>
      <c r="N8" s="2">
        <v>5</v>
      </c>
      <c r="O8" s="2">
        <v>3</v>
      </c>
      <c r="P8" s="3">
        <v>5</v>
      </c>
      <c r="Q8" s="3">
        <v>5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5">
        <v>3</v>
      </c>
      <c r="X8" s="5">
        <v>4</v>
      </c>
      <c r="Y8" s="5">
        <v>2</v>
      </c>
      <c r="Z8" s="5">
        <v>3</v>
      </c>
      <c r="AA8" s="5">
        <v>2</v>
      </c>
      <c r="AB8" s="6">
        <v>3</v>
      </c>
      <c r="AC8" s="6">
        <v>4</v>
      </c>
      <c r="AD8" s="6">
        <v>3</v>
      </c>
      <c r="AE8" s="6">
        <v>3</v>
      </c>
      <c r="AF8" s="6">
        <v>4</v>
      </c>
      <c r="AG8" s="1">
        <v>3</v>
      </c>
      <c r="AH8" s="1">
        <v>3</v>
      </c>
      <c r="AI8" s="7">
        <v>4</v>
      </c>
      <c r="AJ8" s="7">
        <v>4</v>
      </c>
      <c r="AK8" s="7">
        <v>4</v>
      </c>
    </row>
    <row r="9" spans="1:37" ht="18.75" x14ac:dyDescent="0.3">
      <c r="A9" s="1">
        <v>8</v>
      </c>
      <c r="B9" s="1">
        <v>1</v>
      </c>
      <c r="C9" s="1" t="s">
        <v>24</v>
      </c>
      <c r="D9" s="1" t="s">
        <v>22</v>
      </c>
      <c r="F9" s="1">
        <v>1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2">
        <v>4</v>
      </c>
      <c r="N9" s="2">
        <v>4</v>
      </c>
      <c r="O9" s="2">
        <v>4</v>
      </c>
      <c r="P9" s="3">
        <v>4</v>
      </c>
      <c r="Q9" s="3">
        <v>4</v>
      </c>
      <c r="R9" s="4">
        <v>4</v>
      </c>
      <c r="S9" s="4">
        <v>4</v>
      </c>
      <c r="T9" s="4">
        <v>4</v>
      </c>
      <c r="U9" s="4">
        <v>4</v>
      </c>
      <c r="V9" s="4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6">
        <v>2</v>
      </c>
      <c r="AC9" s="6">
        <v>2</v>
      </c>
      <c r="AD9" s="6">
        <v>2</v>
      </c>
      <c r="AE9" s="6">
        <v>3</v>
      </c>
      <c r="AF9" s="6">
        <v>3</v>
      </c>
      <c r="AG9" s="1">
        <v>4</v>
      </c>
      <c r="AH9" s="1">
        <v>4</v>
      </c>
      <c r="AI9" s="7">
        <v>4</v>
      </c>
      <c r="AJ9" s="7">
        <v>4</v>
      </c>
      <c r="AK9" s="7">
        <v>4</v>
      </c>
    </row>
    <row r="10" spans="1:37" ht="18.75" x14ac:dyDescent="0.3">
      <c r="A10" s="1">
        <v>9</v>
      </c>
      <c r="B10" s="1">
        <v>1</v>
      </c>
      <c r="C10" s="1" t="s">
        <v>24</v>
      </c>
      <c r="D10" s="1" t="s">
        <v>28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2">
        <v>5</v>
      </c>
      <c r="N10" s="2">
        <v>5</v>
      </c>
      <c r="O10" s="2">
        <v>5</v>
      </c>
      <c r="P10" s="3">
        <v>5</v>
      </c>
      <c r="Q10" s="3">
        <v>5</v>
      </c>
      <c r="R10" s="4">
        <v>5</v>
      </c>
      <c r="S10" s="4">
        <v>5</v>
      </c>
      <c r="T10" s="4">
        <v>5</v>
      </c>
      <c r="U10" s="4">
        <v>5</v>
      </c>
      <c r="V10" s="4">
        <v>5</v>
      </c>
      <c r="W10" s="5">
        <v>4</v>
      </c>
      <c r="X10" s="5">
        <v>4</v>
      </c>
      <c r="Y10" s="5">
        <v>3</v>
      </c>
      <c r="Z10" s="5">
        <v>2</v>
      </c>
      <c r="AA10" s="5">
        <v>2</v>
      </c>
      <c r="AB10" s="6">
        <v>5</v>
      </c>
      <c r="AC10" s="6">
        <v>5</v>
      </c>
      <c r="AD10" s="6">
        <v>4</v>
      </c>
      <c r="AE10" s="6">
        <v>4</v>
      </c>
      <c r="AF10" s="6">
        <v>4</v>
      </c>
      <c r="AG10" s="1">
        <v>4</v>
      </c>
      <c r="AH10" s="1">
        <v>5</v>
      </c>
      <c r="AI10" s="7">
        <v>4</v>
      </c>
      <c r="AJ10" s="7">
        <v>4</v>
      </c>
      <c r="AK10" s="7">
        <v>5</v>
      </c>
    </row>
    <row r="11" spans="1:37" ht="18.75" x14ac:dyDescent="0.3">
      <c r="A11" s="1">
        <v>10</v>
      </c>
      <c r="B11" s="1">
        <v>1</v>
      </c>
      <c r="C11" s="1" t="s">
        <v>24</v>
      </c>
      <c r="D11" s="1" t="s">
        <v>14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2">
        <v>5</v>
      </c>
      <c r="N11" s="2">
        <v>5</v>
      </c>
      <c r="O11" s="2">
        <v>5</v>
      </c>
      <c r="P11" s="3">
        <v>5</v>
      </c>
      <c r="Q11" s="3">
        <v>5</v>
      </c>
      <c r="R11" s="4">
        <v>5</v>
      </c>
      <c r="S11" s="4">
        <v>4</v>
      </c>
      <c r="T11" s="4">
        <v>5</v>
      </c>
      <c r="U11" s="4">
        <v>5</v>
      </c>
      <c r="V11" s="4">
        <v>5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6">
        <v>5</v>
      </c>
      <c r="AC11" s="6">
        <v>5</v>
      </c>
      <c r="AD11" s="6">
        <v>5</v>
      </c>
      <c r="AE11" s="6">
        <v>5</v>
      </c>
      <c r="AF11" s="6">
        <v>5</v>
      </c>
      <c r="AG11" s="1">
        <v>4</v>
      </c>
      <c r="AH11" s="1">
        <v>5</v>
      </c>
      <c r="AI11" s="7">
        <v>4</v>
      </c>
      <c r="AJ11" s="7">
        <v>5</v>
      </c>
      <c r="AK11" s="7">
        <v>5</v>
      </c>
    </row>
    <row r="12" spans="1:37" ht="18.75" x14ac:dyDescent="0.3">
      <c r="A12" s="1">
        <v>11</v>
      </c>
      <c r="B12" s="1">
        <v>1</v>
      </c>
      <c r="C12" s="1" t="s">
        <v>24</v>
      </c>
      <c r="D12" s="1" t="s">
        <v>28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2">
        <v>5</v>
      </c>
      <c r="N12" s="2">
        <v>5</v>
      </c>
      <c r="O12" s="2">
        <v>5</v>
      </c>
      <c r="P12" s="3">
        <v>5</v>
      </c>
      <c r="Q12" s="3">
        <v>5</v>
      </c>
      <c r="R12" s="4">
        <v>5</v>
      </c>
      <c r="S12" s="4">
        <v>4</v>
      </c>
      <c r="T12" s="4">
        <v>5</v>
      </c>
      <c r="U12" s="4">
        <v>5</v>
      </c>
      <c r="V12" s="4">
        <v>5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6">
        <v>5</v>
      </c>
      <c r="AC12" s="6">
        <v>5</v>
      </c>
      <c r="AD12" s="6">
        <v>5</v>
      </c>
      <c r="AE12" s="6">
        <v>5</v>
      </c>
      <c r="AF12" s="6">
        <v>5</v>
      </c>
      <c r="AG12" s="1">
        <v>4</v>
      </c>
      <c r="AH12" s="1">
        <v>4</v>
      </c>
      <c r="AI12" s="7">
        <v>4</v>
      </c>
      <c r="AJ12" s="7">
        <v>4</v>
      </c>
      <c r="AK12" s="7">
        <v>4</v>
      </c>
    </row>
    <row r="13" spans="1:37" ht="18.75" x14ac:dyDescent="0.3">
      <c r="A13" s="1">
        <v>12</v>
      </c>
      <c r="B13" s="1">
        <v>1</v>
      </c>
      <c r="C13" s="1" t="s">
        <v>24</v>
      </c>
      <c r="D13" s="1" t="s">
        <v>22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2">
        <v>5</v>
      </c>
      <c r="N13" s="2">
        <v>5</v>
      </c>
      <c r="O13" s="2">
        <v>5</v>
      </c>
      <c r="P13" s="3">
        <v>5</v>
      </c>
      <c r="Q13" s="3">
        <v>5</v>
      </c>
      <c r="R13" s="4">
        <v>5</v>
      </c>
      <c r="S13" s="4">
        <v>4</v>
      </c>
      <c r="T13" s="4">
        <v>4</v>
      </c>
      <c r="U13" s="4">
        <v>4</v>
      </c>
      <c r="V13" s="4">
        <v>4</v>
      </c>
      <c r="W13" s="5">
        <v>3</v>
      </c>
      <c r="X13" s="5">
        <v>3</v>
      </c>
      <c r="Y13" s="5">
        <v>2</v>
      </c>
      <c r="Z13" s="5">
        <v>2</v>
      </c>
      <c r="AA13" s="5">
        <v>2</v>
      </c>
      <c r="AB13" s="6">
        <v>4</v>
      </c>
      <c r="AC13" s="6">
        <v>5</v>
      </c>
      <c r="AD13" s="6">
        <v>4</v>
      </c>
      <c r="AE13" s="6">
        <v>4</v>
      </c>
      <c r="AF13" s="6">
        <v>4</v>
      </c>
      <c r="AG13" s="1">
        <v>4</v>
      </c>
      <c r="AH13" s="1">
        <v>5</v>
      </c>
      <c r="AI13" s="7">
        <v>4</v>
      </c>
      <c r="AJ13" s="7">
        <v>4</v>
      </c>
      <c r="AK13" s="7">
        <v>4</v>
      </c>
    </row>
    <row r="14" spans="1:37" ht="18.75" x14ac:dyDescent="0.3">
      <c r="A14" s="1">
        <v>13</v>
      </c>
      <c r="B14" s="1">
        <v>1</v>
      </c>
      <c r="C14" s="1" t="s">
        <v>24</v>
      </c>
      <c r="D14" s="1" t="s">
        <v>22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2">
        <v>4</v>
      </c>
      <c r="N14" s="2">
        <v>4</v>
      </c>
      <c r="O14" s="2">
        <v>4</v>
      </c>
      <c r="P14" s="3">
        <v>4</v>
      </c>
      <c r="Q14" s="3">
        <v>4</v>
      </c>
      <c r="R14" s="4">
        <v>4</v>
      </c>
      <c r="S14" s="4">
        <v>4</v>
      </c>
      <c r="T14" s="4">
        <v>3</v>
      </c>
      <c r="U14" s="4">
        <v>3</v>
      </c>
      <c r="V14" s="4">
        <v>4</v>
      </c>
      <c r="W14" s="5">
        <v>4</v>
      </c>
      <c r="X14" s="5">
        <v>4</v>
      </c>
      <c r="Y14" s="5">
        <v>4</v>
      </c>
      <c r="Z14" s="5">
        <v>3</v>
      </c>
      <c r="AA14" s="5">
        <v>3</v>
      </c>
      <c r="AB14" s="6">
        <v>4</v>
      </c>
      <c r="AC14" s="6">
        <v>4</v>
      </c>
      <c r="AD14" s="6">
        <v>5</v>
      </c>
      <c r="AE14" s="6">
        <v>4</v>
      </c>
      <c r="AF14" s="6">
        <v>4</v>
      </c>
      <c r="AG14" s="1">
        <v>4</v>
      </c>
      <c r="AH14" s="1">
        <v>4</v>
      </c>
      <c r="AI14" s="7">
        <v>4</v>
      </c>
      <c r="AJ14" s="7">
        <v>4</v>
      </c>
      <c r="AK14" s="7">
        <v>4</v>
      </c>
    </row>
    <row r="15" spans="1:37" ht="18.75" x14ac:dyDescent="0.3">
      <c r="A15" s="1">
        <v>14</v>
      </c>
      <c r="B15" s="1">
        <v>1</v>
      </c>
      <c r="C15" s="1" t="s">
        <v>24</v>
      </c>
      <c r="D15" s="1" t="s">
        <v>22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2">
        <v>4</v>
      </c>
      <c r="N15" s="2">
        <v>4</v>
      </c>
      <c r="O15" s="2">
        <v>4</v>
      </c>
      <c r="P15" s="3">
        <v>4</v>
      </c>
      <c r="Q15" s="3">
        <v>4</v>
      </c>
      <c r="R15" s="4">
        <v>4</v>
      </c>
      <c r="S15" s="4">
        <v>4</v>
      </c>
      <c r="T15" s="4">
        <v>4</v>
      </c>
      <c r="U15" s="4">
        <v>4</v>
      </c>
      <c r="V15" s="4">
        <v>4</v>
      </c>
      <c r="W15" s="5">
        <v>2</v>
      </c>
      <c r="X15" s="5">
        <v>3</v>
      </c>
      <c r="Y15" s="5">
        <v>2</v>
      </c>
      <c r="Z15" s="5">
        <v>2</v>
      </c>
      <c r="AA15" s="5">
        <v>2</v>
      </c>
      <c r="AB15" s="6">
        <v>3</v>
      </c>
      <c r="AC15" s="6">
        <v>4</v>
      </c>
      <c r="AD15" s="6">
        <v>4</v>
      </c>
      <c r="AE15" s="6">
        <v>4</v>
      </c>
      <c r="AF15" s="6">
        <v>4</v>
      </c>
      <c r="AG15" s="1">
        <v>4</v>
      </c>
      <c r="AH15" s="1">
        <v>4</v>
      </c>
      <c r="AI15" s="7">
        <v>4</v>
      </c>
      <c r="AJ15" s="7">
        <v>4</v>
      </c>
      <c r="AK15" s="7">
        <v>4</v>
      </c>
    </row>
    <row r="16" spans="1:37" ht="18.75" x14ac:dyDescent="0.3">
      <c r="A16" s="1">
        <v>15</v>
      </c>
      <c r="B16" s="1">
        <v>1</v>
      </c>
      <c r="C16" s="1" t="s">
        <v>24</v>
      </c>
      <c r="D16" s="1" t="s">
        <v>22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2">
        <v>4</v>
      </c>
      <c r="N16" s="2">
        <v>4</v>
      </c>
      <c r="O16" s="2">
        <v>4</v>
      </c>
      <c r="P16" s="3">
        <v>4</v>
      </c>
      <c r="Q16" s="3">
        <v>4</v>
      </c>
      <c r="R16" s="4">
        <v>4</v>
      </c>
      <c r="S16" s="4">
        <v>3</v>
      </c>
      <c r="T16" s="4">
        <v>4</v>
      </c>
      <c r="U16" s="4">
        <v>4</v>
      </c>
      <c r="V16" s="4">
        <v>4</v>
      </c>
      <c r="W16" s="5">
        <v>3</v>
      </c>
      <c r="X16" s="5">
        <v>4</v>
      </c>
      <c r="Y16" s="5">
        <v>3</v>
      </c>
      <c r="Z16" s="5">
        <v>3</v>
      </c>
      <c r="AA16" s="5">
        <v>3</v>
      </c>
      <c r="AB16" s="6">
        <v>4</v>
      </c>
      <c r="AC16" s="6">
        <v>4</v>
      </c>
      <c r="AD16" s="6">
        <v>3</v>
      </c>
      <c r="AE16" s="6">
        <v>4</v>
      </c>
      <c r="AF16" s="6">
        <v>4</v>
      </c>
      <c r="AG16" s="1">
        <v>4</v>
      </c>
      <c r="AH16" s="1">
        <v>5</v>
      </c>
      <c r="AI16" s="7">
        <v>4</v>
      </c>
      <c r="AJ16" s="7">
        <v>4</v>
      </c>
      <c r="AK16" s="7">
        <v>4</v>
      </c>
    </row>
    <row r="17" spans="1:37" ht="18.75" x14ac:dyDescent="0.3">
      <c r="A17" s="1">
        <v>16</v>
      </c>
      <c r="B17" s="1">
        <v>1</v>
      </c>
      <c r="C17" s="1" t="s">
        <v>24</v>
      </c>
      <c r="D17" s="1" t="s">
        <v>28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2">
        <v>5</v>
      </c>
      <c r="N17" s="2">
        <v>5</v>
      </c>
      <c r="O17" s="2">
        <v>5</v>
      </c>
      <c r="P17" s="3">
        <v>5</v>
      </c>
      <c r="Q17" s="3">
        <v>5</v>
      </c>
      <c r="R17" s="4">
        <v>5</v>
      </c>
      <c r="S17" s="4">
        <v>5</v>
      </c>
      <c r="T17" s="4">
        <v>3</v>
      </c>
      <c r="U17" s="4">
        <v>5</v>
      </c>
      <c r="V17" s="4">
        <v>5</v>
      </c>
      <c r="W17" s="5">
        <v>3</v>
      </c>
      <c r="X17" s="5">
        <v>3</v>
      </c>
      <c r="Y17" s="5">
        <v>3</v>
      </c>
      <c r="Z17" s="5">
        <v>3</v>
      </c>
      <c r="AA17" s="5">
        <v>3</v>
      </c>
      <c r="AB17" s="6">
        <v>4</v>
      </c>
      <c r="AC17" s="6">
        <v>4</v>
      </c>
      <c r="AD17" s="6">
        <v>4</v>
      </c>
      <c r="AE17" s="6">
        <v>4</v>
      </c>
      <c r="AF17" s="6">
        <v>4</v>
      </c>
      <c r="AG17" s="1">
        <v>5</v>
      </c>
      <c r="AH17" s="1">
        <v>5</v>
      </c>
      <c r="AI17" s="7">
        <v>3</v>
      </c>
      <c r="AJ17" s="7">
        <v>4</v>
      </c>
      <c r="AK17" s="7">
        <v>4</v>
      </c>
    </row>
    <row r="18" spans="1:37" ht="18.75" x14ac:dyDescent="0.3">
      <c r="A18" s="1">
        <v>17</v>
      </c>
      <c r="B18" s="1">
        <v>1</v>
      </c>
      <c r="C18" s="1" t="s">
        <v>24</v>
      </c>
      <c r="D18" s="1" t="s">
        <v>31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2">
        <v>5</v>
      </c>
      <c r="N18" s="2">
        <v>5</v>
      </c>
      <c r="O18" s="2">
        <v>5</v>
      </c>
      <c r="P18" s="3">
        <v>5</v>
      </c>
      <c r="Q18" s="3">
        <v>5</v>
      </c>
      <c r="R18" s="4">
        <v>5</v>
      </c>
      <c r="S18" s="4">
        <v>5</v>
      </c>
      <c r="T18" s="4">
        <v>5</v>
      </c>
      <c r="U18" s="4">
        <v>4</v>
      </c>
      <c r="V18" s="4">
        <v>4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6">
        <v>4</v>
      </c>
      <c r="AC18" s="6">
        <v>3</v>
      </c>
      <c r="AD18" s="6">
        <v>4</v>
      </c>
      <c r="AE18" s="6">
        <v>4</v>
      </c>
      <c r="AF18" s="6">
        <v>4</v>
      </c>
      <c r="AG18" s="1">
        <v>4</v>
      </c>
      <c r="AH18" s="1">
        <v>5</v>
      </c>
      <c r="AI18" s="7">
        <v>5</v>
      </c>
      <c r="AJ18" s="7">
        <v>5</v>
      </c>
      <c r="AK18" s="7">
        <v>5</v>
      </c>
    </row>
    <row r="19" spans="1:37" ht="18.75" x14ac:dyDescent="0.3">
      <c r="A19" s="1">
        <v>18</v>
      </c>
      <c r="B19" s="1">
        <v>1</v>
      </c>
      <c r="C19" s="1" t="s">
        <v>24</v>
      </c>
      <c r="D19" s="1" t="s">
        <v>31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2">
        <v>5</v>
      </c>
      <c r="N19" s="2">
        <v>5</v>
      </c>
      <c r="O19" s="2">
        <v>5</v>
      </c>
      <c r="P19" s="3">
        <v>5</v>
      </c>
      <c r="Q19" s="3">
        <v>5</v>
      </c>
      <c r="R19" s="4">
        <v>5</v>
      </c>
      <c r="S19" s="4">
        <v>5</v>
      </c>
      <c r="T19" s="4">
        <v>5</v>
      </c>
      <c r="U19" s="4">
        <v>5</v>
      </c>
      <c r="V19" s="4">
        <v>5</v>
      </c>
      <c r="W19" s="5">
        <v>5</v>
      </c>
      <c r="X19" s="5">
        <v>5</v>
      </c>
      <c r="Y19" s="5">
        <v>5</v>
      </c>
      <c r="Z19" s="5">
        <v>5</v>
      </c>
      <c r="AA19" s="5">
        <v>5</v>
      </c>
      <c r="AB19" s="6">
        <v>5</v>
      </c>
      <c r="AC19" s="6">
        <v>5</v>
      </c>
      <c r="AD19" s="6">
        <v>5</v>
      </c>
      <c r="AE19" s="6">
        <v>5</v>
      </c>
      <c r="AF19" s="6">
        <v>5</v>
      </c>
      <c r="AG19" s="1">
        <v>5</v>
      </c>
      <c r="AH19" s="1">
        <v>5</v>
      </c>
      <c r="AI19" s="7">
        <v>5</v>
      </c>
      <c r="AJ19" s="7">
        <v>5</v>
      </c>
      <c r="AK19" s="7">
        <v>5</v>
      </c>
    </row>
    <row r="20" spans="1:37" ht="18.75" x14ac:dyDescent="0.3">
      <c r="A20" s="1">
        <v>19</v>
      </c>
      <c r="B20" s="1">
        <v>1</v>
      </c>
      <c r="C20" s="1" t="s">
        <v>24</v>
      </c>
      <c r="D20" s="1" t="s">
        <v>21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2">
        <v>5</v>
      </c>
      <c r="N20" s="2">
        <v>5</v>
      </c>
      <c r="O20" s="2">
        <v>5</v>
      </c>
      <c r="P20" s="3">
        <v>5</v>
      </c>
      <c r="Q20" s="3">
        <v>5</v>
      </c>
      <c r="R20" s="4">
        <v>5</v>
      </c>
      <c r="S20" s="4">
        <v>5</v>
      </c>
      <c r="T20" s="4">
        <v>5</v>
      </c>
      <c r="U20" s="4">
        <v>5</v>
      </c>
      <c r="V20" s="4">
        <v>5</v>
      </c>
      <c r="W20" s="5">
        <v>5</v>
      </c>
      <c r="X20" s="5">
        <v>5</v>
      </c>
      <c r="Y20" s="5">
        <v>5</v>
      </c>
      <c r="Z20" s="5">
        <v>5</v>
      </c>
      <c r="AA20" s="5">
        <v>5</v>
      </c>
      <c r="AB20" s="6">
        <v>5</v>
      </c>
      <c r="AC20" s="6">
        <v>5</v>
      </c>
      <c r="AD20" s="6">
        <v>5</v>
      </c>
      <c r="AE20" s="6">
        <v>5</v>
      </c>
      <c r="AF20" s="6">
        <v>5</v>
      </c>
      <c r="AG20" s="1">
        <v>5</v>
      </c>
      <c r="AH20" s="1">
        <v>5</v>
      </c>
      <c r="AI20" s="7">
        <v>5</v>
      </c>
      <c r="AJ20" s="7">
        <v>5</v>
      </c>
      <c r="AK20" s="7">
        <v>5</v>
      </c>
    </row>
    <row r="21" spans="1:37" ht="18.75" x14ac:dyDescent="0.3">
      <c r="A21" s="1">
        <v>20</v>
      </c>
      <c r="B21" s="1">
        <v>1</v>
      </c>
      <c r="C21" s="1" t="s">
        <v>24</v>
      </c>
      <c r="D21" s="1" t="s">
        <v>21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2">
        <v>5</v>
      </c>
      <c r="N21" s="2">
        <v>5</v>
      </c>
      <c r="O21" s="2">
        <v>5</v>
      </c>
      <c r="P21" s="3">
        <v>5</v>
      </c>
      <c r="Q21" s="3">
        <v>5</v>
      </c>
      <c r="R21" s="4">
        <v>4</v>
      </c>
      <c r="S21" s="4">
        <v>4</v>
      </c>
      <c r="T21" s="4">
        <v>5</v>
      </c>
      <c r="U21" s="4">
        <v>3</v>
      </c>
      <c r="V21" s="4">
        <v>4</v>
      </c>
      <c r="W21" s="5">
        <v>3</v>
      </c>
      <c r="X21" s="5">
        <v>4</v>
      </c>
      <c r="Y21" s="5">
        <v>2</v>
      </c>
      <c r="Z21" s="5">
        <v>3</v>
      </c>
      <c r="AA21" s="5">
        <v>3</v>
      </c>
      <c r="AB21" s="6">
        <v>4</v>
      </c>
      <c r="AC21" s="6">
        <v>4</v>
      </c>
      <c r="AD21" s="6">
        <v>3</v>
      </c>
      <c r="AE21" s="6">
        <v>4</v>
      </c>
      <c r="AF21" s="6">
        <v>4</v>
      </c>
      <c r="AG21" s="1">
        <v>4</v>
      </c>
      <c r="AH21" s="1">
        <v>4</v>
      </c>
      <c r="AI21" s="7">
        <v>3</v>
      </c>
      <c r="AJ21" s="7">
        <v>4</v>
      </c>
      <c r="AK21" s="7">
        <v>4</v>
      </c>
    </row>
    <row r="22" spans="1:37" ht="18.75" x14ac:dyDescent="0.3">
      <c r="A22" s="1">
        <v>21</v>
      </c>
      <c r="B22" s="1">
        <v>1</v>
      </c>
      <c r="C22" s="1" t="s">
        <v>24</v>
      </c>
      <c r="D22" s="1" t="s">
        <v>31</v>
      </c>
      <c r="F22" s="1">
        <v>1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2">
        <v>4</v>
      </c>
      <c r="N22" s="2">
        <v>4</v>
      </c>
      <c r="O22" s="2">
        <v>4</v>
      </c>
      <c r="P22" s="3">
        <v>4</v>
      </c>
      <c r="Q22" s="3">
        <v>4</v>
      </c>
      <c r="R22" s="4">
        <v>4</v>
      </c>
      <c r="S22" s="4">
        <v>4</v>
      </c>
      <c r="T22" s="4">
        <v>4</v>
      </c>
      <c r="U22" s="4">
        <v>4</v>
      </c>
      <c r="V22" s="4">
        <v>4</v>
      </c>
      <c r="W22" s="5">
        <v>4</v>
      </c>
      <c r="X22" s="5">
        <v>4</v>
      </c>
      <c r="Y22" s="5">
        <v>4</v>
      </c>
      <c r="Z22" s="5">
        <v>4</v>
      </c>
      <c r="AA22" s="5">
        <v>4</v>
      </c>
      <c r="AB22" s="6">
        <v>4</v>
      </c>
      <c r="AC22" s="6">
        <v>4</v>
      </c>
      <c r="AD22" s="6">
        <v>4</v>
      </c>
      <c r="AE22" s="6">
        <v>4</v>
      </c>
      <c r="AF22" s="6">
        <v>4</v>
      </c>
      <c r="AG22" s="1">
        <v>4</v>
      </c>
      <c r="AH22" s="1">
        <v>4</v>
      </c>
      <c r="AI22" s="7">
        <v>4</v>
      </c>
      <c r="AJ22" s="7">
        <v>4</v>
      </c>
      <c r="AK22" s="7">
        <v>4</v>
      </c>
    </row>
    <row r="23" spans="1:37" ht="18.75" x14ac:dyDescent="0.3">
      <c r="A23" s="1">
        <v>22</v>
      </c>
      <c r="B23" s="1">
        <v>1</v>
      </c>
      <c r="C23" s="1" t="s">
        <v>24</v>
      </c>
      <c r="D23" s="1" t="s">
        <v>20</v>
      </c>
      <c r="F23" s="1">
        <v>1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1</v>
      </c>
      <c r="M23" s="2">
        <v>5</v>
      </c>
      <c r="N23" s="2">
        <v>5</v>
      </c>
      <c r="O23" s="2">
        <v>5</v>
      </c>
      <c r="P23" s="3">
        <v>5</v>
      </c>
      <c r="Q23" s="3">
        <v>5</v>
      </c>
      <c r="R23" s="4">
        <v>5</v>
      </c>
      <c r="S23" s="4">
        <v>4</v>
      </c>
      <c r="T23" s="4">
        <v>4</v>
      </c>
      <c r="U23" s="4">
        <v>4</v>
      </c>
      <c r="V23" s="4">
        <v>5</v>
      </c>
      <c r="W23" s="5">
        <v>4</v>
      </c>
      <c r="X23" s="5">
        <v>4</v>
      </c>
      <c r="Y23" s="5">
        <v>4</v>
      </c>
      <c r="Z23" s="5">
        <v>4</v>
      </c>
      <c r="AA23" s="5">
        <v>4</v>
      </c>
      <c r="AB23" s="6">
        <v>4</v>
      </c>
      <c r="AC23" s="6">
        <v>4</v>
      </c>
      <c r="AD23" s="6">
        <v>5</v>
      </c>
      <c r="AE23" s="6">
        <v>4</v>
      </c>
      <c r="AF23" s="6">
        <v>4</v>
      </c>
      <c r="AG23" s="1">
        <v>4</v>
      </c>
      <c r="AH23" s="1">
        <v>4</v>
      </c>
      <c r="AI23" s="7">
        <v>4</v>
      </c>
      <c r="AJ23" s="7">
        <v>4</v>
      </c>
      <c r="AK23" s="7">
        <v>4</v>
      </c>
    </row>
    <row r="24" spans="1:37" ht="18.75" x14ac:dyDescent="0.3">
      <c r="A24" s="1">
        <v>23</v>
      </c>
      <c r="B24" s="1">
        <v>1</v>
      </c>
      <c r="C24" s="1" t="s">
        <v>24</v>
      </c>
      <c r="D24" s="1" t="s">
        <v>30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2">
        <v>5</v>
      </c>
      <c r="N24" s="2">
        <v>5</v>
      </c>
      <c r="O24" s="2">
        <v>5</v>
      </c>
      <c r="P24" s="3">
        <v>5</v>
      </c>
      <c r="Q24" s="3">
        <v>5</v>
      </c>
      <c r="R24" s="4">
        <v>4</v>
      </c>
      <c r="S24" s="4">
        <v>4</v>
      </c>
      <c r="T24" s="4">
        <v>5</v>
      </c>
      <c r="U24" s="4">
        <v>4</v>
      </c>
      <c r="V24" s="4">
        <v>5</v>
      </c>
      <c r="W24" s="5">
        <v>4</v>
      </c>
      <c r="X24" s="5">
        <v>4</v>
      </c>
      <c r="Y24" s="5">
        <v>5</v>
      </c>
      <c r="Z24" s="5">
        <v>4</v>
      </c>
      <c r="AA24" s="5">
        <v>4</v>
      </c>
      <c r="AB24" s="6">
        <v>5</v>
      </c>
      <c r="AC24" s="6">
        <v>5</v>
      </c>
      <c r="AD24" s="6">
        <v>5</v>
      </c>
      <c r="AE24" s="6">
        <v>5</v>
      </c>
      <c r="AF24" s="6">
        <v>5</v>
      </c>
      <c r="AG24" s="1">
        <v>5</v>
      </c>
      <c r="AH24" s="1">
        <v>4</v>
      </c>
      <c r="AI24" s="7">
        <v>4</v>
      </c>
      <c r="AJ24" s="7">
        <v>4</v>
      </c>
      <c r="AK24" s="7">
        <v>4</v>
      </c>
    </row>
    <row r="25" spans="1:37" ht="18.75" x14ac:dyDescent="0.3">
      <c r="A25" s="1">
        <v>24</v>
      </c>
      <c r="B25" s="1">
        <v>1</v>
      </c>
      <c r="C25" s="1" t="s">
        <v>24</v>
      </c>
      <c r="D25" s="1" t="s">
        <v>30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">
        <v>5</v>
      </c>
      <c r="N25" s="2">
        <v>5</v>
      </c>
      <c r="O25" s="2">
        <v>5</v>
      </c>
      <c r="P25" s="3">
        <v>5</v>
      </c>
      <c r="Q25" s="3">
        <v>5</v>
      </c>
      <c r="R25" s="4">
        <v>5</v>
      </c>
      <c r="S25" s="4">
        <v>3</v>
      </c>
      <c r="T25" s="4">
        <v>5</v>
      </c>
      <c r="U25" s="4">
        <v>4</v>
      </c>
      <c r="V25" s="4">
        <v>5</v>
      </c>
      <c r="W25" s="5">
        <v>3</v>
      </c>
      <c r="X25" s="5">
        <v>3</v>
      </c>
      <c r="Y25" s="5">
        <v>3</v>
      </c>
      <c r="Z25" s="5">
        <v>3</v>
      </c>
      <c r="AA25" s="5">
        <v>3</v>
      </c>
      <c r="AB25" s="6">
        <v>4</v>
      </c>
      <c r="AC25" s="6">
        <v>5</v>
      </c>
      <c r="AD25" s="6">
        <v>4</v>
      </c>
      <c r="AE25" s="6">
        <v>4</v>
      </c>
      <c r="AF25" s="6">
        <v>4</v>
      </c>
      <c r="AG25" s="1">
        <v>5</v>
      </c>
      <c r="AH25" s="1">
        <v>5</v>
      </c>
      <c r="AI25" s="7">
        <v>5</v>
      </c>
      <c r="AJ25" s="7">
        <v>5</v>
      </c>
      <c r="AK25" s="7">
        <v>5</v>
      </c>
    </row>
    <row r="26" spans="1:37" ht="18.75" x14ac:dyDescent="0.3">
      <c r="A26" s="1">
        <v>25</v>
      </c>
      <c r="B26" s="1">
        <v>1</v>
      </c>
      <c r="C26" s="1" t="s">
        <v>24</v>
      </c>
      <c r="D26" s="1" t="s">
        <v>28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2">
        <v>5</v>
      </c>
      <c r="N26" s="2">
        <v>5</v>
      </c>
      <c r="O26" s="2">
        <v>5</v>
      </c>
      <c r="P26" s="3">
        <v>5</v>
      </c>
      <c r="Q26" s="3">
        <v>5</v>
      </c>
      <c r="R26" s="4">
        <v>5</v>
      </c>
      <c r="S26" s="4">
        <v>3</v>
      </c>
      <c r="T26" s="4">
        <v>3</v>
      </c>
      <c r="U26" s="4">
        <v>4</v>
      </c>
      <c r="V26" s="4">
        <v>5</v>
      </c>
      <c r="W26" s="5">
        <v>4</v>
      </c>
      <c r="X26" s="5">
        <v>5</v>
      </c>
      <c r="Y26" s="5">
        <v>4</v>
      </c>
      <c r="Z26" s="5">
        <v>3</v>
      </c>
      <c r="AA26" s="5">
        <v>1</v>
      </c>
      <c r="AB26" s="6">
        <v>5</v>
      </c>
      <c r="AC26" s="6">
        <v>5</v>
      </c>
      <c r="AD26" s="6">
        <v>4</v>
      </c>
      <c r="AE26" s="6">
        <v>3</v>
      </c>
      <c r="AF26" s="6">
        <v>4</v>
      </c>
      <c r="AG26" s="1">
        <v>4</v>
      </c>
      <c r="AH26" s="1">
        <v>4</v>
      </c>
      <c r="AI26" s="7">
        <v>5</v>
      </c>
      <c r="AJ26" s="7">
        <v>5</v>
      </c>
      <c r="AK26" s="7">
        <v>5</v>
      </c>
    </row>
    <row r="27" spans="1:37" ht="18.75" x14ac:dyDescent="0.3">
      <c r="A27" s="1">
        <v>26</v>
      </c>
      <c r="B27" s="1">
        <v>1</v>
      </c>
      <c r="C27" s="1" t="s">
        <v>24</v>
      </c>
      <c r="D27" s="1" t="s">
        <v>28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2">
        <v>4</v>
      </c>
      <c r="N27" s="2">
        <v>4</v>
      </c>
      <c r="O27" s="2">
        <v>4</v>
      </c>
      <c r="P27" s="3">
        <v>4</v>
      </c>
      <c r="Q27" s="3">
        <v>4</v>
      </c>
      <c r="R27" s="4">
        <v>4</v>
      </c>
      <c r="S27" s="4">
        <v>4</v>
      </c>
      <c r="T27" s="4">
        <v>4</v>
      </c>
      <c r="U27" s="4">
        <v>4</v>
      </c>
      <c r="V27" s="4">
        <v>4</v>
      </c>
      <c r="W27" s="5">
        <v>3</v>
      </c>
      <c r="X27" s="5">
        <v>4</v>
      </c>
      <c r="Y27" s="5">
        <v>3</v>
      </c>
      <c r="Z27" s="5">
        <v>3</v>
      </c>
      <c r="AA27" s="5">
        <v>3</v>
      </c>
      <c r="AB27" s="6">
        <v>4</v>
      </c>
      <c r="AC27" s="6">
        <v>4</v>
      </c>
      <c r="AD27" s="6">
        <v>4</v>
      </c>
      <c r="AE27" s="6">
        <v>4</v>
      </c>
      <c r="AF27" s="6">
        <v>4</v>
      </c>
      <c r="AG27" s="1">
        <v>4</v>
      </c>
      <c r="AH27" s="1">
        <v>4</v>
      </c>
      <c r="AI27" s="7">
        <v>4</v>
      </c>
      <c r="AJ27" s="7">
        <v>4</v>
      </c>
      <c r="AK27" s="7">
        <v>4</v>
      </c>
    </row>
    <row r="28" spans="1:37" ht="18.75" x14ac:dyDescent="0.3">
      <c r="A28" s="1">
        <v>27</v>
      </c>
      <c r="B28" s="1">
        <v>1</v>
      </c>
      <c r="C28" s="1" t="s">
        <v>24</v>
      </c>
      <c r="D28" s="1" t="s">
        <v>20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2">
        <v>5</v>
      </c>
      <c r="N28" s="2">
        <v>4</v>
      </c>
      <c r="O28" s="2">
        <v>5</v>
      </c>
      <c r="P28" s="3">
        <v>5</v>
      </c>
      <c r="Q28" s="3">
        <v>5</v>
      </c>
      <c r="R28" s="4">
        <v>3</v>
      </c>
      <c r="S28" s="4">
        <v>4</v>
      </c>
      <c r="T28" s="4">
        <v>4</v>
      </c>
      <c r="U28" s="4">
        <v>4</v>
      </c>
      <c r="V28" s="4">
        <v>4</v>
      </c>
      <c r="W28" s="5">
        <v>2</v>
      </c>
      <c r="X28" s="5">
        <v>2</v>
      </c>
      <c r="Y28" s="5">
        <v>2</v>
      </c>
      <c r="Z28" s="5">
        <v>2</v>
      </c>
      <c r="AA28" s="5">
        <v>2</v>
      </c>
      <c r="AB28" s="6">
        <v>4</v>
      </c>
      <c r="AC28" s="6">
        <v>4</v>
      </c>
      <c r="AD28" s="6">
        <v>4</v>
      </c>
      <c r="AE28" s="6">
        <v>4</v>
      </c>
      <c r="AF28" s="6">
        <v>4</v>
      </c>
      <c r="AG28" s="1">
        <v>5</v>
      </c>
      <c r="AH28" s="1">
        <v>5</v>
      </c>
      <c r="AI28" s="7">
        <v>4</v>
      </c>
      <c r="AJ28" s="7">
        <v>4</v>
      </c>
      <c r="AK28" s="7">
        <v>4</v>
      </c>
    </row>
    <row r="29" spans="1:37" ht="18.75" x14ac:dyDescent="0.3">
      <c r="A29" s="1">
        <v>28</v>
      </c>
      <c r="B29" s="1">
        <v>1</v>
      </c>
      <c r="C29" s="1" t="s">
        <v>24</v>
      </c>
      <c r="D29" s="1" t="s">
        <v>20</v>
      </c>
      <c r="F29" s="1">
        <v>1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2">
        <v>5</v>
      </c>
      <c r="N29" s="2">
        <v>5</v>
      </c>
      <c r="O29" s="2">
        <v>4</v>
      </c>
      <c r="P29" s="3">
        <v>4</v>
      </c>
      <c r="Q29" s="3">
        <v>5</v>
      </c>
      <c r="R29" s="4">
        <v>3</v>
      </c>
      <c r="S29" s="4">
        <v>3</v>
      </c>
      <c r="T29" s="4">
        <v>4</v>
      </c>
      <c r="U29" s="4">
        <v>4</v>
      </c>
      <c r="V29" s="4">
        <v>3</v>
      </c>
      <c r="W29" s="5">
        <v>4</v>
      </c>
      <c r="X29" s="5">
        <v>4</v>
      </c>
      <c r="Y29" s="5">
        <v>4</v>
      </c>
      <c r="Z29" s="5">
        <v>3</v>
      </c>
      <c r="AA29" s="5">
        <v>3</v>
      </c>
      <c r="AB29" s="6">
        <v>4</v>
      </c>
      <c r="AC29" s="6">
        <v>4</v>
      </c>
      <c r="AD29" s="6">
        <v>4</v>
      </c>
      <c r="AE29" s="6">
        <v>4</v>
      </c>
      <c r="AF29" s="6">
        <v>4</v>
      </c>
      <c r="AG29" s="1">
        <v>4</v>
      </c>
      <c r="AH29" s="1">
        <v>4</v>
      </c>
      <c r="AI29" s="7">
        <v>4</v>
      </c>
      <c r="AJ29" s="7">
        <v>4</v>
      </c>
      <c r="AK29" s="7">
        <v>4</v>
      </c>
    </row>
    <row r="30" spans="1:37" ht="18.75" x14ac:dyDescent="0.3">
      <c r="A30" s="1">
        <v>29</v>
      </c>
      <c r="B30" s="1">
        <v>1</v>
      </c>
      <c r="C30" s="1" t="s">
        <v>24</v>
      </c>
      <c r="D30" s="1" t="s">
        <v>20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2">
        <v>4</v>
      </c>
      <c r="N30" s="2">
        <v>5</v>
      </c>
      <c r="O30" s="2">
        <v>5</v>
      </c>
      <c r="P30" s="3">
        <v>5</v>
      </c>
      <c r="Q30" s="3">
        <v>4</v>
      </c>
      <c r="R30" s="4">
        <v>3</v>
      </c>
      <c r="S30" s="4">
        <v>3</v>
      </c>
      <c r="T30" s="4">
        <v>4</v>
      </c>
      <c r="U30" s="4">
        <v>5</v>
      </c>
      <c r="V30" s="4">
        <v>5</v>
      </c>
      <c r="W30" s="5">
        <v>3</v>
      </c>
      <c r="X30" s="5">
        <v>4</v>
      </c>
      <c r="Y30" s="5">
        <v>4</v>
      </c>
      <c r="Z30" s="5">
        <v>4</v>
      </c>
      <c r="AA30" s="5">
        <v>4</v>
      </c>
      <c r="AB30" s="6">
        <v>4</v>
      </c>
      <c r="AC30" s="6">
        <v>5</v>
      </c>
      <c r="AD30" s="6">
        <v>5</v>
      </c>
      <c r="AE30" s="6">
        <v>5</v>
      </c>
      <c r="AF30" s="6">
        <v>5</v>
      </c>
      <c r="AG30" s="1">
        <v>4</v>
      </c>
      <c r="AH30" s="1">
        <v>4</v>
      </c>
      <c r="AI30" s="7">
        <v>5</v>
      </c>
      <c r="AJ30" s="7">
        <v>5</v>
      </c>
      <c r="AK30" s="7">
        <v>5</v>
      </c>
    </row>
    <row r="31" spans="1:37" ht="18.75" x14ac:dyDescent="0.3">
      <c r="A31" s="1">
        <v>30</v>
      </c>
      <c r="B31" s="1">
        <v>1</v>
      </c>
      <c r="C31" s="1" t="s">
        <v>24</v>
      </c>
      <c r="D31" s="1" t="s">
        <v>23</v>
      </c>
      <c r="F31" s="1">
        <v>0</v>
      </c>
      <c r="G31" s="1">
        <v>0</v>
      </c>
      <c r="H31" s="1">
        <v>1</v>
      </c>
      <c r="I31" s="1">
        <v>0</v>
      </c>
      <c r="J31" s="1">
        <v>1</v>
      </c>
      <c r="K31" s="1">
        <v>0</v>
      </c>
      <c r="L31" s="1">
        <v>0</v>
      </c>
      <c r="M31" s="2">
        <v>4</v>
      </c>
      <c r="N31" s="2">
        <v>2</v>
      </c>
      <c r="O31" s="2">
        <v>4</v>
      </c>
      <c r="P31" s="3">
        <v>4</v>
      </c>
      <c r="Q31" s="3">
        <v>4</v>
      </c>
      <c r="R31" s="4">
        <v>3</v>
      </c>
      <c r="S31" s="4">
        <v>2</v>
      </c>
      <c r="T31" s="4">
        <v>4</v>
      </c>
      <c r="U31" s="4">
        <v>3</v>
      </c>
      <c r="V31" s="4">
        <v>4</v>
      </c>
      <c r="W31" s="5">
        <v>4</v>
      </c>
      <c r="X31" s="5">
        <v>4</v>
      </c>
      <c r="Y31" s="5">
        <v>4</v>
      </c>
      <c r="Z31" s="5">
        <v>3</v>
      </c>
      <c r="AA31" s="5">
        <v>3</v>
      </c>
      <c r="AB31" s="6">
        <v>4</v>
      </c>
      <c r="AC31" s="6">
        <v>4</v>
      </c>
      <c r="AD31" s="6">
        <v>3</v>
      </c>
      <c r="AE31" s="6">
        <v>3</v>
      </c>
      <c r="AF31" s="6">
        <v>3</v>
      </c>
      <c r="AG31" s="1">
        <v>4</v>
      </c>
      <c r="AH31" s="1">
        <v>4</v>
      </c>
      <c r="AI31" s="7">
        <v>4</v>
      </c>
      <c r="AJ31" s="7">
        <v>4</v>
      </c>
      <c r="AK31" s="7">
        <v>4</v>
      </c>
    </row>
    <row r="32" spans="1:37" ht="18.75" x14ac:dyDescent="0.3">
      <c r="A32" s="1">
        <v>31</v>
      </c>
      <c r="B32" s="1">
        <v>1</v>
      </c>
      <c r="C32" s="1" t="s">
        <v>24</v>
      </c>
      <c r="D32" s="1" t="s">
        <v>21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2">
        <v>5</v>
      </c>
      <c r="N32" s="2">
        <v>5</v>
      </c>
      <c r="O32" s="2">
        <v>5</v>
      </c>
      <c r="P32" s="3">
        <v>5</v>
      </c>
      <c r="Q32" s="3">
        <v>5</v>
      </c>
      <c r="R32" s="4">
        <v>5</v>
      </c>
      <c r="S32" s="4">
        <v>4</v>
      </c>
      <c r="T32" s="4">
        <v>4</v>
      </c>
      <c r="U32" s="4">
        <v>5</v>
      </c>
      <c r="V32" s="4">
        <v>5</v>
      </c>
      <c r="W32" s="5">
        <v>5</v>
      </c>
      <c r="X32" s="5">
        <v>5</v>
      </c>
      <c r="Y32" s="5">
        <v>5</v>
      </c>
      <c r="Z32" s="5">
        <v>5</v>
      </c>
      <c r="AA32" s="5">
        <v>5</v>
      </c>
      <c r="AB32" s="6">
        <v>4</v>
      </c>
      <c r="AC32" s="6">
        <v>4</v>
      </c>
      <c r="AD32" s="6">
        <v>4</v>
      </c>
      <c r="AE32" s="6">
        <v>4</v>
      </c>
      <c r="AF32" s="6">
        <v>4</v>
      </c>
      <c r="AG32" s="1">
        <v>4</v>
      </c>
      <c r="AH32" s="1">
        <v>4</v>
      </c>
      <c r="AI32" s="7">
        <v>4</v>
      </c>
      <c r="AJ32" s="7">
        <v>4</v>
      </c>
      <c r="AK32" s="7">
        <v>4</v>
      </c>
    </row>
    <row r="33" spans="1:37" ht="18.75" x14ac:dyDescent="0.3">
      <c r="A33" s="1">
        <v>32</v>
      </c>
      <c r="B33" s="1">
        <v>1</v>
      </c>
      <c r="C33" s="1" t="s">
        <v>24</v>
      </c>
      <c r="D33" s="1" t="s">
        <v>20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2">
        <v>5</v>
      </c>
      <c r="N33" s="2">
        <v>5</v>
      </c>
      <c r="O33" s="2">
        <v>5</v>
      </c>
      <c r="P33" s="3">
        <v>5</v>
      </c>
      <c r="Q33" s="3">
        <v>5</v>
      </c>
      <c r="R33" s="4">
        <v>3</v>
      </c>
      <c r="S33" s="4">
        <v>4</v>
      </c>
      <c r="T33" s="4">
        <v>3</v>
      </c>
      <c r="U33" s="4">
        <v>4</v>
      </c>
      <c r="V33" s="4">
        <v>4</v>
      </c>
      <c r="W33" s="5">
        <v>3</v>
      </c>
      <c r="X33" s="5">
        <v>3</v>
      </c>
      <c r="Y33" s="5">
        <v>3</v>
      </c>
      <c r="Z33" s="5">
        <v>3</v>
      </c>
      <c r="AA33" s="5">
        <v>3</v>
      </c>
      <c r="AB33" s="6">
        <v>4</v>
      </c>
      <c r="AC33" s="6">
        <v>3</v>
      </c>
      <c r="AD33" s="6">
        <v>4</v>
      </c>
      <c r="AE33" s="6">
        <v>4</v>
      </c>
      <c r="AF33" s="6">
        <v>4</v>
      </c>
      <c r="AG33" s="1">
        <v>4</v>
      </c>
      <c r="AH33" s="1">
        <v>4</v>
      </c>
      <c r="AI33" s="7">
        <v>4</v>
      </c>
      <c r="AJ33" s="7">
        <v>4</v>
      </c>
      <c r="AK33" s="7">
        <v>4</v>
      </c>
    </row>
    <row r="34" spans="1:37" ht="18.75" x14ac:dyDescent="0.3">
      <c r="A34" s="1">
        <v>33</v>
      </c>
      <c r="B34" s="1">
        <v>1</v>
      </c>
      <c r="C34" s="1" t="s">
        <v>24</v>
      </c>
      <c r="D34" s="1" t="s">
        <v>28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2">
        <v>5</v>
      </c>
      <c r="N34" s="2">
        <v>5</v>
      </c>
      <c r="O34" s="2">
        <v>5</v>
      </c>
      <c r="P34" s="3">
        <v>5</v>
      </c>
      <c r="Q34" s="3">
        <v>5</v>
      </c>
      <c r="R34" s="4">
        <v>5</v>
      </c>
      <c r="S34" s="4">
        <v>5</v>
      </c>
      <c r="T34" s="4">
        <v>5</v>
      </c>
      <c r="U34" s="4">
        <v>5</v>
      </c>
      <c r="V34" s="4">
        <v>5</v>
      </c>
      <c r="W34" s="5">
        <v>4</v>
      </c>
      <c r="X34" s="5">
        <v>4</v>
      </c>
      <c r="Y34" s="5">
        <v>4</v>
      </c>
      <c r="Z34" s="5">
        <v>4</v>
      </c>
      <c r="AA34" s="5">
        <v>4</v>
      </c>
      <c r="AB34" s="6">
        <v>5</v>
      </c>
      <c r="AC34" s="6">
        <v>5</v>
      </c>
      <c r="AD34" s="6">
        <v>5</v>
      </c>
      <c r="AE34" s="6">
        <v>5</v>
      </c>
      <c r="AF34" s="6">
        <v>5</v>
      </c>
      <c r="AG34" s="1">
        <v>4</v>
      </c>
      <c r="AH34" s="1">
        <v>4</v>
      </c>
      <c r="AI34" s="7">
        <v>4</v>
      </c>
      <c r="AJ34" s="7">
        <v>4</v>
      </c>
      <c r="AK34" s="7">
        <v>4</v>
      </c>
    </row>
    <row r="35" spans="1:37" ht="18.75" x14ac:dyDescent="0.3">
      <c r="A35" s="1">
        <v>34</v>
      </c>
      <c r="B35" s="1">
        <v>1</v>
      </c>
      <c r="C35" s="1" t="s">
        <v>24</v>
      </c>
      <c r="D35" s="1" t="s">
        <v>28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2">
        <v>5</v>
      </c>
      <c r="N35" s="2">
        <v>5</v>
      </c>
      <c r="O35" s="2">
        <v>3</v>
      </c>
      <c r="P35" s="3">
        <v>5</v>
      </c>
      <c r="Q35" s="3">
        <v>5</v>
      </c>
      <c r="R35" s="4">
        <v>4</v>
      </c>
      <c r="S35" s="4">
        <v>4</v>
      </c>
      <c r="T35" s="4">
        <v>4</v>
      </c>
      <c r="U35" s="4">
        <v>4</v>
      </c>
      <c r="V35" s="4">
        <v>4</v>
      </c>
      <c r="W35" s="5">
        <v>4</v>
      </c>
      <c r="X35" s="5">
        <v>4</v>
      </c>
      <c r="Y35" s="5">
        <v>4</v>
      </c>
      <c r="Z35" s="5">
        <v>4</v>
      </c>
      <c r="AA35" s="5">
        <v>3</v>
      </c>
      <c r="AB35" s="6">
        <v>4</v>
      </c>
      <c r="AC35" s="6">
        <v>4</v>
      </c>
      <c r="AD35" s="6">
        <v>4</v>
      </c>
      <c r="AE35" s="6">
        <v>4</v>
      </c>
      <c r="AF35" s="6">
        <v>4</v>
      </c>
      <c r="AG35" s="1">
        <v>4</v>
      </c>
      <c r="AH35" s="1">
        <v>4</v>
      </c>
      <c r="AI35" s="7">
        <v>4</v>
      </c>
      <c r="AJ35" s="7">
        <v>4</v>
      </c>
      <c r="AK35" s="7">
        <v>4</v>
      </c>
    </row>
    <row r="36" spans="1:37" ht="18.75" x14ac:dyDescent="0.3">
      <c r="A36" s="1">
        <v>35</v>
      </c>
      <c r="B36" s="1">
        <v>1</v>
      </c>
      <c r="C36" s="1" t="s">
        <v>24</v>
      </c>
      <c r="D36" s="1" t="s">
        <v>14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2">
        <v>4</v>
      </c>
      <c r="N36" s="2">
        <v>4</v>
      </c>
      <c r="O36" s="2">
        <v>5</v>
      </c>
      <c r="P36" s="3">
        <v>5</v>
      </c>
      <c r="Q36" s="3">
        <v>5</v>
      </c>
      <c r="R36" s="4">
        <v>4</v>
      </c>
      <c r="S36" s="4">
        <v>3</v>
      </c>
      <c r="T36" s="4">
        <v>4</v>
      </c>
      <c r="U36" s="4">
        <v>4</v>
      </c>
      <c r="V36" s="4">
        <v>3</v>
      </c>
      <c r="W36" s="5">
        <v>4</v>
      </c>
      <c r="X36" s="5">
        <v>4</v>
      </c>
      <c r="Y36" s="5">
        <v>4</v>
      </c>
      <c r="Z36" s="5">
        <v>3</v>
      </c>
      <c r="AA36" s="5">
        <v>3</v>
      </c>
      <c r="AB36" s="6">
        <v>5</v>
      </c>
      <c r="AC36" s="6">
        <v>5</v>
      </c>
      <c r="AD36" s="6">
        <v>5</v>
      </c>
      <c r="AE36" s="6">
        <v>5</v>
      </c>
      <c r="AF36" s="6">
        <v>5</v>
      </c>
      <c r="AG36" s="1">
        <v>5</v>
      </c>
      <c r="AH36" s="1">
        <v>5</v>
      </c>
      <c r="AI36" s="7">
        <v>4</v>
      </c>
      <c r="AJ36" s="7">
        <v>5</v>
      </c>
      <c r="AK36" s="7">
        <v>5</v>
      </c>
    </row>
    <row r="37" spans="1:37" ht="18.75" x14ac:dyDescent="0.3">
      <c r="A37" s="1">
        <v>36</v>
      </c>
      <c r="B37" s="1">
        <v>1</v>
      </c>
      <c r="C37" s="1" t="s">
        <v>24</v>
      </c>
      <c r="D37" s="1" t="s">
        <v>28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2">
        <v>5</v>
      </c>
      <c r="N37" s="2">
        <v>5</v>
      </c>
      <c r="O37" s="2">
        <v>5</v>
      </c>
      <c r="P37" s="3">
        <v>5</v>
      </c>
      <c r="Q37" s="3">
        <v>5</v>
      </c>
      <c r="R37" s="4">
        <v>4</v>
      </c>
      <c r="S37" s="4">
        <v>4</v>
      </c>
      <c r="T37" s="4">
        <v>5</v>
      </c>
      <c r="U37" s="4">
        <v>5</v>
      </c>
      <c r="V37" s="4">
        <v>5</v>
      </c>
      <c r="W37" s="5">
        <v>5</v>
      </c>
      <c r="X37" s="5">
        <v>4</v>
      </c>
      <c r="Y37" s="5">
        <v>4</v>
      </c>
      <c r="Z37" s="5">
        <v>4</v>
      </c>
      <c r="AA37" s="5">
        <v>4</v>
      </c>
      <c r="AB37" s="6">
        <v>5</v>
      </c>
      <c r="AC37" s="6">
        <v>5</v>
      </c>
      <c r="AD37" s="6">
        <v>5</v>
      </c>
      <c r="AE37" s="6">
        <v>5</v>
      </c>
      <c r="AF37" s="6">
        <v>5</v>
      </c>
      <c r="AG37" s="1">
        <v>5</v>
      </c>
      <c r="AH37" s="1">
        <v>5</v>
      </c>
      <c r="AI37" s="7">
        <v>5</v>
      </c>
      <c r="AJ37" s="7">
        <v>4</v>
      </c>
      <c r="AK37" s="7">
        <v>5</v>
      </c>
    </row>
    <row r="38" spans="1:37" ht="18.75" x14ac:dyDescent="0.3">
      <c r="A38" s="1">
        <v>37</v>
      </c>
      <c r="B38" s="1">
        <v>1</v>
      </c>
      <c r="C38" s="1" t="s">
        <v>24</v>
      </c>
      <c r="D38" s="1" t="s">
        <v>31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2">
        <v>4</v>
      </c>
      <c r="N38" s="2">
        <v>4</v>
      </c>
      <c r="O38" s="2">
        <v>4</v>
      </c>
      <c r="P38" s="3">
        <v>5</v>
      </c>
      <c r="Q38" s="3">
        <v>5</v>
      </c>
      <c r="R38" s="4">
        <v>3</v>
      </c>
      <c r="S38" s="4">
        <v>2</v>
      </c>
      <c r="T38" s="4">
        <v>4</v>
      </c>
      <c r="U38" s="4">
        <v>4</v>
      </c>
      <c r="V38" s="4">
        <v>4</v>
      </c>
      <c r="W38" s="5">
        <v>3</v>
      </c>
      <c r="X38" s="5">
        <v>3</v>
      </c>
      <c r="Y38" s="5">
        <v>3</v>
      </c>
      <c r="Z38" s="5">
        <v>2</v>
      </c>
      <c r="AA38" s="5">
        <v>2</v>
      </c>
      <c r="AB38" s="6">
        <v>4</v>
      </c>
      <c r="AC38" s="6">
        <v>4</v>
      </c>
      <c r="AD38" s="6">
        <v>4</v>
      </c>
      <c r="AE38" s="6">
        <v>4</v>
      </c>
      <c r="AF38" s="6">
        <v>4</v>
      </c>
      <c r="AG38" s="1">
        <v>4</v>
      </c>
      <c r="AH38" s="1">
        <v>4</v>
      </c>
      <c r="AI38" s="7">
        <v>4</v>
      </c>
      <c r="AJ38" s="7">
        <v>4</v>
      </c>
      <c r="AK38" s="7">
        <v>4</v>
      </c>
    </row>
    <row r="39" spans="1:37" ht="18.75" x14ac:dyDescent="0.3">
      <c r="A39" s="1">
        <v>38</v>
      </c>
      <c r="B39" s="1">
        <v>1</v>
      </c>
      <c r="C39" s="1" t="s">
        <v>24</v>
      </c>
      <c r="D39" s="1" t="s">
        <v>28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2">
        <v>5</v>
      </c>
      <c r="N39" s="2">
        <v>5</v>
      </c>
      <c r="O39" s="2">
        <v>5</v>
      </c>
      <c r="P39" s="3">
        <v>5</v>
      </c>
      <c r="Q39" s="3">
        <v>5</v>
      </c>
      <c r="R39" s="4">
        <v>4</v>
      </c>
      <c r="S39" s="4">
        <v>3</v>
      </c>
      <c r="T39" s="4">
        <v>4</v>
      </c>
      <c r="U39" s="4">
        <v>5</v>
      </c>
      <c r="V39" s="4">
        <v>5</v>
      </c>
      <c r="W39" s="5">
        <v>3</v>
      </c>
      <c r="X39" s="5">
        <v>3</v>
      </c>
      <c r="Y39" s="5">
        <v>3</v>
      </c>
      <c r="Z39" s="5">
        <v>3</v>
      </c>
      <c r="AA39" s="5">
        <v>3</v>
      </c>
      <c r="AB39" s="6">
        <v>3</v>
      </c>
      <c r="AC39" s="6">
        <v>4</v>
      </c>
      <c r="AD39" s="6">
        <v>3</v>
      </c>
      <c r="AE39" s="6">
        <v>4</v>
      </c>
      <c r="AF39" s="6">
        <v>4</v>
      </c>
      <c r="AG39" s="1">
        <v>3</v>
      </c>
      <c r="AH39" s="1">
        <v>4</v>
      </c>
      <c r="AI39" s="7">
        <v>5</v>
      </c>
      <c r="AJ39" s="7">
        <v>5</v>
      </c>
      <c r="AK39" s="7">
        <v>5</v>
      </c>
    </row>
    <row r="40" spans="1:37" ht="18.75" x14ac:dyDescent="0.3">
      <c r="A40" s="1">
        <v>39</v>
      </c>
      <c r="B40" s="1">
        <v>1</v>
      </c>
      <c r="C40" s="1" t="s">
        <v>24</v>
      </c>
      <c r="D40" s="1" t="s">
        <v>20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2">
        <v>5</v>
      </c>
      <c r="N40" s="2">
        <v>5</v>
      </c>
      <c r="O40" s="2">
        <v>5</v>
      </c>
      <c r="P40" s="3">
        <v>5</v>
      </c>
      <c r="Q40" s="3">
        <v>5</v>
      </c>
      <c r="R40" s="4">
        <v>5</v>
      </c>
      <c r="S40" s="4">
        <v>4</v>
      </c>
      <c r="T40" s="4">
        <v>4</v>
      </c>
      <c r="U40" s="4">
        <v>4</v>
      </c>
      <c r="V40" s="4">
        <v>4</v>
      </c>
      <c r="W40" s="5">
        <v>4</v>
      </c>
      <c r="X40" s="5">
        <v>4</v>
      </c>
      <c r="Y40" s="5">
        <v>4</v>
      </c>
      <c r="Z40" s="5">
        <v>4</v>
      </c>
      <c r="AA40" s="5">
        <v>4</v>
      </c>
      <c r="AB40" s="6">
        <v>4</v>
      </c>
      <c r="AC40" s="6">
        <v>4</v>
      </c>
      <c r="AD40" s="6">
        <v>4</v>
      </c>
      <c r="AE40" s="6">
        <v>4</v>
      </c>
      <c r="AF40" s="6">
        <v>4</v>
      </c>
      <c r="AG40" s="1">
        <v>4</v>
      </c>
      <c r="AH40" s="1">
        <v>4</v>
      </c>
      <c r="AI40" s="7">
        <v>5</v>
      </c>
      <c r="AJ40" s="7">
        <v>5</v>
      </c>
      <c r="AK40" s="7">
        <v>5</v>
      </c>
    </row>
    <row r="41" spans="1:37" ht="18.75" x14ac:dyDescent="0.3">
      <c r="A41" s="1">
        <v>40</v>
      </c>
      <c r="B41" s="1">
        <v>1</v>
      </c>
      <c r="C41" s="1" t="s">
        <v>24</v>
      </c>
      <c r="D41" s="1" t="s">
        <v>23</v>
      </c>
      <c r="F41" s="1">
        <v>1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2">
        <v>5</v>
      </c>
      <c r="N41" s="2">
        <v>5</v>
      </c>
      <c r="O41" s="2">
        <v>5</v>
      </c>
      <c r="P41" s="3">
        <v>5</v>
      </c>
      <c r="Q41" s="3">
        <v>5</v>
      </c>
      <c r="R41" s="4">
        <v>4</v>
      </c>
      <c r="S41" s="4">
        <v>5</v>
      </c>
      <c r="T41" s="4">
        <v>5</v>
      </c>
      <c r="U41" s="4">
        <v>4</v>
      </c>
      <c r="V41" s="4">
        <v>3</v>
      </c>
      <c r="W41" s="5">
        <v>3</v>
      </c>
      <c r="X41" s="5">
        <v>3</v>
      </c>
      <c r="Y41" s="5">
        <v>4</v>
      </c>
      <c r="Z41" s="5">
        <v>3</v>
      </c>
      <c r="AA41" s="5">
        <v>4</v>
      </c>
      <c r="AB41" s="6">
        <v>4</v>
      </c>
      <c r="AC41" s="6">
        <v>4</v>
      </c>
      <c r="AD41" s="6">
        <v>4</v>
      </c>
      <c r="AE41" s="6">
        <v>4</v>
      </c>
      <c r="AF41" s="6">
        <v>4</v>
      </c>
      <c r="AG41" s="1">
        <v>4</v>
      </c>
      <c r="AH41" s="1">
        <v>4</v>
      </c>
      <c r="AI41" s="7">
        <v>4</v>
      </c>
      <c r="AJ41" s="7">
        <v>4</v>
      </c>
      <c r="AK41" s="7">
        <v>4</v>
      </c>
    </row>
    <row r="42" spans="1:37" ht="18.75" x14ac:dyDescent="0.3">
      <c r="A42" s="1">
        <v>41</v>
      </c>
      <c r="B42" s="1">
        <v>1</v>
      </c>
      <c r="C42" s="1" t="s">
        <v>24</v>
      </c>
      <c r="D42" s="1" t="s">
        <v>14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2">
        <v>5</v>
      </c>
      <c r="N42" s="2">
        <v>5</v>
      </c>
      <c r="O42" s="2">
        <v>5</v>
      </c>
      <c r="P42" s="3">
        <v>5</v>
      </c>
      <c r="Q42" s="3">
        <v>5</v>
      </c>
      <c r="R42" s="4">
        <v>5</v>
      </c>
      <c r="S42" s="4">
        <v>4</v>
      </c>
      <c r="T42" s="4">
        <v>5</v>
      </c>
      <c r="U42" s="4">
        <v>4</v>
      </c>
      <c r="V42" s="4">
        <v>4</v>
      </c>
      <c r="W42" s="5">
        <v>3</v>
      </c>
      <c r="X42" s="5">
        <v>4</v>
      </c>
      <c r="Y42" s="5">
        <v>4</v>
      </c>
      <c r="Z42" s="5">
        <v>3</v>
      </c>
      <c r="AA42" s="5">
        <v>3</v>
      </c>
      <c r="AB42" s="6">
        <v>4</v>
      </c>
      <c r="AC42" s="6">
        <v>5</v>
      </c>
      <c r="AD42" s="6">
        <v>5</v>
      </c>
      <c r="AE42" s="6">
        <v>4</v>
      </c>
      <c r="AF42" s="6">
        <v>4</v>
      </c>
      <c r="AG42" s="1">
        <v>4</v>
      </c>
      <c r="AH42" s="1">
        <v>4</v>
      </c>
      <c r="AI42" s="7">
        <v>5</v>
      </c>
      <c r="AJ42" s="7">
        <v>5</v>
      </c>
      <c r="AK42" s="7">
        <v>4</v>
      </c>
    </row>
    <row r="43" spans="1:37" ht="18.75" x14ac:dyDescent="0.3">
      <c r="A43" s="1">
        <v>42</v>
      </c>
      <c r="B43" s="1">
        <v>1</v>
      </c>
      <c r="C43" s="1" t="s">
        <v>24</v>
      </c>
      <c r="D43" s="1" t="s">
        <v>14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">
        <v>4</v>
      </c>
      <c r="N43" s="2">
        <v>4</v>
      </c>
      <c r="O43" s="2">
        <v>4</v>
      </c>
      <c r="P43" s="3">
        <v>4</v>
      </c>
      <c r="Q43" s="3">
        <v>4</v>
      </c>
      <c r="R43" s="4">
        <v>4</v>
      </c>
      <c r="S43" s="4">
        <v>4</v>
      </c>
      <c r="T43" s="4">
        <v>4</v>
      </c>
      <c r="U43" s="4">
        <v>4</v>
      </c>
      <c r="V43" s="4">
        <v>4</v>
      </c>
      <c r="W43" s="5">
        <v>3</v>
      </c>
      <c r="X43" s="5">
        <v>4</v>
      </c>
      <c r="Y43" s="5">
        <v>4</v>
      </c>
      <c r="Z43" s="5">
        <v>4</v>
      </c>
      <c r="AA43" s="5">
        <v>4</v>
      </c>
      <c r="AB43" s="6">
        <v>5</v>
      </c>
      <c r="AC43" s="6">
        <v>5</v>
      </c>
      <c r="AD43" s="6">
        <v>4</v>
      </c>
      <c r="AE43" s="6">
        <v>4</v>
      </c>
      <c r="AF43" s="6">
        <v>4</v>
      </c>
      <c r="AG43" s="1">
        <v>4</v>
      </c>
      <c r="AH43" s="1">
        <v>4</v>
      </c>
      <c r="AI43" s="7">
        <v>4</v>
      </c>
      <c r="AJ43" s="7">
        <v>4</v>
      </c>
      <c r="AK43" s="7">
        <v>4</v>
      </c>
    </row>
    <row r="44" spans="1:37" ht="18.75" x14ac:dyDescent="0.3">
      <c r="A44" s="1">
        <v>43</v>
      </c>
      <c r="B44" s="1">
        <v>1</v>
      </c>
      <c r="C44" s="1" t="s">
        <v>24</v>
      </c>
      <c r="D44" s="1" t="s">
        <v>22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2">
        <v>4</v>
      </c>
      <c r="N44" s="2">
        <v>4</v>
      </c>
      <c r="O44" s="2">
        <v>4</v>
      </c>
      <c r="P44" s="3">
        <v>5</v>
      </c>
      <c r="Q44" s="3">
        <v>5</v>
      </c>
      <c r="R44" s="4">
        <v>4</v>
      </c>
      <c r="S44" s="4">
        <v>2</v>
      </c>
      <c r="T44" s="4">
        <v>3</v>
      </c>
      <c r="U44" s="4">
        <v>3</v>
      </c>
      <c r="V44" s="4">
        <v>5</v>
      </c>
      <c r="W44" s="5">
        <v>3</v>
      </c>
      <c r="X44" s="5">
        <v>3</v>
      </c>
      <c r="Y44" s="5">
        <v>3</v>
      </c>
      <c r="Z44" s="5">
        <v>1</v>
      </c>
      <c r="AA44" s="5">
        <v>1</v>
      </c>
      <c r="AB44" s="6">
        <v>4</v>
      </c>
      <c r="AC44" s="6">
        <v>5</v>
      </c>
      <c r="AD44" s="6">
        <v>4</v>
      </c>
      <c r="AE44" s="6">
        <v>5</v>
      </c>
      <c r="AF44" s="6">
        <v>5</v>
      </c>
      <c r="AG44" s="1">
        <v>3</v>
      </c>
      <c r="AH44" s="1">
        <v>5</v>
      </c>
      <c r="AI44" s="7">
        <v>3</v>
      </c>
      <c r="AJ44" s="7">
        <v>5</v>
      </c>
      <c r="AK44" s="7">
        <v>5</v>
      </c>
    </row>
    <row r="45" spans="1:37" ht="18.75" x14ac:dyDescent="0.3">
      <c r="A45" s="1">
        <v>44</v>
      </c>
      <c r="B45" s="1">
        <v>1</v>
      </c>
      <c r="C45" s="1" t="s">
        <v>24</v>
      </c>
      <c r="D45" s="1" t="s">
        <v>23</v>
      </c>
      <c r="F45" s="1">
        <v>1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2">
        <v>4</v>
      </c>
      <c r="N45" s="2">
        <v>4</v>
      </c>
      <c r="O45" s="2">
        <v>4</v>
      </c>
      <c r="P45" s="3">
        <v>5</v>
      </c>
      <c r="Q45" s="3">
        <v>5</v>
      </c>
      <c r="R45" s="4">
        <v>4</v>
      </c>
      <c r="S45" s="4">
        <v>3</v>
      </c>
      <c r="T45" s="4">
        <v>4</v>
      </c>
      <c r="U45" s="4">
        <v>4</v>
      </c>
      <c r="V45" s="4">
        <v>4</v>
      </c>
      <c r="W45" s="5">
        <v>4</v>
      </c>
      <c r="X45" s="5">
        <v>3</v>
      </c>
      <c r="Y45" s="5">
        <v>3</v>
      </c>
      <c r="Z45" s="5">
        <v>3</v>
      </c>
      <c r="AA45" s="5">
        <v>3</v>
      </c>
      <c r="AB45" s="6">
        <v>5</v>
      </c>
      <c r="AC45" s="6">
        <v>4</v>
      </c>
      <c r="AD45" s="6">
        <v>4</v>
      </c>
      <c r="AE45" s="6">
        <v>4</v>
      </c>
      <c r="AF45" s="6">
        <v>4</v>
      </c>
      <c r="AG45" s="1">
        <v>4</v>
      </c>
      <c r="AH45" s="1">
        <v>5</v>
      </c>
      <c r="AI45" s="7">
        <v>4</v>
      </c>
      <c r="AJ45" s="7">
        <v>3</v>
      </c>
      <c r="AK45" s="7">
        <v>4</v>
      </c>
    </row>
    <row r="46" spans="1:37" ht="18.75" x14ac:dyDescent="0.3">
      <c r="A46" s="1">
        <v>45</v>
      </c>
      <c r="B46" s="1">
        <v>1</v>
      </c>
      <c r="C46" s="1" t="s">
        <v>24</v>
      </c>
      <c r="D46" s="1" t="s">
        <v>23</v>
      </c>
      <c r="F46" s="1">
        <v>1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2">
        <v>4</v>
      </c>
      <c r="N46" s="2">
        <v>4</v>
      </c>
      <c r="O46" s="2">
        <v>4</v>
      </c>
      <c r="P46" s="3">
        <v>5</v>
      </c>
      <c r="Q46" s="3">
        <v>5</v>
      </c>
      <c r="R46" s="4">
        <v>4</v>
      </c>
      <c r="S46" s="4">
        <v>4</v>
      </c>
      <c r="T46" s="4">
        <v>4</v>
      </c>
      <c r="U46" s="4">
        <v>4</v>
      </c>
      <c r="V46" s="4">
        <v>4</v>
      </c>
      <c r="W46" s="5">
        <v>4</v>
      </c>
      <c r="X46" s="5">
        <v>4</v>
      </c>
      <c r="Y46" s="5">
        <v>4</v>
      </c>
      <c r="Z46" s="5">
        <v>3</v>
      </c>
      <c r="AA46" s="5">
        <v>3</v>
      </c>
      <c r="AB46" s="6">
        <v>4</v>
      </c>
      <c r="AC46" s="6">
        <v>4</v>
      </c>
      <c r="AD46" s="6">
        <v>3</v>
      </c>
      <c r="AE46" s="6">
        <v>4</v>
      </c>
      <c r="AF46" s="6">
        <v>4</v>
      </c>
      <c r="AG46" s="1">
        <v>4</v>
      </c>
      <c r="AH46" s="1">
        <v>4</v>
      </c>
      <c r="AI46" s="7">
        <v>4</v>
      </c>
      <c r="AJ46" s="7">
        <v>4</v>
      </c>
      <c r="AK46" s="7">
        <v>4</v>
      </c>
    </row>
    <row r="47" spans="1:37" ht="18.75" x14ac:dyDescent="0.3">
      <c r="A47" s="1">
        <v>46</v>
      </c>
      <c r="B47" s="1">
        <v>1</v>
      </c>
      <c r="C47" s="1" t="s">
        <v>24</v>
      </c>
      <c r="D47" s="1" t="s">
        <v>32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2">
        <v>2</v>
      </c>
      <c r="N47" s="2">
        <v>5</v>
      </c>
      <c r="O47" s="2">
        <v>5</v>
      </c>
      <c r="P47" s="3">
        <v>4</v>
      </c>
      <c r="Q47" s="3">
        <v>3</v>
      </c>
      <c r="R47" s="4">
        <v>5</v>
      </c>
      <c r="S47" s="4">
        <v>5</v>
      </c>
      <c r="T47" s="4">
        <v>5</v>
      </c>
      <c r="U47" s="4">
        <v>5</v>
      </c>
      <c r="V47" s="4">
        <v>5</v>
      </c>
      <c r="W47" s="5">
        <v>3</v>
      </c>
      <c r="X47" s="5">
        <v>4</v>
      </c>
      <c r="Y47" s="5">
        <v>3</v>
      </c>
      <c r="Z47" s="5">
        <v>4</v>
      </c>
      <c r="AA47" s="5">
        <v>4</v>
      </c>
      <c r="AB47" s="6">
        <v>4</v>
      </c>
      <c r="AC47" s="6">
        <v>4</v>
      </c>
      <c r="AD47" s="6">
        <v>3</v>
      </c>
      <c r="AE47" s="6">
        <v>4</v>
      </c>
      <c r="AF47" s="6">
        <v>4</v>
      </c>
      <c r="AG47" s="1">
        <v>4</v>
      </c>
      <c r="AH47" s="1">
        <v>4</v>
      </c>
      <c r="AI47" s="7">
        <v>3</v>
      </c>
      <c r="AJ47" s="7">
        <v>4</v>
      </c>
      <c r="AK47" s="7">
        <v>4</v>
      </c>
    </row>
    <row r="48" spans="1:37" ht="18.75" x14ac:dyDescent="0.3">
      <c r="M48" s="2"/>
      <c r="N48" s="2"/>
      <c r="O48" s="2"/>
      <c r="P48" s="3"/>
      <c r="Q48" s="3"/>
      <c r="R48" s="4"/>
      <c r="S48" s="4"/>
      <c r="T48" s="4"/>
      <c r="U48" s="4"/>
      <c r="V48" s="4"/>
      <c r="W48" s="5"/>
      <c r="X48" s="5"/>
      <c r="Y48" s="5"/>
      <c r="Z48" s="5"/>
      <c r="AA48" s="5"/>
      <c r="AB48" s="6"/>
      <c r="AC48" s="6"/>
      <c r="AD48" s="6"/>
      <c r="AE48" s="6"/>
      <c r="AF48" s="6"/>
      <c r="AI48" s="7"/>
      <c r="AJ48" s="7"/>
      <c r="AK48" s="7"/>
    </row>
    <row r="49" spans="3:38" ht="18.75" x14ac:dyDescent="0.3">
      <c r="C49" s="1" t="s">
        <v>24</v>
      </c>
      <c r="D49" s="1">
        <f>COUNTIF(C2:C47,"คณาจารย์บัณฑิตศึกษา")</f>
        <v>46</v>
      </c>
      <c r="F49" s="59">
        <f>COUNTIF(F2:F47,1)</f>
        <v>20</v>
      </c>
      <c r="G49" s="59">
        <f t="shared" ref="G49:L49" si="0">COUNTIF(G2:G47,1)</f>
        <v>2</v>
      </c>
      <c r="H49" s="59">
        <f t="shared" si="0"/>
        <v>28</v>
      </c>
      <c r="I49" s="59">
        <f t="shared" si="0"/>
        <v>1</v>
      </c>
      <c r="J49" s="59">
        <f t="shared" si="0"/>
        <v>6</v>
      </c>
      <c r="K49" s="59">
        <f t="shared" si="0"/>
        <v>1</v>
      </c>
      <c r="L49" s="59">
        <f t="shared" si="0"/>
        <v>3</v>
      </c>
      <c r="M49" s="55">
        <f t="shared" ref="M49:O49" si="1">AVERAGE(M2:M47)</f>
        <v>4.5869565217391308</v>
      </c>
      <c r="N49" s="55">
        <f t="shared" si="1"/>
        <v>4.6086956521739131</v>
      </c>
      <c r="O49" s="55">
        <f t="shared" si="1"/>
        <v>4.5869565217391308</v>
      </c>
      <c r="P49" s="55">
        <f t="shared" ref="P49:AG49" si="2">AVERAGE(P2:P47)</f>
        <v>4.7608695652173916</v>
      </c>
      <c r="Q49" s="55">
        <f t="shared" si="2"/>
        <v>4.7391304347826084</v>
      </c>
      <c r="R49" s="55">
        <f t="shared" si="2"/>
        <v>4.2173913043478262</v>
      </c>
      <c r="S49" s="55">
        <f t="shared" si="2"/>
        <v>3.8043478260869565</v>
      </c>
      <c r="T49" s="55">
        <f t="shared" si="2"/>
        <v>4.2173913043478262</v>
      </c>
      <c r="U49" s="55">
        <f t="shared" si="2"/>
        <v>4.2173913043478262</v>
      </c>
      <c r="V49" s="55">
        <f t="shared" si="2"/>
        <v>4.3913043478260869</v>
      </c>
      <c r="W49" s="55">
        <f t="shared" si="2"/>
        <v>3.5217391304347827</v>
      </c>
      <c r="X49" s="55">
        <f t="shared" si="2"/>
        <v>3.7173913043478262</v>
      </c>
      <c r="Y49" s="55">
        <f t="shared" si="2"/>
        <v>3.5</v>
      </c>
      <c r="Z49" s="55">
        <f t="shared" si="2"/>
        <v>3.2608695652173911</v>
      </c>
      <c r="AA49" s="55">
        <f t="shared" si="2"/>
        <v>3.152173913043478</v>
      </c>
      <c r="AB49" s="55">
        <f t="shared" si="2"/>
        <v>4.1304347826086953</v>
      </c>
      <c r="AC49" s="55">
        <f t="shared" si="2"/>
        <v>4.2391304347826084</v>
      </c>
      <c r="AD49" s="55">
        <f t="shared" si="2"/>
        <v>4.0217391304347823</v>
      </c>
      <c r="AE49" s="55">
        <f>AVERAGE(AE2:AE47)</f>
        <v>4.1521739130434785</v>
      </c>
      <c r="AF49" s="55">
        <f t="shared" si="2"/>
        <v>4.1956521739130439</v>
      </c>
      <c r="AG49" s="55">
        <f t="shared" si="2"/>
        <v>4.1086956521739131</v>
      </c>
      <c r="AH49" s="55">
        <f>AVERAGE(A2:AH47)</f>
        <v>3.7482468443197754</v>
      </c>
      <c r="AI49" s="55">
        <f>AVERAGE(AI2:AI47)</f>
        <v>4.1956521739130439</v>
      </c>
      <c r="AJ49" s="55">
        <f>AVERAGE(AJ2:AJ47)</f>
        <v>4.2826086956521738</v>
      </c>
      <c r="AK49" s="55">
        <f>AVERAGE(AK2:AK47)</f>
        <v>4.3478260869565215</v>
      </c>
      <c r="AL49" s="41">
        <f>AVERAGE(S18:AK47)</f>
        <v>4.0508771929824565</v>
      </c>
    </row>
    <row r="50" spans="3:38" ht="21" x14ac:dyDescent="0.35">
      <c r="F50" s="57">
        <f>STDEV(F2:F47)</f>
        <v>0.5012062743707415</v>
      </c>
      <c r="G50" s="57">
        <f t="shared" ref="G50:L50" si="3">STDEV(G2:G47)</f>
        <v>0.2061845709423622</v>
      </c>
      <c r="H50" s="57">
        <f t="shared" si="3"/>
        <v>0.49343516379516894</v>
      </c>
      <c r="I50" s="57">
        <f t="shared" si="3"/>
        <v>0.14744195615489714</v>
      </c>
      <c r="J50" s="57">
        <f t="shared" si="3"/>
        <v>0.34050261230349943</v>
      </c>
      <c r="K50" s="57">
        <f t="shared" si="3"/>
        <v>0.14744195615489714</v>
      </c>
      <c r="L50" s="57">
        <f t="shared" si="3"/>
        <v>0.24963741822833801</v>
      </c>
      <c r="M50" s="55">
        <f t="shared" ref="M50:N50" si="4">AVERAGE(M3:M48)</f>
        <v>4.5777777777777775</v>
      </c>
      <c r="N50" s="55">
        <f t="shared" si="4"/>
        <v>4.5999999999999996</v>
      </c>
      <c r="O50" s="55">
        <f>AVERAGE(O2:O48)</f>
        <v>4.5869565217391308</v>
      </c>
      <c r="P50" s="55">
        <f>STDEVA(P12:P47)</f>
        <v>0.43915503282683993</v>
      </c>
      <c r="Q50" s="55">
        <f t="shared" ref="Q50:AH50" si="5">STDEVA(Q2:Q47)</f>
        <v>0.49147318718298932</v>
      </c>
      <c r="R50" s="55">
        <f t="shared" si="5"/>
        <v>0.78635709949278487</v>
      </c>
      <c r="S50" s="55">
        <f t="shared" si="5"/>
        <v>0.90969018455958861</v>
      </c>
      <c r="T50" s="55">
        <f t="shared" si="5"/>
        <v>0.66376178719848566</v>
      </c>
      <c r="U50" s="55">
        <f t="shared" si="5"/>
        <v>0.62939277537995564</v>
      </c>
      <c r="V50" s="55">
        <f t="shared" si="5"/>
        <v>0.61384981404485028</v>
      </c>
      <c r="W50" s="55">
        <f t="shared" si="5"/>
        <v>0.78142691233644634</v>
      </c>
      <c r="X50" s="55">
        <f t="shared" si="5"/>
        <v>0.6884134248242556</v>
      </c>
      <c r="Y50" s="55">
        <f t="shared" si="5"/>
        <v>0.86281194036965236</v>
      </c>
      <c r="Z50" s="55">
        <f t="shared" si="5"/>
        <v>0.90516499683625895</v>
      </c>
      <c r="AA50" s="55">
        <f t="shared" si="5"/>
        <v>1.0103330870855922</v>
      </c>
      <c r="AB50" s="55">
        <f t="shared" si="5"/>
        <v>0.74858965624028806</v>
      </c>
      <c r="AC50" s="55">
        <f t="shared" si="5"/>
        <v>0.76550005758605277</v>
      </c>
      <c r="AD50" s="55">
        <f t="shared" si="5"/>
        <v>0.856066727274162</v>
      </c>
      <c r="AE50" s="55">
        <f t="shared" si="5"/>
        <v>0.59506829876345801</v>
      </c>
      <c r="AF50" s="55">
        <f t="shared" si="5"/>
        <v>0.54240473684392265</v>
      </c>
      <c r="AG50" s="55">
        <f t="shared" si="5"/>
        <v>0.56679452947901832</v>
      </c>
      <c r="AH50" s="55">
        <f t="shared" si="5"/>
        <v>0.67279789300421922</v>
      </c>
      <c r="AI50" s="55">
        <f>AVERAGE(AI2:AI48)</f>
        <v>4.1956521739130439</v>
      </c>
      <c r="AJ50" s="55">
        <f>AVERAGE(AJ2:AJ48)</f>
        <v>4.2826086956521738</v>
      </c>
      <c r="AK50" s="55">
        <f>AVERAGE(AK2:AK48)</f>
        <v>4.3478260869565215</v>
      </c>
      <c r="AL50" s="41">
        <f>STDEVA(S18:AK47)</f>
        <v>0.73754992849194156</v>
      </c>
    </row>
    <row r="51" spans="3:38" ht="18.75" x14ac:dyDescent="0.3">
      <c r="M51" s="58"/>
      <c r="N51" s="58"/>
      <c r="O51" s="55">
        <f>STDEVA(M2:O47)</f>
        <v>0.59972841979498082</v>
      </c>
      <c r="P51" s="58"/>
      <c r="Q51" s="55">
        <f>STDEVA(P2:Q47)</f>
        <v>0.45993310550389993</v>
      </c>
      <c r="R51" s="58"/>
      <c r="S51" s="58"/>
      <c r="T51" s="58"/>
      <c r="U51" s="58"/>
      <c r="V51" s="55">
        <f>STDEVA(R2:V47)</f>
        <v>0.74876012950475601</v>
      </c>
      <c r="W51" s="58"/>
      <c r="X51" s="58"/>
      <c r="Y51" s="58"/>
      <c r="Z51" s="58"/>
      <c r="AA51" s="58"/>
      <c r="AB51" s="58"/>
      <c r="AC51" s="58"/>
      <c r="AD51" s="58"/>
      <c r="AE51" s="55"/>
      <c r="AF51" s="55"/>
      <c r="AG51" s="58"/>
      <c r="AH51" s="55">
        <f>STDEVA(AB2:AH47)</f>
        <v>0.68412352650399522</v>
      </c>
      <c r="AI51" s="58"/>
      <c r="AJ51" s="58"/>
      <c r="AK51" s="55">
        <f>STDEVA(AI2:AK47)</f>
        <v>0.55062162538006965</v>
      </c>
    </row>
    <row r="52" spans="3:38" ht="18.75" x14ac:dyDescent="0.3">
      <c r="C52" s="1" t="s">
        <v>23</v>
      </c>
      <c r="D52" s="1">
        <f>COUNTIF(D3:D47,"เกษตรศาสตร์")</f>
        <v>6</v>
      </c>
      <c r="M52" s="2"/>
      <c r="N52" s="2"/>
      <c r="O52" s="2"/>
      <c r="P52" s="3"/>
      <c r="Q52" s="3"/>
      <c r="R52" s="4"/>
      <c r="S52" s="4"/>
      <c r="T52" s="4"/>
      <c r="U52" s="4"/>
      <c r="V52" s="4"/>
      <c r="W52" s="5"/>
      <c r="X52" s="5"/>
      <c r="Y52" s="5"/>
      <c r="Z52" s="5"/>
      <c r="AA52" s="5"/>
      <c r="AB52" s="6"/>
      <c r="AC52" s="6"/>
      <c r="AD52" s="6"/>
      <c r="AE52" s="6"/>
      <c r="AF52" s="6"/>
      <c r="AI52" s="7"/>
      <c r="AJ52" s="7"/>
      <c r="AK52" s="7"/>
    </row>
    <row r="53" spans="3:38" ht="18.75" x14ac:dyDescent="0.3">
      <c r="C53" s="1" t="s">
        <v>32</v>
      </c>
      <c r="D53" s="1">
        <f>COUNTIF(D3:D47,"วิทยาศาสตร์")</f>
        <v>1</v>
      </c>
      <c r="M53" s="2"/>
      <c r="N53" s="2"/>
      <c r="O53" s="2"/>
      <c r="P53" s="3"/>
      <c r="Q53" s="3"/>
      <c r="R53" s="4"/>
      <c r="S53" s="4"/>
      <c r="T53" s="4"/>
      <c r="U53" s="4"/>
      <c r="V53" s="4"/>
      <c r="W53" s="5"/>
      <c r="X53" s="5"/>
      <c r="Y53" s="5"/>
      <c r="Z53" s="5"/>
      <c r="AA53" s="5"/>
      <c r="AB53" s="6"/>
      <c r="AC53" s="6"/>
      <c r="AD53" s="6"/>
      <c r="AE53" s="6"/>
      <c r="AF53" s="6"/>
      <c r="AI53" s="7"/>
      <c r="AJ53" s="7"/>
      <c r="AK53" s="7"/>
    </row>
    <row r="54" spans="3:38" ht="18.75" x14ac:dyDescent="0.3">
      <c r="C54" s="1" t="s">
        <v>14</v>
      </c>
      <c r="D54" s="1">
        <f>COUNTIF(D3:D47,"มนุษยศาสตร์")</f>
        <v>4</v>
      </c>
      <c r="M54" s="2"/>
      <c r="N54" s="2"/>
      <c r="O54" s="2"/>
      <c r="P54" s="3"/>
      <c r="Q54" s="3"/>
      <c r="R54" s="4"/>
      <c r="S54" s="4"/>
      <c r="T54" s="4"/>
      <c r="U54" s="4"/>
      <c r="V54" s="4"/>
      <c r="W54" s="5"/>
      <c r="X54" s="5"/>
      <c r="Y54" s="5"/>
      <c r="Z54" s="5"/>
      <c r="AA54" s="5"/>
      <c r="AB54" s="6"/>
      <c r="AC54" s="6"/>
      <c r="AD54" s="6"/>
      <c r="AE54" s="6"/>
      <c r="AF54" s="6"/>
      <c r="AI54" s="7"/>
      <c r="AJ54" s="7"/>
      <c r="AK54" s="7"/>
    </row>
    <row r="55" spans="3:38" ht="18.75" x14ac:dyDescent="0.3">
      <c r="C55" s="1" t="s">
        <v>22</v>
      </c>
      <c r="D55" s="1">
        <f>COUNTIF(D3:D47,"สหเวชศาสตร์")</f>
        <v>6</v>
      </c>
      <c r="M55" s="2"/>
      <c r="N55" s="2"/>
      <c r="O55" s="2"/>
      <c r="P55" s="3"/>
      <c r="Q55" s="3"/>
      <c r="R55" s="4"/>
      <c r="S55" s="4"/>
      <c r="T55" s="4"/>
      <c r="U55" s="4"/>
      <c r="V55" s="4"/>
      <c r="W55" s="5"/>
      <c r="X55" s="5"/>
      <c r="Y55" s="5"/>
      <c r="Z55" s="5"/>
      <c r="AA55" s="5"/>
      <c r="AB55" s="6"/>
      <c r="AC55" s="6"/>
      <c r="AD55" s="6"/>
      <c r="AE55" s="6"/>
      <c r="AF55" s="6"/>
      <c r="AI55" s="7"/>
      <c r="AJ55" s="7"/>
      <c r="AK55" s="7"/>
    </row>
    <row r="56" spans="3:38" ht="18.75" x14ac:dyDescent="0.3">
      <c r="C56" s="1" t="s">
        <v>31</v>
      </c>
      <c r="D56" s="1">
        <f>COUNTIF(D3:D47,"สังคมศาสตร์")</f>
        <v>4</v>
      </c>
      <c r="M56" s="2"/>
      <c r="N56" s="2"/>
      <c r="O56" s="2"/>
      <c r="P56" s="3"/>
      <c r="Q56" s="3"/>
      <c r="R56" s="4"/>
      <c r="S56" s="4"/>
      <c r="T56" s="4"/>
      <c r="U56" s="4"/>
      <c r="V56" s="4"/>
      <c r="W56" s="5"/>
      <c r="X56" s="5"/>
      <c r="Y56" s="5"/>
      <c r="Z56" s="5"/>
      <c r="AA56" s="5"/>
      <c r="AB56" s="6"/>
      <c r="AC56" s="6"/>
      <c r="AD56" s="6"/>
      <c r="AE56" s="6"/>
      <c r="AF56" s="6"/>
      <c r="AI56" s="7"/>
      <c r="AJ56" s="7"/>
      <c r="AK56" s="7"/>
    </row>
    <row r="57" spans="3:38" ht="18.75" x14ac:dyDescent="0.3">
      <c r="C57" s="1" t="s">
        <v>28</v>
      </c>
      <c r="D57" s="1">
        <f>COUNTIF(D3:D47,"วิทยาศาสตร์การแพทย์")</f>
        <v>13</v>
      </c>
      <c r="M57" s="2"/>
      <c r="N57" s="2"/>
      <c r="O57" s="2"/>
      <c r="P57" s="3"/>
      <c r="Q57" s="3"/>
      <c r="R57" s="4"/>
      <c r="S57" s="4"/>
      <c r="T57" s="4"/>
      <c r="U57" s="4"/>
      <c r="V57" s="4"/>
      <c r="W57" s="5"/>
      <c r="X57" s="5"/>
      <c r="Y57" s="5"/>
      <c r="Z57" s="5"/>
      <c r="AA57" s="5"/>
      <c r="AB57" s="6"/>
      <c r="AC57" s="6"/>
      <c r="AD57" s="6"/>
      <c r="AE57" s="6"/>
      <c r="AF57" s="6"/>
      <c r="AI57" s="7"/>
      <c r="AJ57" s="7"/>
      <c r="AK57" s="7"/>
    </row>
    <row r="58" spans="3:38" ht="18.75" x14ac:dyDescent="0.3">
      <c r="C58" s="1" t="s">
        <v>20</v>
      </c>
      <c r="D58" s="1">
        <f>COUNTIF(D3:D47,"ศึกษาศาสตร์")</f>
        <v>6</v>
      </c>
      <c r="M58" s="2"/>
      <c r="N58" s="2"/>
      <c r="O58" s="2"/>
      <c r="P58" s="3"/>
      <c r="Q58" s="3"/>
      <c r="R58" s="4"/>
      <c r="S58" s="4"/>
      <c r="T58" s="4"/>
      <c r="U58" s="4"/>
      <c r="V58" s="4"/>
      <c r="W58" s="5"/>
      <c r="X58" s="5"/>
      <c r="Y58" s="5"/>
      <c r="Z58" s="5"/>
      <c r="AA58" s="5"/>
      <c r="AB58" s="6"/>
      <c r="AC58" s="6"/>
      <c r="AD58" s="6"/>
      <c r="AE58" s="6"/>
      <c r="AF58" s="6"/>
      <c r="AI58" s="7"/>
      <c r="AJ58" s="7"/>
      <c r="AK58" s="7"/>
    </row>
    <row r="59" spans="3:38" ht="18.75" x14ac:dyDescent="0.3">
      <c r="C59" s="1" t="s">
        <v>21</v>
      </c>
      <c r="D59" s="1">
        <f>COUNTIF(D3:D47,"สาธารณสุขศาสตร์")</f>
        <v>3</v>
      </c>
      <c r="M59" s="2"/>
      <c r="N59" s="2"/>
      <c r="O59" s="2"/>
      <c r="P59" s="3"/>
      <c r="Q59" s="3"/>
      <c r="R59" s="4"/>
      <c r="S59" s="4"/>
      <c r="T59" s="4"/>
      <c r="U59" s="4"/>
      <c r="V59" s="4"/>
      <c r="W59" s="5"/>
      <c r="X59" s="5"/>
      <c r="Y59" s="5"/>
      <c r="Z59" s="5"/>
      <c r="AA59" s="5"/>
      <c r="AB59" s="6"/>
      <c r="AC59" s="6"/>
      <c r="AD59" s="6"/>
      <c r="AE59" s="6"/>
      <c r="AF59" s="6"/>
      <c r="AI59" s="7"/>
      <c r="AJ59" s="7"/>
      <c r="AK59" s="7"/>
    </row>
    <row r="60" spans="3:38" ht="18.75" x14ac:dyDescent="0.3">
      <c r="C60" s="1" t="s">
        <v>30</v>
      </c>
      <c r="D60" s="1">
        <f>COUNTIF(D3:D47,"วิทยาลัยพลังงานทดแทน")</f>
        <v>2</v>
      </c>
      <c r="M60" s="2"/>
      <c r="N60" s="2"/>
      <c r="O60" s="2"/>
      <c r="P60" s="3"/>
      <c r="Q60" s="3"/>
      <c r="R60" s="4"/>
      <c r="S60" s="4"/>
      <c r="T60" s="4"/>
      <c r="U60" s="4"/>
      <c r="V60" s="4"/>
      <c r="W60" s="5"/>
      <c r="X60" s="5"/>
      <c r="Y60" s="5"/>
      <c r="Z60" s="5"/>
      <c r="AA60" s="5"/>
      <c r="AB60" s="6"/>
      <c r="AC60" s="6"/>
      <c r="AD60" s="6"/>
      <c r="AE60" s="6"/>
      <c r="AF60" s="6"/>
      <c r="AI60" s="7"/>
      <c r="AJ60" s="7"/>
      <c r="AK60" s="7"/>
    </row>
    <row r="61" spans="3:38" ht="18.75" x14ac:dyDescent="0.3">
      <c r="C61" s="1" t="s">
        <v>89</v>
      </c>
      <c r="D61" s="1">
        <f>COUNTIF(D4:D48,"")</f>
        <v>1</v>
      </c>
      <c r="M61" s="2"/>
      <c r="N61" s="2"/>
      <c r="O61" s="2"/>
      <c r="P61" s="3"/>
      <c r="Q61" s="3"/>
      <c r="R61" s="4"/>
      <c r="S61" s="4"/>
      <c r="T61" s="4"/>
      <c r="U61" s="4"/>
      <c r="V61" s="4"/>
      <c r="W61" s="5"/>
      <c r="X61" s="5"/>
      <c r="Y61" s="5"/>
      <c r="Z61" s="5"/>
      <c r="AA61" s="5"/>
      <c r="AB61" s="6"/>
      <c r="AC61" s="6"/>
      <c r="AD61" s="6"/>
      <c r="AE61" s="6"/>
      <c r="AF61" s="6"/>
      <c r="AI61" s="7"/>
      <c r="AJ61" s="7"/>
      <c r="AK61" s="7"/>
    </row>
    <row r="62" spans="3:38" ht="18.75" x14ac:dyDescent="0.3">
      <c r="D62" s="1">
        <f>SUM(D52:D61)</f>
        <v>46</v>
      </c>
      <c r="M62" s="2"/>
      <c r="N62" s="2"/>
      <c r="O62" s="2"/>
      <c r="P62" s="3"/>
      <c r="Q62" s="3"/>
      <c r="R62" s="4"/>
      <c r="S62" s="4"/>
      <c r="T62" s="4"/>
      <c r="U62" s="4"/>
      <c r="V62" s="4"/>
      <c r="W62" s="5"/>
      <c r="X62" s="5"/>
      <c r="Y62" s="5"/>
      <c r="Z62" s="5"/>
      <c r="AA62" s="5"/>
      <c r="AB62" s="6"/>
      <c r="AC62" s="6"/>
      <c r="AD62" s="6"/>
      <c r="AE62" s="6"/>
      <c r="AF62" s="6"/>
      <c r="AI62" s="7"/>
      <c r="AJ62" s="7"/>
      <c r="AK62" s="7"/>
    </row>
    <row r="63" spans="3:38" ht="18.75" x14ac:dyDescent="0.3">
      <c r="M63" s="2"/>
      <c r="N63" s="2"/>
      <c r="O63" s="2"/>
      <c r="P63" s="3"/>
      <c r="Q63" s="3"/>
      <c r="R63" s="4"/>
      <c r="S63" s="4"/>
      <c r="T63" s="4"/>
      <c r="U63" s="4"/>
      <c r="V63" s="4"/>
      <c r="W63" s="5"/>
      <c r="X63" s="5"/>
      <c r="Y63" s="5"/>
      <c r="Z63" s="5"/>
      <c r="AA63" s="5"/>
      <c r="AB63" s="6"/>
      <c r="AC63" s="6"/>
      <c r="AD63" s="6"/>
      <c r="AE63" s="6"/>
      <c r="AF63" s="6"/>
      <c r="AI63" s="7"/>
      <c r="AJ63" s="7"/>
      <c r="AK63" s="7"/>
    </row>
    <row r="64" spans="3:38" ht="18.75" x14ac:dyDescent="0.3">
      <c r="M64" s="2"/>
      <c r="N64" s="2"/>
      <c r="O64" s="2"/>
      <c r="P64" s="3"/>
      <c r="Q64" s="3"/>
      <c r="R64" s="4"/>
      <c r="S64" s="4"/>
      <c r="T64" s="4"/>
      <c r="U64" s="4"/>
      <c r="V64" s="4"/>
      <c r="W64" s="5"/>
      <c r="X64" s="5"/>
      <c r="Y64" s="5"/>
      <c r="Z64" s="5"/>
      <c r="AA64" s="5"/>
      <c r="AB64" s="6"/>
      <c r="AC64" s="6"/>
      <c r="AD64" s="6"/>
      <c r="AE64" s="6"/>
      <c r="AF64" s="6"/>
      <c r="AI64" s="7"/>
      <c r="AJ64" s="7"/>
      <c r="AK64" s="7"/>
    </row>
    <row r="65" spans="13:37" ht="18.75" x14ac:dyDescent="0.3">
      <c r="M65" s="2"/>
      <c r="N65" s="2"/>
      <c r="O65" s="2"/>
      <c r="P65" s="3"/>
      <c r="Q65" s="3"/>
      <c r="R65" s="4"/>
      <c r="S65" s="4"/>
      <c r="T65" s="4"/>
      <c r="U65" s="4"/>
      <c r="V65" s="4"/>
      <c r="W65" s="5"/>
      <c r="X65" s="5"/>
      <c r="Y65" s="5"/>
      <c r="Z65" s="5"/>
      <c r="AA65" s="5"/>
      <c r="AB65" s="6"/>
      <c r="AC65" s="6"/>
      <c r="AD65" s="6"/>
      <c r="AE65" s="6"/>
      <c r="AF65" s="6"/>
      <c r="AI65" s="7"/>
      <c r="AJ65" s="7"/>
      <c r="AK65" s="7"/>
    </row>
    <row r="66" spans="13:37" ht="18.75" x14ac:dyDescent="0.3">
      <c r="M66" s="2"/>
      <c r="N66" s="2"/>
      <c r="O66" s="2"/>
      <c r="P66" s="3"/>
      <c r="Q66" s="3"/>
      <c r="R66" s="4"/>
      <c r="S66" s="4"/>
      <c r="T66" s="4"/>
      <c r="U66" s="4"/>
      <c r="V66" s="4"/>
      <c r="W66" s="5"/>
      <c r="X66" s="5"/>
      <c r="Y66" s="5"/>
      <c r="Z66" s="5"/>
      <c r="AA66" s="5"/>
      <c r="AB66" s="6"/>
      <c r="AC66" s="6"/>
      <c r="AD66" s="6"/>
      <c r="AE66" s="6"/>
      <c r="AF66" s="6"/>
      <c r="AI66" s="7"/>
      <c r="AJ66" s="7"/>
      <c r="AK66" s="7"/>
    </row>
    <row r="67" spans="13:37" ht="18.75" x14ac:dyDescent="0.3">
      <c r="M67" s="2"/>
      <c r="N67" s="2"/>
      <c r="O67" s="2"/>
      <c r="P67" s="3"/>
      <c r="Q67" s="3"/>
      <c r="R67" s="4"/>
      <c r="S67" s="4"/>
      <c r="T67" s="4"/>
      <c r="U67" s="4"/>
      <c r="V67" s="4"/>
      <c r="W67" s="5"/>
      <c r="X67" s="5"/>
      <c r="Y67" s="5"/>
      <c r="Z67" s="5"/>
      <c r="AA67" s="5"/>
      <c r="AB67" s="6"/>
      <c r="AC67" s="6"/>
      <c r="AD67" s="6"/>
      <c r="AE67" s="6"/>
      <c r="AF67" s="6"/>
      <c r="AI67" s="7"/>
      <c r="AJ67" s="7"/>
      <c r="AK67" s="7"/>
    </row>
    <row r="68" spans="13:37" ht="18.75" x14ac:dyDescent="0.3">
      <c r="M68" s="2"/>
      <c r="N68" s="2"/>
      <c r="O68" s="2"/>
      <c r="P68" s="3"/>
      <c r="Q68" s="3"/>
      <c r="R68" s="4"/>
      <c r="S68" s="4"/>
      <c r="T68" s="4"/>
      <c r="U68" s="4"/>
      <c r="V68" s="4"/>
      <c r="W68" s="5"/>
      <c r="X68" s="5"/>
      <c r="Y68" s="5"/>
      <c r="Z68" s="5"/>
      <c r="AA68" s="5"/>
      <c r="AB68" s="6"/>
      <c r="AC68" s="6"/>
      <c r="AD68" s="6"/>
      <c r="AE68" s="6"/>
      <c r="AF68" s="6"/>
      <c r="AI68" s="7"/>
      <c r="AJ68" s="7"/>
      <c r="AK68" s="7"/>
    </row>
    <row r="69" spans="13:37" ht="18.75" x14ac:dyDescent="0.3">
      <c r="M69" s="2"/>
      <c r="N69" s="2"/>
      <c r="O69" s="2"/>
      <c r="P69" s="3"/>
      <c r="Q69" s="3"/>
      <c r="R69" s="4"/>
      <c r="S69" s="4"/>
      <c r="T69" s="4"/>
      <c r="U69" s="4"/>
      <c r="V69" s="4"/>
      <c r="W69" s="5"/>
      <c r="X69" s="5"/>
      <c r="Y69" s="5"/>
      <c r="Z69" s="5"/>
      <c r="AA69" s="5"/>
      <c r="AB69" s="6"/>
      <c r="AC69" s="6"/>
      <c r="AD69" s="6"/>
      <c r="AE69" s="6"/>
      <c r="AF69" s="6"/>
      <c r="AI69" s="7"/>
      <c r="AJ69" s="7"/>
      <c r="AK69" s="7"/>
    </row>
    <row r="70" spans="13:37" ht="18.75" x14ac:dyDescent="0.3">
      <c r="M70" s="2"/>
      <c r="N70" s="2"/>
      <c r="O70" s="2"/>
      <c r="P70" s="3"/>
      <c r="Q70" s="3"/>
      <c r="R70" s="4"/>
      <c r="S70" s="4"/>
      <c r="T70" s="4"/>
      <c r="U70" s="4"/>
      <c r="V70" s="4"/>
      <c r="W70" s="5"/>
      <c r="X70" s="5"/>
      <c r="Y70" s="5"/>
      <c r="Z70" s="5"/>
      <c r="AA70" s="5"/>
      <c r="AB70" s="6"/>
      <c r="AC70" s="6"/>
      <c r="AD70" s="6"/>
      <c r="AE70" s="6"/>
      <c r="AF70" s="6"/>
      <c r="AI70" s="7"/>
      <c r="AJ70" s="7"/>
      <c r="AK70" s="7"/>
    </row>
    <row r="71" spans="13:37" ht="18.75" x14ac:dyDescent="0.3">
      <c r="M71" s="2"/>
      <c r="N71" s="2"/>
      <c r="O71" s="2"/>
      <c r="P71" s="3"/>
      <c r="Q71" s="3"/>
      <c r="R71" s="4"/>
      <c r="S71" s="4"/>
      <c r="T71" s="4"/>
      <c r="U71" s="4"/>
      <c r="V71" s="4"/>
      <c r="W71" s="5"/>
      <c r="X71" s="5"/>
      <c r="Y71" s="5"/>
      <c r="Z71" s="5"/>
      <c r="AA71" s="5"/>
      <c r="AB71" s="6"/>
      <c r="AC71" s="6"/>
      <c r="AD71" s="6"/>
      <c r="AE71" s="6"/>
      <c r="AF71" s="6"/>
      <c r="AI71" s="7"/>
      <c r="AJ71" s="7"/>
      <c r="AK71" s="7"/>
    </row>
    <row r="72" spans="13:37" ht="18.75" x14ac:dyDescent="0.3">
      <c r="M72" s="2"/>
      <c r="N72" s="2"/>
      <c r="O72" s="2"/>
      <c r="P72" s="3"/>
      <c r="Q72" s="3"/>
      <c r="R72" s="4"/>
      <c r="S72" s="4"/>
      <c r="T72" s="4"/>
      <c r="U72" s="4"/>
      <c r="V72" s="4"/>
      <c r="W72" s="5"/>
      <c r="X72" s="5"/>
      <c r="Y72" s="5"/>
      <c r="Z72" s="5"/>
      <c r="AA72" s="5"/>
      <c r="AB72" s="6"/>
      <c r="AC72" s="6"/>
      <c r="AD72" s="6"/>
      <c r="AE72" s="6"/>
      <c r="AF72" s="6"/>
      <c r="AI72" s="7"/>
      <c r="AJ72" s="7"/>
      <c r="AK72" s="7"/>
    </row>
    <row r="73" spans="13:37" ht="18.75" x14ac:dyDescent="0.3">
      <c r="M73" s="2"/>
      <c r="N73" s="2"/>
      <c r="O73" s="2"/>
      <c r="P73" s="3"/>
      <c r="Q73" s="3"/>
      <c r="R73" s="4"/>
      <c r="S73" s="4"/>
      <c r="T73" s="4"/>
      <c r="U73" s="4"/>
      <c r="V73" s="4"/>
      <c r="W73" s="5"/>
      <c r="X73" s="5"/>
      <c r="Y73" s="5"/>
      <c r="Z73" s="5"/>
      <c r="AA73" s="5"/>
      <c r="AB73" s="6"/>
      <c r="AC73" s="6"/>
      <c r="AD73" s="6"/>
      <c r="AE73" s="6"/>
      <c r="AF73" s="6"/>
      <c r="AI73" s="7"/>
      <c r="AJ73" s="7"/>
      <c r="AK73" s="7"/>
    </row>
    <row r="74" spans="13:37" ht="18.75" x14ac:dyDescent="0.3">
      <c r="M74" s="2"/>
      <c r="N74" s="2"/>
      <c r="O74" s="2"/>
      <c r="P74" s="3"/>
      <c r="Q74" s="3"/>
      <c r="R74" s="4"/>
      <c r="S74" s="4"/>
      <c r="T74" s="4"/>
      <c r="U74" s="4"/>
      <c r="V74" s="4"/>
      <c r="W74" s="5"/>
      <c r="X74" s="5"/>
      <c r="Y74" s="5"/>
      <c r="Z74" s="5"/>
      <c r="AA74" s="5"/>
      <c r="AB74" s="6"/>
      <c r="AC74" s="6"/>
      <c r="AD74" s="6"/>
      <c r="AE74" s="6"/>
      <c r="AF74" s="6"/>
      <c r="AI74" s="7"/>
      <c r="AJ74" s="7"/>
      <c r="AK74" s="7"/>
    </row>
    <row r="75" spans="13:37" ht="18.75" x14ac:dyDescent="0.3">
      <c r="M75" s="2"/>
      <c r="N75" s="2"/>
      <c r="O75" s="2"/>
      <c r="P75" s="3"/>
      <c r="Q75" s="3"/>
      <c r="R75" s="4"/>
      <c r="S75" s="4"/>
      <c r="T75" s="4"/>
      <c r="U75" s="4"/>
      <c r="V75" s="4"/>
      <c r="W75" s="5"/>
      <c r="X75" s="5"/>
      <c r="Y75" s="5"/>
      <c r="Z75" s="5"/>
      <c r="AA75" s="5"/>
      <c r="AB75" s="6"/>
      <c r="AC75" s="6"/>
      <c r="AD75" s="6"/>
      <c r="AE75" s="6"/>
      <c r="AF75" s="6"/>
      <c r="AI75" s="7"/>
      <c r="AJ75" s="7"/>
      <c r="AK75" s="7"/>
    </row>
    <row r="76" spans="13:37" ht="18.75" x14ac:dyDescent="0.3">
      <c r="M76" s="2"/>
      <c r="N76" s="2"/>
      <c r="O76" s="2"/>
      <c r="P76" s="3"/>
      <c r="Q76" s="3"/>
      <c r="R76" s="4"/>
      <c r="S76" s="4"/>
      <c r="T76" s="4"/>
      <c r="U76" s="4"/>
      <c r="V76" s="4"/>
      <c r="W76" s="5"/>
      <c r="X76" s="5"/>
      <c r="Y76" s="5"/>
      <c r="Z76" s="5"/>
      <c r="AA76" s="5"/>
      <c r="AB76" s="6"/>
      <c r="AC76" s="6"/>
      <c r="AD76" s="6"/>
      <c r="AE76" s="6"/>
      <c r="AF76" s="6"/>
      <c r="AI76" s="7"/>
      <c r="AJ76" s="7"/>
      <c r="AK76" s="7"/>
    </row>
    <row r="77" spans="13:37" ht="18.75" x14ac:dyDescent="0.3">
      <c r="M77" s="2"/>
      <c r="N77" s="2"/>
      <c r="O77" s="2"/>
      <c r="P77" s="3"/>
      <c r="Q77" s="3"/>
      <c r="R77" s="4"/>
      <c r="S77" s="4"/>
      <c r="T77" s="4"/>
      <c r="U77" s="4"/>
      <c r="V77" s="4"/>
      <c r="W77" s="5"/>
      <c r="X77" s="5"/>
      <c r="Y77" s="5"/>
      <c r="Z77" s="5"/>
      <c r="AA77" s="5"/>
      <c r="AB77" s="6"/>
      <c r="AC77" s="6"/>
      <c r="AD77" s="6"/>
      <c r="AE77" s="6"/>
      <c r="AF77" s="6"/>
      <c r="AI77" s="7"/>
      <c r="AJ77" s="7"/>
      <c r="AK77" s="7"/>
    </row>
    <row r="78" spans="13:37" ht="18.75" x14ac:dyDescent="0.3">
      <c r="M78" s="2"/>
      <c r="N78" s="2"/>
      <c r="O78" s="2"/>
      <c r="P78" s="3"/>
      <c r="Q78" s="3"/>
      <c r="R78" s="4"/>
      <c r="S78" s="4"/>
      <c r="T78" s="4"/>
      <c r="U78" s="4"/>
      <c r="V78" s="4"/>
      <c r="W78" s="5"/>
      <c r="X78" s="5"/>
      <c r="Y78" s="5"/>
      <c r="Z78" s="5"/>
      <c r="AA78" s="5"/>
      <c r="AB78" s="6"/>
      <c r="AC78" s="6"/>
      <c r="AD78" s="6"/>
      <c r="AE78" s="6"/>
      <c r="AF78" s="6"/>
      <c r="AI78" s="7"/>
      <c r="AJ78" s="7"/>
      <c r="AK78" s="7"/>
    </row>
    <row r="79" spans="13:37" ht="18.75" x14ac:dyDescent="0.3">
      <c r="M79" s="2"/>
      <c r="N79" s="2"/>
      <c r="O79" s="2"/>
      <c r="P79" s="3"/>
      <c r="Q79" s="3"/>
      <c r="R79" s="4"/>
      <c r="S79" s="4"/>
      <c r="T79" s="4"/>
      <c r="U79" s="4"/>
      <c r="V79" s="4"/>
      <c r="W79" s="5"/>
      <c r="X79" s="5"/>
      <c r="Y79" s="5"/>
      <c r="Z79" s="5"/>
      <c r="AA79" s="5"/>
      <c r="AB79" s="6"/>
      <c r="AC79" s="6"/>
      <c r="AD79" s="6"/>
      <c r="AE79" s="6"/>
      <c r="AF79" s="6"/>
      <c r="AI79" s="7"/>
      <c r="AJ79" s="7"/>
      <c r="AK79" s="7"/>
    </row>
    <row r="80" spans="13:37" ht="18.75" x14ac:dyDescent="0.3">
      <c r="M80" s="2"/>
      <c r="N80" s="2"/>
      <c r="O80" s="2"/>
      <c r="P80" s="3"/>
      <c r="Q80" s="3"/>
      <c r="R80" s="4"/>
      <c r="S80" s="4"/>
      <c r="T80" s="4"/>
      <c r="U80" s="4"/>
      <c r="V80" s="4"/>
      <c r="W80" s="5"/>
      <c r="X80" s="5"/>
      <c r="Y80" s="5"/>
      <c r="Z80" s="5"/>
      <c r="AA80" s="5"/>
      <c r="AB80" s="6"/>
      <c r="AC80" s="6"/>
      <c r="AD80" s="6"/>
      <c r="AE80" s="6"/>
      <c r="AF80" s="6"/>
      <c r="AI80" s="7"/>
      <c r="AJ80" s="7"/>
      <c r="AK80" s="7"/>
    </row>
    <row r="81" spans="13:37" ht="18.75" x14ac:dyDescent="0.3">
      <c r="M81" s="2"/>
      <c r="N81" s="2"/>
      <c r="O81" s="2"/>
      <c r="P81" s="3"/>
      <c r="Q81" s="3"/>
      <c r="R81" s="4"/>
      <c r="S81" s="4"/>
      <c r="T81" s="4"/>
      <c r="U81" s="4"/>
      <c r="V81" s="4"/>
      <c r="W81" s="5"/>
      <c r="X81" s="5"/>
      <c r="Y81" s="5"/>
      <c r="Z81" s="5"/>
      <c r="AA81" s="5"/>
      <c r="AB81" s="6"/>
      <c r="AC81" s="6"/>
      <c r="AD81" s="6"/>
      <c r="AE81" s="6"/>
      <c r="AF81" s="6"/>
      <c r="AI81" s="7"/>
      <c r="AJ81" s="7"/>
      <c r="AK81" s="7"/>
    </row>
    <row r="82" spans="13:37" ht="18.75" x14ac:dyDescent="0.3">
      <c r="M82" s="2"/>
      <c r="N82" s="2"/>
      <c r="O82" s="2"/>
      <c r="P82" s="3"/>
      <c r="Q82" s="3"/>
      <c r="R82" s="4"/>
      <c r="S82" s="4"/>
      <c r="T82" s="4"/>
      <c r="U82" s="4"/>
      <c r="V82" s="4"/>
      <c r="W82" s="5"/>
      <c r="X82" s="5"/>
      <c r="Y82" s="5"/>
      <c r="Z82" s="5"/>
      <c r="AA82" s="5"/>
      <c r="AB82" s="6"/>
      <c r="AC82" s="6"/>
      <c r="AD82" s="6"/>
      <c r="AE82" s="6"/>
      <c r="AF82" s="6"/>
      <c r="AI82" s="7"/>
      <c r="AJ82" s="7"/>
      <c r="AK82" s="7"/>
    </row>
    <row r="83" spans="13:37" ht="18.75" x14ac:dyDescent="0.3">
      <c r="M83" s="2"/>
      <c r="N83" s="2"/>
      <c r="O83" s="2"/>
      <c r="P83" s="3"/>
      <c r="Q83" s="3"/>
      <c r="R83" s="4"/>
      <c r="S83" s="4"/>
      <c r="T83" s="4"/>
      <c r="U83" s="4"/>
      <c r="V83" s="4"/>
      <c r="W83" s="5"/>
      <c r="X83" s="5"/>
      <c r="Y83" s="5"/>
      <c r="Z83" s="5"/>
      <c r="AA83" s="5"/>
      <c r="AB83" s="6"/>
      <c r="AC83" s="6"/>
      <c r="AD83" s="6"/>
      <c r="AE83" s="6"/>
      <c r="AF83" s="6"/>
      <c r="AI83" s="7"/>
      <c r="AJ83" s="7"/>
      <c r="AK83" s="7"/>
    </row>
    <row r="84" spans="13:37" ht="18.75" x14ac:dyDescent="0.3">
      <c r="M84" s="2"/>
      <c r="N84" s="2"/>
      <c r="O84" s="2"/>
      <c r="P84" s="3"/>
      <c r="Q84" s="3"/>
      <c r="R84" s="4"/>
      <c r="S84" s="4"/>
      <c r="T84" s="4"/>
      <c r="U84" s="4"/>
      <c r="V84" s="4"/>
      <c r="W84" s="5"/>
      <c r="X84" s="5"/>
      <c r="Y84" s="5"/>
      <c r="Z84" s="5"/>
      <c r="AA84" s="5"/>
      <c r="AB84" s="6"/>
      <c r="AC84" s="6"/>
      <c r="AD84" s="6"/>
      <c r="AE84" s="6"/>
      <c r="AF84" s="6"/>
      <c r="AI84" s="7"/>
      <c r="AJ84" s="7"/>
      <c r="AK84" s="7"/>
    </row>
    <row r="85" spans="13:37" ht="18.75" x14ac:dyDescent="0.3">
      <c r="M85" s="2"/>
      <c r="N85" s="2"/>
      <c r="O85" s="2"/>
      <c r="P85" s="3"/>
      <c r="Q85" s="3"/>
      <c r="R85" s="4"/>
      <c r="S85" s="4"/>
      <c r="T85" s="4"/>
      <c r="U85" s="4"/>
      <c r="V85" s="4"/>
      <c r="W85" s="5"/>
      <c r="X85" s="5"/>
      <c r="Y85" s="5"/>
      <c r="Z85" s="5"/>
      <c r="AA85" s="5"/>
      <c r="AB85" s="6"/>
      <c r="AC85" s="6"/>
      <c r="AD85" s="6"/>
      <c r="AE85" s="6"/>
      <c r="AF85" s="6"/>
      <c r="AI85" s="7"/>
      <c r="AJ85" s="7"/>
      <c r="AK85" s="7"/>
    </row>
    <row r="86" spans="13:37" ht="18.75" x14ac:dyDescent="0.3">
      <c r="M86" s="2"/>
      <c r="N86" s="2"/>
      <c r="O86" s="2"/>
      <c r="P86" s="3"/>
      <c r="Q86" s="3"/>
      <c r="R86" s="4"/>
      <c r="S86" s="4"/>
      <c r="T86" s="4"/>
      <c r="U86" s="4"/>
      <c r="V86" s="4"/>
      <c r="W86" s="5"/>
      <c r="X86" s="5"/>
      <c r="Y86" s="5"/>
      <c r="Z86" s="5"/>
      <c r="AA86" s="5"/>
      <c r="AB86" s="6"/>
      <c r="AC86" s="6"/>
      <c r="AD86" s="6"/>
      <c r="AE86" s="6"/>
      <c r="AF86" s="6"/>
      <c r="AI86" s="7"/>
      <c r="AJ86" s="7"/>
      <c r="AK86" s="7"/>
    </row>
    <row r="87" spans="13:37" ht="18.75" x14ac:dyDescent="0.3">
      <c r="M87" s="2"/>
      <c r="N87" s="2"/>
      <c r="O87" s="2"/>
      <c r="P87" s="3"/>
      <c r="Q87" s="3"/>
      <c r="R87" s="4"/>
      <c r="S87" s="4"/>
      <c r="T87" s="4"/>
      <c r="U87" s="4"/>
      <c r="V87" s="4"/>
      <c r="W87" s="5"/>
      <c r="X87" s="5"/>
      <c r="Y87" s="5"/>
      <c r="Z87" s="5"/>
      <c r="AA87" s="5"/>
      <c r="AB87" s="6"/>
      <c r="AC87" s="6"/>
      <c r="AD87" s="6"/>
      <c r="AE87" s="6"/>
      <c r="AF87" s="6"/>
      <c r="AI87" s="7"/>
      <c r="AJ87" s="7"/>
      <c r="AK87" s="7"/>
    </row>
    <row r="88" spans="13:37" ht="18.75" x14ac:dyDescent="0.3">
      <c r="M88" s="2"/>
      <c r="N88" s="2"/>
      <c r="O88" s="2"/>
      <c r="P88" s="3"/>
      <c r="Q88" s="3"/>
      <c r="R88" s="4"/>
      <c r="S88" s="4"/>
      <c r="T88" s="4"/>
      <c r="U88" s="4"/>
      <c r="V88" s="4"/>
      <c r="W88" s="5"/>
      <c r="X88" s="5"/>
      <c r="Y88" s="5"/>
      <c r="Z88" s="5"/>
      <c r="AA88" s="5"/>
      <c r="AB88" s="6"/>
      <c r="AC88" s="6"/>
      <c r="AD88" s="6"/>
      <c r="AE88" s="6"/>
      <c r="AF88" s="6"/>
      <c r="AI88" s="7"/>
      <c r="AJ88" s="7"/>
      <c r="AK88" s="7"/>
    </row>
    <row r="89" spans="13:37" ht="18.75" x14ac:dyDescent="0.3">
      <c r="M89" s="2"/>
      <c r="N89" s="2"/>
      <c r="O89" s="2"/>
      <c r="P89" s="3"/>
      <c r="Q89" s="3"/>
      <c r="R89" s="4"/>
      <c r="S89" s="4"/>
      <c r="T89" s="4"/>
      <c r="U89" s="4"/>
      <c r="V89" s="4"/>
      <c r="W89" s="5"/>
      <c r="X89" s="5"/>
      <c r="Y89" s="5"/>
      <c r="Z89" s="5"/>
      <c r="AA89" s="5"/>
      <c r="AB89" s="6"/>
      <c r="AC89" s="6"/>
      <c r="AD89" s="6"/>
      <c r="AE89" s="6"/>
      <c r="AF89" s="6"/>
      <c r="AI89" s="7"/>
      <c r="AJ89" s="7"/>
      <c r="AK89" s="7"/>
    </row>
    <row r="90" spans="13:37" ht="18.75" x14ac:dyDescent="0.3">
      <c r="M90" s="2"/>
      <c r="N90" s="2"/>
      <c r="O90" s="2"/>
      <c r="P90" s="3"/>
      <c r="Q90" s="3"/>
      <c r="R90" s="4"/>
      <c r="S90" s="4"/>
      <c r="T90" s="4"/>
      <c r="U90" s="4"/>
      <c r="V90" s="4"/>
      <c r="W90" s="5"/>
      <c r="X90" s="5"/>
      <c r="Y90" s="5"/>
      <c r="Z90" s="5"/>
      <c r="AA90" s="5"/>
      <c r="AB90" s="6"/>
      <c r="AC90" s="6"/>
      <c r="AD90" s="6"/>
      <c r="AE90" s="6"/>
      <c r="AF90" s="6"/>
      <c r="AI90" s="7"/>
      <c r="AJ90" s="7"/>
      <c r="AK90" s="7"/>
    </row>
    <row r="91" spans="13:37" ht="18.75" x14ac:dyDescent="0.3">
      <c r="M91" s="2"/>
      <c r="N91" s="2"/>
      <c r="O91" s="2"/>
      <c r="P91" s="3"/>
      <c r="Q91" s="3"/>
      <c r="R91" s="4"/>
      <c r="S91" s="4"/>
      <c r="T91" s="4"/>
      <c r="U91" s="4"/>
      <c r="V91" s="4"/>
      <c r="W91" s="5"/>
      <c r="X91" s="5"/>
      <c r="Y91" s="5"/>
      <c r="Z91" s="5"/>
      <c r="AA91" s="5"/>
      <c r="AB91" s="6"/>
      <c r="AC91" s="6"/>
      <c r="AD91" s="6"/>
      <c r="AE91" s="6"/>
      <c r="AF91" s="6"/>
      <c r="AI91" s="7"/>
      <c r="AJ91" s="7"/>
      <c r="AK91" s="7"/>
    </row>
    <row r="92" spans="13:37" ht="18.75" x14ac:dyDescent="0.3">
      <c r="M92" s="2"/>
      <c r="N92" s="2"/>
      <c r="O92" s="2"/>
      <c r="P92" s="3"/>
      <c r="Q92" s="3"/>
      <c r="R92" s="4"/>
      <c r="S92" s="4"/>
      <c r="T92" s="4"/>
      <c r="U92" s="4"/>
      <c r="V92" s="4"/>
      <c r="W92" s="5"/>
      <c r="X92" s="5"/>
      <c r="Y92" s="5"/>
      <c r="Z92" s="5"/>
      <c r="AA92" s="5"/>
      <c r="AB92" s="6"/>
      <c r="AC92" s="6"/>
      <c r="AD92" s="6"/>
      <c r="AE92" s="6"/>
      <c r="AF92" s="6"/>
      <c r="AI92" s="7"/>
      <c r="AJ92" s="7"/>
      <c r="AK92" s="7"/>
    </row>
    <row r="93" spans="13:37" ht="18.75" x14ac:dyDescent="0.3">
      <c r="M93" s="2"/>
      <c r="N93" s="2"/>
      <c r="O93" s="2"/>
      <c r="P93" s="3"/>
      <c r="Q93" s="3"/>
      <c r="R93" s="4"/>
      <c r="S93" s="4"/>
      <c r="T93" s="4"/>
      <c r="U93" s="4"/>
      <c r="V93" s="4"/>
      <c r="W93" s="5"/>
      <c r="X93" s="5"/>
      <c r="Y93" s="5"/>
      <c r="Z93" s="5"/>
      <c r="AA93" s="5"/>
      <c r="AB93" s="6"/>
      <c r="AC93" s="6"/>
      <c r="AD93" s="6"/>
      <c r="AE93" s="6"/>
      <c r="AF93" s="6"/>
      <c r="AI93" s="7"/>
      <c r="AJ93" s="7"/>
      <c r="AK93" s="7"/>
    </row>
    <row r="94" spans="13:37" ht="18.75" x14ac:dyDescent="0.3">
      <c r="M94" s="2"/>
      <c r="N94" s="2"/>
      <c r="O94" s="2"/>
      <c r="P94" s="3"/>
      <c r="Q94" s="3"/>
      <c r="R94" s="4"/>
      <c r="S94" s="4"/>
      <c r="T94" s="4"/>
      <c r="U94" s="4"/>
      <c r="V94" s="4"/>
      <c r="W94" s="5"/>
      <c r="X94" s="5"/>
      <c r="Y94" s="5"/>
      <c r="Z94" s="5"/>
      <c r="AA94" s="5"/>
      <c r="AB94" s="6"/>
      <c r="AC94" s="6"/>
      <c r="AD94" s="6"/>
      <c r="AE94" s="6"/>
      <c r="AF94" s="6"/>
      <c r="AI94" s="7"/>
      <c r="AJ94" s="7"/>
      <c r="AK94" s="7"/>
    </row>
    <row r="95" spans="13:37" ht="18.75" x14ac:dyDescent="0.3">
      <c r="M95" s="2"/>
      <c r="N95" s="2"/>
      <c r="O95" s="2"/>
      <c r="P95" s="3"/>
      <c r="Q95" s="3"/>
      <c r="R95" s="4"/>
      <c r="S95" s="4"/>
      <c r="T95" s="4"/>
      <c r="U95" s="4"/>
      <c r="V95" s="4"/>
      <c r="W95" s="5"/>
      <c r="X95" s="5"/>
      <c r="Y95" s="5"/>
      <c r="Z95" s="5"/>
      <c r="AA95" s="5"/>
      <c r="AB95" s="6"/>
      <c r="AC95" s="6"/>
      <c r="AD95" s="6"/>
      <c r="AE95" s="6"/>
      <c r="AF95" s="6"/>
      <c r="AI95" s="7"/>
      <c r="AJ95" s="7"/>
      <c r="AK95" s="7"/>
    </row>
    <row r="96" spans="13:37" ht="18.75" x14ac:dyDescent="0.3">
      <c r="M96" s="2"/>
      <c r="N96" s="2"/>
      <c r="O96" s="2"/>
      <c r="P96" s="3"/>
      <c r="Q96" s="3"/>
      <c r="R96" s="4"/>
      <c r="S96" s="4"/>
      <c r="T96" s="4"/>
      <c r="U96" s="4"/>
      <c r="V96" s="4"/>
      <c r="W96" s="5"/>
      <c r="X96" s="5"/>
      <c r="Y96" s="5"/>
      <c r="Z96" s="5"/>
      <c r="AA96" s="5"/>
      <c r="AB96" s="6"/>
      <c r="AC96" s="6"/>
      <c r="AD96" s="6"/>
      <c r="AE96" s="6"/>
      <c r="AF96" s="6"/>
      <c r="AI96" s="7"/>
      <c r="AJ96" s="7"/>
      <c r="AK96" s="7"/>
    </row>
    <row r="97" spans="13:37" ht="18.75" x14ac:dyDescent="0.3">
      <c r="M97" s="2"/>
      <c r="N97" s="2"/>
      <c r="O97" s="2"/>
      <c r="P97" s="3"/>
      <c r="Q97" s="3"/>
      <c r="R97" s="4"/>
      <c r="S97" s="4"/>
      <c r="T97" s="4"/>
      <c r="U97" s="4"/>
      <c r="V97" s="4"/>
      <c r="W97" s="5"/>
      <c r="X97" s="5"/>
      <c r="Y97" s="5"/>
      <c r="Z97" s="5"/>
      <c r="AA97" s="5"/>
      <c r="AB97" s="6"/>
      <c r="AC97" s="6"/>
      <c r="AD97" s="6"/>
      <c r="AE97" s="6"/>
      <c r="AF97" s="6"/>
      <c r="AI97" s="7"/>
      <c r="AJ97" s="7"/>
      <c r="AK97" s="7"/>
    </row>
    <row r="98" spans="13:37" ht="18.75" x14ac:dyDescent="0.3">
      <c r="M98" s="2"/>
      <c r="N98" s="2"/>
      <c r="O98" s="2"/>
      <c r="P98" s="3"/>
      <c r="Q98" s="3"/>
      <c r="R98" s="4"/>
      <c r="S98" s="4"/>
      <c r="T98" s="4"/>
      <c r="U98" s="4"/>
      <c r="V98" s="4"/>
      <c r="W98" s="5"/>
      <c r="X98" s="5"/>
      <c r="Y98" s="5"/>
      <c r="Z98" s="5"/>
      <c r="AA98" s="5"/>
      <c r="AB98" s="6"/>
      <c r="AC98" s="6"/>
      <c r="AD98" s="6"/>
      <c r="AE98" s="6"/>
      <c r="AF98" s="6"/>
      <c r="AI98" s="7"/>
      <c r="AJ98" s="7"/>
      <c r="AK98" s="7"/>
    </row>
    <row r="99" spans="13:37" ht="18.75" x14ac:dyDescent="0.3">
      <c r="M99" s="2"/>
      <c r="N99" s="2"/>
      <c r="O99" s="2"/>
      <c r="P99" s="3"/>
      <c r="Q99" s="3"/>
      <c r="R99" s="4"/>
      <c r="S99" s="4"/>
      <c r="T99" s="4"/>
      <c r="U99" s="4"/>
      <c r="V99" s="4"/>
      <c r="W99" s="5"/>
      <c r="X99" s="5"/>
      <c r="Y99" s="5"/>
      <c r="Z99" s="5"/>
      <c r="AA99" s="5"/>
      <c r="AB99" s="6"/>
      <c r="AC99" s="6"/>
      <c r="AD99" s="6"/>
      <c r="AE99" s="6"/>
      <c r="AF99" s="6"/>
      <c r="AI99" s="7"/>
      <c r="AJ99" s="7"/>
      <c r="AK99" s="7"/>
    </row>
    <row r="100" spans="13:37" ht="18.75" x14ac:dyDescent="0.3">
      <c r="M100" s="2"/>
      <c r="N100" s="2"/>
      <c r="O100" s="2"/>
      <c r="P100" s="3"/>
      <c r="Q100" s="3"/>
      <c r="R100" s="4"/>
      <c r="S100" s="4"/>
      <c r="T100" s="4"/>
      <c r="U100" s="4"/>
      <c r="V100" s="4"/>
      <c r="W100" s="5"/>
      <c r="X100" s="5"/>
      <c r="Y100" s="5"/>
      <c r="Z100" s="5"/>
      <c r="AA100" s="5"/>
      <c r="AB100" s="6"/>
      <c r="AC100" s="6"/>
      <c r="AD100" s="6"/>
      <c r="AE100" s="6"/>
      <c r="AF100" s="6"/>
      <c r="AI100" s="7"/>
      <c r="AJ100" s="7"/>
      <c r="AK100" s="7"/>
    </row>
    <row r="101" spans="13:37" ht="18.75" x14ac:dyDescent="0.3">
      <c r="M101" s="2"/>
      <c r="N101" s="2"/>
      <c r="O101" s="2"/>
      <c r="P101" s="3"/>
      <c r="Q101" s="3"/>
      <c r="R101" s="4"/>
      <c r="S101" s="4"/>
      <c r="T101" s="4"/>
      <c r="U101" s="4"/>
      <c r="V101" s="4"/>
      <c r="W101" s="5"/>
      <c r="X101" s="5"/>
      <c r="Y101" s="5"/>
      <c r="Z101" s="5"/>
      <c r="AA101" s="5"/>
      <c r="AB101" s="6"/>
      <c r="AC101" s="6"/>
      <c r="AD101" s="6"/>
      <c r="AE101" s="6"/>
      <c r="AF101" s="6"/>
      <c r="AI101" s="7"/>
      <c r="AJ101" s="7"/>
      <c r="AK101" s="7"/>
    </row>
    <row r="102" spans="13:37" ht="18.75" x14ac:dyDescent="0.3">
      <c r="M102" s="2"/>
      <c r="N102" s="2"/>
      <c r="O102" s="2"/>
      <c r="P102" s="3"/>
      <c r="Q102" s="3"/>
      <c r="R102" s="4"/>
      <c r="S102" s="4"/>
      <c r="T102" s="4"/>
      <c r="U102" s="4"/>
      <c r="V102" s="4"/>
      <c r="W102" s="5"/>
      <c r="X102" s="5"/>
      <c r="Y102" s="5"/>
      <c r="Z102" s="5"/>
      <c r="AA102" s="5"/>
      <c r="AB102" s="6"/>
      <c r="AC102" s="6"/>
      <c r="AD102" s="6"/>
      <c r="AE102" s="6"/>
      <c r="AF102" s="6"/>
      <c r="AI102" s="7"/>
      <c r="AJ102" s="7"/>
      <c r="AK102" s="7"/>
    </row>
    <row r="103" spans="13:37" ht="18.75" x14ac:dyDescent="0.3">
      <c r="M103" s="2"/>
      <c r="N103" s="2"/>
      <c r="O103" s="2"/>
      <c r="P103" s="3"/>
      <c r="Q103" s="3"/>
      <c r="R103" s="4"/>
      <c r="S103" s="4"/>
      <c r="T103" s="4"/>
      <c r="U103" s="4"/>
      <c r="V103" s="4"/>
      <c r="W103" s="5"/>
      <c r="X103" s="5"/>
      <c r="Y103" s="5"/>
      <c r="Z103" s="5"/>
      <c r="AA103" s="5"/>
      <c r="AB103" s="6"/>
      <c r="AC103" s="6"/>
      <c r="AD103" s="6"/>
      <c r="AE103" s="6"/>
      <c r="AF103" s="6"/>
      <c r="AI103" s="7"/>
      <c r="AJ103" s="7"/>
      <c r="AK103" s="7"/>
    </row>
    <row r="104" spans="13:37" ht="18.75" x14ac:dyDescent="0.3">
      <c r="M104" s="2"/>
      <c r="N104" s="2"/>
      <c r="O104" s="2"/>
      <c r="P104" s="3"/>
      <c r="Q104" s="3"/>
      <c r="R104" s="4"/>
      <c r="S104" s="4"/>
      <c r="T104" s="4"/>
      <c r="U104" s="4"/>
      <c r="V104" s="4"/>
      <c r="W104" s="5"/>
      <c r="X104" s="5"/>
      <c r="Y104" s="5"/>
      <c r="Z104" s="5"/>
      <c r="AA104" s="5"/>
      <c r="AB104" s="6"/>
      <c r="AC104" s="6"/>
      <c r="AD104" s="6"/>
      <c r="AE104" s="6"/>
      <c r="AF104" s="6"/>
      <c r="AI104" s="7"/>
      <c r="AJ104" s="7"/>
      <c r="AK104" s="7"/>
    </row>
    <row r="105" spans="13:37" ht="18.75" x14ac:dyDescent="0.3">
      <c r="M105" s="2"/>
      <c r="N105" s="2"/>
      <c r="O105" s="2"/>
      <c r="P105" s="3"/>
      <c r="Q105" s="3"/>
      <c r="R105" s="4"/>
      <c r="S105" s="4"/>
      <c r="T105" s="4"/>
      <c r="U105" s="4"/>
      <c r="V105" s="4"/>
      <c r="W105" s="5"/>
      <c r="X105" s="5"/>
      <c r="Y105" s="5"/>
      <c r="Z105" s="5"/>
      <c r="AA105" s="5"/>
      <c r="AB105" s="6"/>
      <c r="AC105" s="6"/>
      <c r="AD105" s="6"/>
      <c r="AE105" s="6"/>
      <c r="AF105" s="6"/>
      <c r="AI105" s="7"/>
      <c r="AJ105" s="7"/>
      <c r="AK105" s="7"/>
    </row>
    <row r="106" spans="13:37" ht="18.75" x14ac:dyDescent="0.3">
      <c r="M106" s="2"/>
      <c r="N106" s="2"/>
      <c r="O106" s="2"/>
      <c r="P106" s="3"/>
      <c r="Q106" s="3"/>
      <c r="R106" s="4"/>
      <c r="S106" s="4"/>
      <c r="T106" s="4"/>
      <c r="U106" s="4"/>
      <c r="V106" s="4"/>
      <c r="W106" s="5"/>
      <c r="X106" s="5"/>
      <c r="Y106" s="5"/>
      <c r="Z106" s="5"/>
      <c r="AA106" s="5"/>
      <c r="AB106" s="6"/>
      <c r="AC106" s="6"/>
      <c r="AD106" s="6"/>
      <c r="AE106" s="6"/>
      <c r="AF106" s="6"/>
      <c r="AI106" s="7"/>
      <c r="AJ106" s="7"/>
      <c r="AK106" s="7"/>
    </row>
    <row r="107" spans="13:37" ht="18.75" x14ac:dyDescent="0.3">
      <c r="M107" s="2"/>
      <c r="N107" s="2"/>
      <c r="O107" s="2"/>
      <c r="P107" s="3"/>
      <c r="Q107" s="3"/>
      <c r="R107" s="4"/>
      <c r="S107" s="4"/>
      <c r="T107" s="4"/>
      <c r="U107" s="4"/>
      <c r="V107" s="4"/>
      <c r="W107" s="5"/>
      <c r="X107" s="5"/>
      <c r="Y107" s="5"/>
      <c r="Z107" s="5"/>
      <c r="AA107" s="5"/>
      <c r="AB107" s="6"/>
      <c r="AC107" s="6"/>
      <c r="AD107" s="6"/>
      <c r="AE107" s="6"/>
      <c r="AF107" s="6"/>
      <c r="AI107" s="7"/>
      <c r="AJ107" s="7"/>
      <c r="AK107" s="7"/>
    </row>
    <row r="108" spans="13:37" ht="18.75" x14ac:dyDescent="0.3">
      <c r="M108" s="2"/>
      <c r="N108" s="2"/>
      <c r="O108" s="2"/>
      <c r="P108" s="3"/>
      <c r="Q108" s="3"/>
      <c r="R108" s="4"/>
      <c r="S108" s="4"/>
      <c r="T108" s="4"/>
      <c r="U108" s="4"/>
      <c r="V108" s="4"/>
      <c r="W108" s="5"/>
      <c r="X108" s="5"/>
      <c r="Y108" s="5"/>
      <c r="Z108" s="5"/>
      <c r="AA108" s="5"/>
      <c r="AB108" s="6"/>
      <c r="AC108" s="6"/>
      <c r="AD108" s="6"/>
      <c r="AE108" s="6"/>
      <c r="AF108" s="6"/>
      <c r="AI108" s="7"/>
      <c r="AJ108" s="7"/>
      <c r="AK108" s="7"/>
    </row>
    <row r="109" spans="13:37" ht="18.75" x14ac:dyDescent="0.3">
      <c r="M109" s="2"/>
      <c r="N109" s="2"/>
      <c r="O109" s="2"/>
      <c r="P109" s="3"/>
      <c r="Q109" s="3"/>
      <c r="R109" s="4"/>
      <c r="S109" s="4"/>
      <c r="T109" s="4"/>
      <c r="U109" s="4"/>
      <c r="V109" s="4"/>
      <c r="W109" s="5"/>
      <c r="X109" s="5"/>
      <c r="Y109" s="5"/>
      <c r="Z109" s="5"/>
      <c r="AA109" s="5"/>
      <c r="AB109" s="6"/>
      <c r="AC109" s="6"/>
      <c r="AD109" s="6"/>
      <c r="AE109" s="6"/>
      <c r="AF109" s="6"/>
      <c r="AI109" s="7"/>
      <c r="AJ109" s="7"/>
      <c r="AK109" s="7"/>
    </row>
    <row r="110" spans="13:37" ht="18.75" x14ac:dyDescent="0.3">
      <c r="M110" s="2"/>
      <c r="N110" s="2"/>
      <c r="O110" s="2"/>
      <c r="P110" s="3"/>
      <c r="Q110" s="3"/>
      <c r="R110" s="4"/>
      <c r="S110" s="4"/>
      <c r="T110" s="4"/>
      <c r="U110" s="4"/>
      <c r="V110" s="4"/>
      <c r="W110" s="5"/>
      <c r="X110" s="5"/>
      <c r="Y110" s="5"/>
      <c r="Z110" s="5"/>
      <c r="AA110" s="5"/>
      <c r="AB110" s="6"/>
      <c r="AC110" s="6"/>
      <c r="AD110" s="6"/>
      <c r="AE110" s="6"/>
      <c r="AF110" s="6"/>
      <c r="AI110" s="7"/>
      <c r="AJ110" s="7"/>
      <c r="AK110" s="7"/>
    </row>
    <row r="111" spans="13:37" ht="18.75" x14ac:dyDescent="0.3">
      <c r="M111" s="2"/>
      <c r="N111" s="2"/>
      <c r="O111" s="2"/>
      <c r="P111" s="3"/>
      <c r="Q111" s="3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6"/>
      <c r="AC111" s="6"/>
      <c r="AD111" s="6"/>
      <c r="AE111" s="6"/>
      <c r="AF111" s="6"/>
      <c r="AI111" s="7"/>
      <c r="AJ111" s="7"/>
      <c r="AK111" s="7"/>
    </row>
    <row r="112" spans="13:37" ht="18.75" x14ac:dyDescent="0.3">
      <c r="M112" s="2"/>
      <c r="N112" s="2"/>
      <c r="O112" s="2"/>
      <c r="P112" s="3"/>
      <c r="Q112" s="3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6"/>
      <c r="AC112" s="6"/>
      <c r="AD112" s="6"/>
      <c r="AE112" s="6"/>
      <c r="AF112" s="6"/>
      <c r="AI112" s="7"/>
      <c r="AJ112" s="7"/>
      <c r="AK112" s="7"/>
    </row>
    <row r="113" spans="13:37" ht="18.75" x14ac:dyDescent="0.3">
      <c r="M113" s="2"/>
      <c r="N113" s="2"/>
      <c r="O113" s="2"/>
      <c r="P113" s="3"/>
      <c r="Q113" s="3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6"/>
      <c r="AC113" s="6"/>
      <c r="AD113" s="6"/>
      <c r="AE113" s="6"/>
      <c r="AF113" s="6"/>
      <c r="AI113" s="7"/>
      <c r="AJ113" s="7"/>
      <c r="AK113" s="7"/>
    </row>
    <row r="114" spans="13:37" ht="18.75" x14ac:dyDescent="0.3">
      <c r="M114" s="2"/>
      <c r="N114" s="2"/>
      <c r="O114" s="2"/>
      <c r="P114" s="3"/>
      <c r="Q114" s="3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6"/>
      <c r="AC114" s="6"/>
      <c r="AD114" s="6"/>
      <c r="AE114" s="6"/>
      <c r="AF114" s="6"/>
      <c r="AI114" s="7"/>
      <c r="AJ114" s="7"/>
      <c r="AK114" s="7"/>
    </row>
    <row r="115" spans="13:37" ht="18.75" x14ac:dyDescent="0.3">
      <c r="M115" s="2"/>
      <c r="N115" s="2"/>
      <c r="O115" s="2"/>
      <c r="P115" s="3"/>
      <c r="Q115" s="3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6"/>
      <c r="AC115" s="6"/>
      <c r="AD115" s="6"/>
      <c r="AE115" s="6"/>
      <c r="AF115" s="6"/>
      <c r="AI115" s="7"/>
      <c r="AJ115" s="7"/>
      <c r="AK115" s="7"/>
    </row>
    <row r="116" spans="13:37" ht="18.75" x14ac:dyDescent="0.3">
      <c r="M116" s="2"/>
      <c r="N116" s="2"/>
      <c r="O116" s="2"/>
      <c r="P116" s="3"/>
      <c r="Q116" s="3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6"/>
      <c r="AC116" s="6"/>
      <c r="AD116" s="6"/>
      <c r="AE116" s="6"/>
      <c r="AF116" s="6"/>
      <c r="AI116" s="7"/>
      <c r="AJ116" s="7"/>
      <c r="AK116" s="7"/>
    </row>
    <row r="117" spans="13:37" ht="18.75" x14ac:dyDescent="0.3">
      <c r="M117" s="2"/>
      <c r="N117" s="2"/>
      <c r="O117" s="2"/>
      <c r="P117" s="3"/>
      <c r="Q117" s="3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6"/>
      <c r="AC117" s="6"/>
      <c r="AD117" s="6"/>
      <c r="AE117" s="6"/>
      <c r="AF117" s="6"/>
      <c r="AI117" s="7"/>
      <c r="AJ117" s="7"/>
      <c r="AK117" s="7"/>
    </row>
    <row r="118" spans="13:37" ht="18.75" x14ac:dyDescent="0.3">
      <c r="M118" s="2"/>
      <c r="N118" s="2"/>
      <c r="O118" s="2"/>
      <c r="P118" s="3"/>
      <c r="Q118" s="3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6"/>
      <c r="AC118" s="6"/>
      <c r="AD118" s="6"/>
      <c r="AE118" s="6"/>
      <c r="AF118" s="6"/>
      <c r="AI118" s="7"/>
      <c r="AJ118" s="7"/>
      <c r="AK118" s="7"/>
    </row>
    <row r="119" spans="13:37" ht="18.75" x14ac:dyDescent="0.3">
      <c r="M119" s="2"/>
      <c r="N119" s="2"/>
      <c r="O119" s="2"/>
      <c r="P119" s="3"/>
      <c r="Q119" s="3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6"/>
      <c r="AC119" s="6"/>
      <c r="AD119" s="6"/>
      <c r="AE119" s="6"/>
      <c r="AF119" s="6"/>
      <c r="AI119" s="7"/>
      <c r="AJ119" s="7"/>
      <c r="AK119" s="7"/>
    </row>
    <row r="120" spans="13:37" ht="18.75" x14ac:dyDescent="0.3">
      <c r="M120" s="2"/>
      <c r="N120" s="2"/>
      <c r="O120" s="2"/>
      <c r="P120" s="3"/>
      <c r="Q120" s="3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6"/>
      <c r="AC120" s="6"/>
      <c r="AD120" s="6"/>
      <c r="AE120" s="6"/>
      <c r="AF120" s="6"/>
      <c r="AI120" s="7"/>
      <c r="AJ120" s="7"/>
      <c r="AK120" s="7"/>
    </row>
    <row r="121" spans="13:37" ht="18.75" x14ac:dyDescent="0.3">
      <c r="M121" s="2"/>
      <c r="N121" s="2"/>
      <c r="O121" s="2"/>
      <c r="P121" s="3"/>
      <c r="Q121" s="3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6"/>
      <c r="AC121" s="6"/>
      <c r="AD121" s="6"/>
      <c r="AE121" s="6"/>
      <c r="AF121" s="6"/>
      <c r="AI121" s="7"/>
      <c r="AJ121" s="7"/>
      <c r="AK121" s="7"/>
    </row>
    <row r="122" spans="13:37" ht="18.75" x14ac:dyDescent="0.3">
      <c r="M122" s="2"/>
      <c r="N122" s="2"/>
      <c r="O122" s="2"/>
      <c r="P122" s="3"/>
      <c r="Q122" s="3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6"/>
      <c r="AC122" s="6"/>
      <c r="AD122" s="6"/>
      <c r="AE122" s="6"/>
      <c r="AF122" s="6"/>
      <c r="AI122" s="7"/>
      <c r="AJ122" s="7"/>
      <c r="AK122" s="7"/>
    </row>
    <row r="123" spans="13:37" ht="18.75" x14ac:dyDescent="0.3">
      <c r="M123" s="2"/>
      <c r="N123" s="2"/>
      <c r="O123" s="2"/>
      <c r="P123" s="3"/>
      <c r="Q123" s="3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6"/>
      <c r="AC123" s="6"/>
      <c r="AD123" s="6"/>
      <c r="AE123" s="6"/>
      <c r="AF123" s="6"/>
      <c r="AI123" s="7"/>
      <c r="AJ123" s="7"/>
      <c r="AK123" s="7"/>
    </row>
    <row r="124" spans="13:37" ht="18.75" x14ac:dyDescent="0.3">
      <c r="M124" s="2"/>
      <c r="N124" s="2"/>
      <c r="O124" s="2"/>
      <c r="P124" s="3"/>
      <c r="Q124" s="3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6"/>
      <c r="AC124" s="6"/>
      <c r="AD124" s="6"/>
      <c r="AE124" s="6"/>
      <c r="AF124" s="6"/>
      <c r="AI124" s="7"/>
      <c r="AJ124" s="7"/>
      <c r="AK124" s="7"/>
    </row>
    <row r="125" spans="13:37" ht="18.75" x14ac:dyDescent="0.3">
      <c r="M125" s="2"/>
      <c r="N125" s="2"/>
      <c r="O125" s="2"/>
      <c r="P125" s="3"/>
      <c r="Q125" s="3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6"/>
      <c r="AC125" s="6"/>
      <c r="AD125" s="6"/>
      <c r="AE125" s="6"/>
      <c r="AF125" s="6"/>
      <c r="AI125" s="7"/>
      <c r="AJ125" s="7"/>
      <c r="AK125" s="7"/>
    </row>
    <row r="126" spans="13:37" ht="18.75" x14ac:dyDescent="0.3">
      <c r="M126" s="2"/>
      <c r="N126" s="2"/>
      <c r="O126" s="2"/>
      <c r="P126" s="3"/>
      <c r="Q126" s="3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6"/>
      <c r="AC126" s="6"/>
      <c r="AD126" s="6"/>
      <c r="AE126" s="6"/>
      <c r="AF126" s="6"/>
      <c r="AI126" s="7"/>
      <c r="AJ126" s="7"/>
      <c r="AK126" s="7"/>
    </row>
    <row r="127" spans="13:37" ht="18.75" x14ac:dyDescent="0.3">
      <c r="M127" s="2"/>
      <c r="N127" s="2"/>
      <c r="O127" s="2"/>
      <c r="P127" s="3"/>
      <c r="Q127" s="3"/>
      <c r="R127" s="4"/>
      <c r="S127" s="4"/>
      <c r="T127" s="4"/>
      <c r="U127" s="4"/>
      <c r="V127" s="4"/>
      <c r="W127" s="5"/>
      <c r="X127" s="5"/>
      <c r="Y127" s="5"/>
      <c r="Z127" s="5"/>
      <c r="AA127" s="5"/>
      <c r="AB127" s="6"/>
      <c r="AC127" s="6"/>
      <c r="AD127" s="6"/>
      <c r="AE127" s="6"/>
      <c r="AF127" s="6"/>
      <c r="AI127" s="7"/>
      <c r="AJ127" s="7"/>
      <c r="AK127" s="7"/>
    </row>
    <row r="128" spans="13:37" ht="18.75" x14ac:dyDescent="0.3">
      <c r="M128" s="2"/>
      <c r="N128" s="2"/>
      <c r="O128" s="2"/>
      <c r="P128" s="3"/>
      <c r="Q128" s="3"/>
      <c r="R128" s="4"/>
      <c r="S128" s="4"/>
      <c r="T128" s="4"/>
      <c r="U128" s="4"/>
      <c r="V128" s="4"/>
      <c r="W128" s="5"/>
      <c r="X128" s="5"/>
      <c r="Y128" s="5"/>
      <c r="Z128" s="5"/>
      <c r="AA128" s="5"/>
      <c r="AB128" s="6"/>
      <c r="AC128" s="6"/>
      <c r="AD128" s="6"/>
      <c r="AE128" s="6"/>
      <c r="AF128" s="6"/>
      <c r="AI128" s="7"/>
      <c r="AJ128" s="7"/>
      <c r="AK128" s="7"/>
    </row>
    <row r="129" spans="13:37" ht="18.75" x14ac:dyDescent="0.3">
      <c r="M129" s="2"/>
      <c r="N129" s="2"/>
      <c r="O129" s="2"/>
      <c r="P129" s="3"/>
      <c r="Q129" s="3"/>
      <c r="R129" s="4"/>
      <c r="S129" s="4"/>
      <c r="T129" s="4"/>
      <c r="U129" s="4"/>
      <c r="V129" s="4"/>
      <c r="W129" s="5"/>
      <c r="X129" s="5"/>
      <c r="Y129" s="5"/>
      <c r="Z129" s="5"/>
      <c r="AA129" s="5"/>
      <c r="AB129" s="6"/>
      <c r="AC129" s="6"/>
      <c r="AD129" s="6"/>
      <c r="AE129" s="6"/>
      <c r="AF129" s="6"/>
      <c r="AI129" s="7"/>
      <c r="AJ129" s="7"/>
      <c r="AK129" s="7"/>
    </row>
    <row r="130" spans="13:37" ht="18.75" x14ac:dyDescent="0.3">
      <c r="M130" s="2"/>
      <c r="N130" s="2"/>
      <c r="O130" s="2"/>
      <c r="P130" s="3"/>
      <c r="Q130" s="3"/>
      <c r="R130" s="4"/>
      <c r="S130" s="4"/>
      <c r="T130" s="4"/>
      <c r="U130" s="4"/>
      <c r="V130" s="4"/>
      <c r="W130" s="5"/>
      <c r="X130" s="5"/>
      <c r="Y130" s="5"/>
      <c r="Z130" s="5"/>
      <c r="AA130" s="5"/>
      <c r="AB130" s="6"/>
      <c r="AC130" s="6"/>
      <c r="AD130" s="6"/>
      <c r="AE130" s="6"/>
      <c r="AF130" s="6"/>
      <c r="AI130" s="7"/>
      <c r="AJ130" s="7"/>
      <c r="AK130" s="7"/>
    </row>
    <row r="131" spans="13:37" ht="18.75" x14ac:dyDescent="0.3">
      <c r="M131" s="2"/>
      <c r="N131" s="2"/>
      <c r="O131" s="2"/>
      <c r="P131" s="3"/>
      <c r="Q131" s="3"/>
      <c r="R131" s="4"/>
      <c r="S131" s="4"/>
      <c r="T131" s="4"/>
      <c r="U131" s="4"/>
      <c r="V131" s="4"/>
      <c r="W131" s="5"/>
      <c r="X131" s="5"/>
      <c r="Y131" s="5"/>
      <c r="Z131" s="5"/>
      <c r="AA131" s="5"/>
      <c r="AB131" s="6"/>
      <c r="AC131" s="6"/>
      <c r="AD131" s="6"/>
      <c r="AE131" s="6"/>
      <c r="AF131" s="6"/>
      <c r="AI131" s="7"/>
      <c r="AJ131" s="7"/>
      <c r="AK131" s="7"/>
    </row>
    <row r="132" spans="13:37" ht="18.75" x14ac:dyDescent="0.3">
      <c r="M132" s="2"/>
      <c r="N132" s="2"/>
      <c r="O132" s="2"/>
      <c r="P132" s="3"/>
      <c r="Q132" s="3"/>
      <c r="R132" s="4"/>
      <c r="S132" s="4"/>
      <c r="T132" s="4"/>
      <c r="U132" s="4"/>
      <c r="V132" s="4"/>
      <c r="W132" s="5"/>
      <c r="X132" s="5"/>
      <c r="Y132" s="5"/>
      <c r="Z132" s="5"/>
      <c r="AA132" s="5"/>
      <c r="AB132" s="6"/>
      <c r="AC132" s="6"/>
      <c r="AD132" s="6"/>
      <c r="AE132" s="6"/>
      <c r="AF132" s="6"/>
      <c r="AI132" s="7"/>
      <c r="AJ132" s="7"/>
      <c r="AK132" s="7"/>
    </row>
    <row r="133" spans="13:37" ht="18.75" x14ac:dyDescent="0.3">
      <c r="M133" s="2"/>
      <c r="N133" s="2"/>
      <c r="O133" s="2"/>
      <c r="P133" s="3"/>
      <c r="Q133" s="3"/>
      <c r="R133" s="4"/>
      <c r="S133" s="4"/>
      <c r="T133" s="4"/>
      <c r="U133" s="4"/>
      <c r="V133" s="4"/>
      <c r="W133" s="5"/>
      <c r="X133" s="5"/>
      <c r="Y133" s="5"/>
      <c r="Z133" s="5"/>
      <c r="AA133" s="5"/>
      <c r="AB133" s="6"/>
      <c r="AC133" s="6"/>
      <c r="AD133" s="6"/>
      <c r="AE133" s="6"/>
      <c r="AF133" s="6"/>
      <c r="AI133" s="7"/>
      <c r="AJ133" s="7"/>
      <c r="AK133" s="7"/>
    </row>
    <row r="134" spans="13:37" ht="18.75" x14ac:dyDescent="0.3">
      <c r="M134" s="2"/>
      <c r="N134" s="2"/>
      <c r="O134" s="2"/>
      <c r="P134" s="3"/>
      <c r="Q134" s="3"/>
      <c r="R134" s="4"/>
      <c r="S134" s="4"/>
      <c r="T134" s="4"/>
      <c r="U134" s="4"/>
      <c r="V134" s="4"/>
      <c r="W134" s="5"/>
      <c r="X134" s="5"/>
      <c r="Y134" s="5"/>
      <c r="Z134" s="5"/>
      <c r="AA134" s="5"/>
      <c r="AB134" s="6"/>
      <c r="AC134" s="6"/>
      <c r="AD134" s="6"/>
      <c r="AE134" s="6"/>
      <c r="AF134" s="6"/>
      <c r="AI134" s="7"/>
      <c r="AJ134" s="7"/>
      <c r="AK134" s="7"/>
    </row>
    <row r="135" spans="13:37" ht="18.75" x14ac:dyDescent="0.3">
      <c r="M135" s="2"/>
      <c r="N135" s="2"/>
      <c r="O135" s="2"/>
      <c r="P135" s="3"/>
      <c r="Q135" s="3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6"/>
      <c r="AC135" s="6"/>
      <c r="AD135" s="6"/>
      <c r="AE135" s="6"/>
      <c r="AF135" s="6"/>
      <c r="AI135" s="7"/>
      <c r="AJ135" s="7"/>
      <c r="AK135" s="7"/>
    </row>
    <row r="136" spans="13:37" ht="18.75" x14ac:dyDescent="0.3">
      <c r="M136" s="2"/>
      <c r="N136" s="2"/>
      <c r="O136" s="2"/>
      <c r="P136" s="3"/>
      <c r="Q136" s="3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6"/>
      <c r="AC136" s="6"/>
      <c r="AD136" s="6"/>
      <c r="AE136" s="6"/>
      <c r="AF136" s="6"/>
      <c r="AI136" s="7"/>
      <c r="AJ136" s="7"/>
      <c r="AK136" s="7"/>
    </row>
    <row r="137" spans="13:37" ht="18.75" x14ac:dyDescent="0.3">
      <c r="M137" s="2"/>
      <c r="N137" s="2"/>
      <c r="O137" s="2"/>
      <c r="P137" s="3"/>
      <c r="Q137" s="3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6"/>
      <c r="AC137" s="6"/>
      <c r="AD137" s="6"/>
      <c r="AE137" s="6"/>
      <c r="AF137" s="6"/>
      <c r="AI137" s="7"/>
      <c r="AJ137" s="7"/>
      <c r="AK137" s="7"/>
    </row>
    <row r="138" spans="13:37" ht="18.75" x14ac:dyDescent="0.3">
      <c r="M138" s="2"/>
      <c r="N138" s="2"/>
      <c r="O138" s="2"/>
      <c r="P138" s="3"/>
      <c r="Q138" s="3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6"/>
      <c r="AC138" s="6"/>
      <c r="AD138" s="6"/>
      <c r="AE138" s="6"/>
      <c r="AF138" s="6"/>
      <c r="AI138" s="7"/>
      <c r="AJ138" s="7"/>
      <c r="AK138" s="7"/>
    </row>
    <row r="139" spans="13:37" ht="18.75" x14ac:dyDescent="0.3">
      <c r="M139" s="2"/>
      <c r="N139" s="2"/>
      <c r="O139" s="2"/>
      <c r="P139" s="3"/>
      <c r="Q139" s="3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6"/>
      <c r="AC139" s="6"/>
      <c r="AD139" s="6"/>
      <c r="AE139" s="6"/>
      <c r="AF139" s="6"/>
      <c r="AI139" s="7"/>
      <c r="AJ139" s="7"/>
      <c r="AK139" s="7"/>
    </row>
    <row r="140" spans="13:37" ht="18.75" x14ac:dyDescent="0.3">
      <c r="M140" s="2"/>
      <c r="N140" s="2"/>
      <c r="O140" s="2"/>
      <c r="P140" s="3"/>
      <c r="Q140" s="3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6"/>
      <c r="AC140" s="6"/>
      <c r="AD140" s="6"/>
      <c r="AE140" s="6"/>
      <c r="AF140" s="6"/>
      <c r="AI140" s="7"/>
      <c r="AJ140" s="7"/>
      <c r="AK140" s="7"/>
    </row>
    <row r="141" spans="13:37" ht="18.75" x14ac:dyDescent="0.3">
      <c r="M141" s="2"/>
      <c r="N141" s="2"/>
      <c r="O141" s="2"/>
      <c r="P141" s="3"/>
      <c r="Q141" s="3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6"/>
      <c r="AC141" s="6"/>
      <c r="AD141" s="6"/>
      <c r="AE141" s="6"/>
      <c r="AF141" s="6"/>
      <c r="AI141" s="7"/>
      <c r="AJ141" s="7"/>
      <c r="AK141" s="7"/>
    </row>
    <row r="142" spans="13:37" ht="18.75" x14ac:dyDescent="0.3">
      <c r="M142" s="2"/>
      <c r="N142" s="2"/>
      <c r="O142" s="2"/>
      <c r="P142" s="3"/>
      <c r="Q142" s="3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6"/>
      <c r="AC142" s="6"/>
      <c r="AD142" s="6"/>
      <c r="AE142" s="6"/>
      <c r="AF142" s="6"/>
      <c r="AI142" s="7"/>
      <c r="AJ142" s="7"/>
      <c r="AK142" s="7"/>
    </row>
    <row r="143" spans="13:37" ht="18.75" x14ac:dyDescent="0.3">
      <c r="M143" s="2"/>
      <c r="N143" s="2"/>
      <c r="O143" s="2"/>
      <c r="P143" s="3"/>
      <c r="Q143" s="3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6"/>
      <c r="AC143" s="6"/>
      <c r="AD143" s="6"/>
      <c r="AE143" s="6"/>
      <c r="AF143" s="6"/>
      <c r="AI143" s="7"/>
      <c r="AJ143" s="7"/>
      <c r="AK143" s="7"/>
    </row>
    <row r="144" spans="13:37" ht="18.75" x14ac:dyDescent="0.3">
      <c r="M144" s="2"/>
      <c r="N144" s="2"/>
      <c r="O144" s="2"/>
      <c r="P144" s="3"/>
      <c r="Q144" s="3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6"/>
      <c r="AC144" s="6"/>
      <c r="AD144" s="6"/>
      <c r="AE144" s="6"/>
      <c r="AF144" s="6"/>
      <c r="AI144" s="7"/>
      <c r="AJ144" s="7"/>
      <c r="AK144" s="7"/>
    </row>
    <row r="145" spans="13:37" ht="18.75" x14ac:dyDescent="0.3">
      <c r="M145" s="2"/>
      <c r="N145" s="2"/>
      <c r="O145" s="2"/>
      <c r="P145" s="3"/>
      <c r="Q145" s="3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6"/>
      <c r="AC145" s="6"/>
      <c r="AD145" s="6"/>
      <c r="AE145" s="6"/>
      <c r="AF145" s="6"/>
      <c r="AI145" s="7"/>
      <c r="AJ145" s="7"/>
      <c r="AK145" s="7"/>
    </row>
    <row r="146" spans="13:37" ht="18.75" x14ac:dyDescent="0.3">
      <c r="M146" s="2"/>
      <c r="N146" s="2"/>
      <c r="O146" s="2"/>
      <c r="P146" s="3"/>
      <c r="Q146" s="3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6"/>
      <c r="AC146" s="6"/>
      <c r="AD146" s="6"/>
      <c r="AE146" s="6"/>
      <c r="AF146" s="6"/>
      <c r="AI146" s="7"/>
      <c r="AJ146" s="7"/>
      <c r="AK146" s="7"/>
    </row>
    <row r="147" spans="13:37" ht="18.75" x14ac:dyDescent="0.3">
      <c r="M147" s="2"/>
      <c r="N147" s="2"/>
      <c r="O147" s="2"/>
      <c r="P147" s="3"/>
      <c r="Q147" s="3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6"/>
      <c r="AC147" s="6"/>
      <c r="AD147" s="6"/>
      <c r="AE147" s="6"/>
      <c r="AF147" s="6"/>
      <c r="AI147" s="7"/>
      <c r="AJ147" s="7"/>
      <c r="AK147" s="7"/>
    </row>
    <row r="148" spans="13:37" ht="18.75" x14ac:dyDescent="0.3">
      <c r="M148" s="2"/>
      <c r="N148" s="2"/>
      <c r="O148" s="2"/>
      <c r="P148" s="3"/>
      <c r="Q148" s="3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6"/>
      <c r="AC148" s="6"/>
      <c r="AD148" s="6"/>
      <c r="AE148" s="6"/>
      <c r="AF148" s="6"/>
      <c r="AI148" s="7"/>
      <c r="AJ148" s="7"/>
      <c r="AK148" s="7"/>
    </row>
    <row r="149" spans="13:37" ht="18.75" x14ac:dyDescent="0.3">
      <c r="M149" s="2"/>
      <c r="N149" s="2"/>
      <c r="O149" s="2"/>
      <c r="P149" s="3"/>
      <c r="Q149" s="3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6"/>
      <c r="AC149" s="6"/>
      <c r="AD149" s="6"/>
      <c r="AE149" s="6"/>
      <c r="AF149" s="6"/>
      <c r="AI149" s="7"/>
      <c r="AJ149" s="7"/>
      <c r="AK149" s="7"/>
    </row>
    <row r="150" spans="13:37" ht="18.75" x14ac:dyDescent="0.3">
      <c r="M150" s="2"/>
      <c r="N150" s="2"/>
      <c r="O150" s="2"/>
      <c r="P150" s="3"/>
      <c r="Q150" s="3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6"/>
      <c r="AC150" s="6"/>
      <c r="AD150" s="6"/>
      <c r="AE150" s="6"/>
      <c r="AF150" s="6"/>
      <c r="AI150" s="7"/>
      <c r="AJ150" s="7"/>
      <c r="AK150" s="7"/>
    </row>
    <row r="151" spans="13:37" ht="18.75" x14ac:dyDescent="0.3">
      <c r="M151" s="2"/>
      <c r="N151" s="2"/>
      <c r="O151" s="2"/>
      <c r="P151" s="3"/>
      <c r="Q151" s="3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6"/>
      <c r="AC151" s="6"/>
      <c r="AD151" s="6"/>
      <c r="AE151" s="6"/>
      <c r="AF151" s="6"/>
      <c r="AI151" s="7"/>
      <c r="AJ151" s="7"/>
      <c r="AK151" s="7"/>
    </row>
    <row r="152" spans="13:37" ht="18.75" x14ac:dyDescent="0.3">
      <c r="M152" s="2"/>
      <c r="N152" s="2"/>
      <c r="O152" s="2"/>
      <c r="P152" s="3"/>
      <c r="Q152" s="3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6"/>
      <c r="AC152" s="6"/>
      <c r="AD152" s="6"/>
      <c r="AE152" s="6"/>
      <c r="AF152" s="6"/>
      <c r="AI152" s="7"/>
      <c r="AJ152" s="7"/>
      <c r="AK152" s="7"/>
    </row>
    <row r="153" spans="13:37" ht="18.75" x14ac:dyDescent="0.3">
      <c r="M153" s="2"/>
      <c r="N153" s="2"/>
      <c r="O153" s="2"/>
      <c r="P153" s="3"/>
      <c r="Q153" s="3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6"/>
      <c r="AC153" s="6"/>
      <c r="AD153" s="6"/>
      <c r="AE153" s="6"/>
      <c r="AF153" s="6"/>
      <c r="AI153" s="7"/>
      <c r="AJ153" s="7"/>
      <c r="AK153" s="7"/>
    </row>
    <row r="154" spans="13:37" ht="18.75" x14ac:dyDescent="0.3">
      <c r="M154" s="2"/>
      <c r="N154" s="2"/>
      <c r="O154" s="2"/>
      <c r="P154" s="3"/>
      <c r="Q154" s="3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6"/>
      <c r="AC154" s="6"/>
      <c r="AD154" s="6"/>
      <c r="AE154" s="6"/>
      <c r="AF154" s="6"/>
      <c r="AI154" s="7"/>
      <c r="AJ154" s="7"/>
      <c r="AK154" s="7"/>
    </row>
    <row r="155" spans="13:37" ht="18.75" x14ac:dyDescent="0.3">
      <c r="M155" s="2"/>
      <c r="N155" s="2"/>
      <c r="O155" s="2"/>
      <c r="P155" s="3"/>
      <c r="Q155" s="3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6"/>
      <c r="AC155" s="6"/>
      <c r="AD155" s="6"/>
      <c r="AE155" s="6"/>
      <c r="AF155" s="6"/>
      <c r="AI155" s="7"/>
      <c r="AJ155" s="7"/>
      <c r="AK155" s="7"/>
    </row>
    <row r="156" spans="13:37" ht="18.75" x14ac:dyDescent="0.3">
      <c r="M156" s="2"/>
      <c r="N156" s="2"/>
      <c r="O156" s="2"/>
      <c r="P156" s="3"/>
      <c r="Q156" s="3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6"/>
      <c r="AC156" s="6"/>
      <c r="AD156" s="6"/>
      <c r="AE156" s="6"/>
      <c r="AF156" s="6"/>
      <c r="AI156" s="7"/>
      <c r="AJ156" s="7"/>
      <c r="AK156" s="7"/>
    </row>
    <row r="157" spans="13:37" ht="18.75" x14ac:dyDescent="0.3">
      <c r="M157" s="2"/>
      <c r="N157" s="2"/>
      <c r="O157" s="2"/>
      <c r="P157" s="3"/>
      <c r="Q157" s="3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6"/>
      <c r="AC157" s="6"/>
      <c r="AD157" s="6"/>
      <c r="AE157" s="6"/>
      <c r="AF157" s="6"/>
      <c r="AI157" s="7"/>
      <c r="AJ157" s="7"/>
      <c r="AK157" s="7"/>
    </row>
    <row r="158" spans="13:37" ht="18.75" x14ac:dyDescent="0.3">
      <c r="M158" s="2"/>
      <c r="N158" s="2"/>
      <c r="O158" s="2"/>
      <c r="P158" s="3"/>
      <c r="Q158" s="3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6"/>
      <c r="AC158" s="6"/>
      <c r="AD158" s="6"/>
      <c r="AE158" s="6"/>
      <c r="AF158" s="6"/>
      <c r="AI158" s="7"/>
      <c r="AJ158" s="7"/>
      <c r="AK158" s="7"/>
    </row>
    <row r="159" spans="13:37" ht="18.75" x14ac:dyDescent="0.3">
      <c r="M159" s="2"/>
      <c r="N159" s="2"/>
      <c r="O159" s="2"/>
      <c r="P159" s="3"/>
      <c r="Q159" s="3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6"/>
      <c r="AC159" s="6"/>
      <c r="AD159" s="6"/>
      <c r="AE159" s="6"/>
      <c r="AF159" s="6"/>
      <c r="AI159" s="7"/>
      <c r="AJ159" s="7"/>
      <c r="AK159" s="7"/>
    </row>
    <row r="160" spans="13:37" ht="18.75" x14ac:dyDescent="0.3">
      <c r="M160" s="2"/>
      <c r="N160" s="2"/>
      <c r="O160" s="2"/>
      <c r="P160" s="3"/>
      <c r="Q160" s="3"/>
      <c r="R160" s="4"/>
      <c r="S160" s="4"/>
      <c r="T160" s="4"/>
      <c r="U160" s="4"/>
      <c r="V160" s="4"/>
      <c r="W160" s="5"/>
      <c r="X160" s="5"/>
      <c r="Y160" s="5"/>
      <c r="Z160" s="5"/>
      <c r="AA160" s="5"/>
      <c r="AB160" s="6"/>
      <c r="AC160" s="6"/>
      <c r="AD160" s="6"/>
      <c r="AE160" s="6"/>
      <c r="AF160" s="6"/>
      <c r="AI160" s="7"/>
      <c r="AJ160" s="7"/>
      <c r="AK160" s="7"/>
    </row>
    <row r="161" spans="13:37" ht="18.75" x14ac:dyDescent="0.3">
      <c r="M161" s="2"/>
      <c r="N161" s="2"/>
      <c r="O161" s="2"/>
      <c r="P161" s="3"/>
      <c r="Q161" s="3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6"/>
      <c r="AC161" s="6"/>
      <c r="AD161" s="6"/>
      <c r="AE161" s="6"/>
      <c r="AF161" s="6"/>
      <c r="AI161" s="7"/>
      <c r="AJ161" s="7"/>
      <c r="AK161" s="7"/>
    </row>
    <row r="162" spans="13:37" ht="18.75" x14ac:dyDescent="0.3">
      <c r="M162" s="2"/>
      <c r="N162" s="2"/>
      <c r="O162" s="2"/>
      <c r="P162" s="3"/>
      <c r="Q162" s="3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6"/>
      <c r="AC162" s="6"/>
      <c r="AD162" s="6"/>
      <c r="AE162" s="6"/>
      <c r="AF162" s="6"/>
      <c r="AI162" s="7"/>
      <c r="AJ162" s="7"/>
      <c r="AK162" s="7"/>
    </row>
    <row r="163" spans="13:37" ht="18.75" x14ac:dyDescent="0.3">
      <c r="M163" s="2"/>
      <c r="N163" s="2"/>
      <c r="O163" s="2"/>
      <c r="P163" s="3"/>
      <c r="Q163" s="3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6"/>
      <c r="AC163" s="6"/>
      <c r="AD163" s="6"/>
      <c r="AE163" s="6"/>
      <c r="AF163" s="6"/>
      <c r="AI163" s="7"/>
      <c r="AJ163" s="7"/>
      <c r="AK163" s="7"/>
    </row>
    <row r="164" spans="13:37" ht="18.75" x14ac:dyDescent="0.3">
      <c r="M164" s="2"/>
      <c r="N164" s="2"/>
      <c r="O164" s="2"/>
      <c r="P164" s="3"/>
      <c r="Q164" s="3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6"/>
      <c r="AC164" s="6"/>
      <c r="AD164" s="6"/>
      <c r="AE164" s="6"/>
      <c r="AF164" s="6"/>
      <c r="AI164" s="7"/>
      <c r="AJ164" s="7"/>
      <c r="AK164" s="7"/>
    </row>
    <row r="165" spans="13:37" ht="18.75" x14ac:dyDescent="0.3">
      <c r="M165" s="2"/>
      <c r="N165" s="2"/>
      <c r="O165" s="2"/>
      <c r="P165" s="3"/>
      <c r="Q165" s="3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6"/>
      <c r="AC165" s="6"/>
      <c r="AD165" s="6"/>
      <c r="AE165" s="6"/>
      <c r="AF165" s="6"/>
      <c r="AI165" s="7"/>
      <c r="AJ165" s="7"/>
      <c r="AK165" s="7"/>
    </row>
    <row r="166" spans="13:37" ht="18.75" x14ac:dyDescent="0.3">
      <c r="M166" s="2"/>
      <c r="N166" s="2"/>
      <c r="O166" s="2"/>
      <c r="P166" s="3"/>
      <c r="Q166" s="3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6"/>
      <c r="AC166" s="6"/>
      <c r="AD166" s="6"/>
      <c r="AE166" s="6"/>
      <c r="AF166" s="6"/>
      <c r="AI166" s="7"/>
      <c r="AJ166" s="7"/>
      <c r="AK166" s="7"/>
    </row>
    <row r="167" spans="13:37" ht="18.75" x14ac:dyDescent="0.3">
      <c r="M167" s="2"/>
      <c r="N167" s="2"/>
      <c r="O167" s="2"/>
      <c r="P167" s="3"/>
      <c r="Q167" s="3"/>
      <c r="R167" s="4"/>
      <c r="S167" s="4"/>
      <c r="T167" s="4"/>
      <c r="U167" s="4"/>
      <c r="V167" s="4"/>
      <c r="W167" s="5"/>
      <c r="X167" s="5"/>
      <c r="Y167" s="5"/>
      <c r="Z167" s="5"/>
      <c r="AA167" s="5"/>
      <c r="AB167" s="6"/>
      <c r="AC167" s="6"/>
      <c r="AD167" s="6"/>
      <c r="AE167" s="6"/>
      <c r="AF167" s="6"/>
      <c r="AI167" s="7"/>
      <c r="AJ167" s="7"/>
      <c r="AK167" s="7"/>
    </row>
    <row r="168" spans="13:37" ht="18.75" x14ac:dyDescent="0.3">
      <c r="M168" s="2"/>
      <c r="N168" s="2"/>
      <c r="O168" s="2"/>
      <c r="P168" s="3"/>
      <c r="Q168" s="3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6"/>
      <c r="AC168" s="6"/>
      <c r="AD168" s="6"/>
      <c r="AE168" s="6"/>
      <c r="AF168" s="6"/>
      <c r="AI168" s="7"/>
      <c r="AJ168" s="7"/>
      <c r="AK168" s="7"/>
    </row>
    <row r="169" spans="13:37" ht="18.75" x14ac:dyDescent="0.3">
      <c r="M169" s="2"/>
      <c r="N169" s="2"/>
      <c r="O169" s="2"/>
      <c r="P169" s="3"/>
      <c r="Q169" s="3"/>
      <c r="R169" s="4"/>
      <c r="S169" s="4"/>
      <c r="T169" s="4"/>
      <c r="U169" s="4"/>
      <c r="V169" s="4"/>
      <c r="W169" s="5"/>
      <c r="X169" s="5"/>
      <c r="Y169" s="5"/>
      <c r="Z169" s="5"/>
      <c r="AA169" s="5"/>
      <c r="AB169" s="6"/>
      <c r="AC169" s="6"/>
      <c r="AD169" s="6"/>
      <c r="AE169" s="6"/>
      <c r="AF169" s="6"/>
      <c r="AI169" s="7"/>
      <c r="AJ169" s="7"/>
      <c r="AK169" s="7"/>
    </row>
    <row r="170" spans="13:37" ht="18.75" x14ac:dyDescent="0.3">
      <c r="M170" s="2"/>
      <c r="N170" s="2"/>
      <c r="O170" s="2"/>
      <c r="P170" s="3"/>
      <c r="Q170" s="3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6"/>
      <c r="AC170" s="6"/>
      <c r="AD170" s="6"/>
      <c r="AE170" s="6"/>
      <c r="AF170" s="6"/>
      <c r="AI170" s="7"/>
      <c r="AJ170" s="7"/>
      <c r="AK170" s="7"/>
    </row>
    <row r="171" spans="13:37" ht="18.75" x14ac:dyDescent="0.3">
      <c r="M171" s="2"/>
      <c r="N171" s="2"/>
      <c r="O171" s="2"/>
      <c r="P171" s="3"/>
      <c r="Q171" s="3"/>
      <c r="R171" s="4"/>
      <c r="S171" s="4"/>
      <c r="T171" s="4"/>
      <c r="U171" s="4"/>
      <c r="V171" s="4"/>
      <c r="W171" s="5"/>
      <c r="X171" s="5"/>
      <c r="Y171" s="5"/>
      <c r="Z171" s="5"/>
      <c r="AA171" s="5"/>
      <c r="AB171" s="6"/>
      <c r="AC171" s="6"/>
      <c r="AD171" s="6"/>
      <c r="AE171" s="6"/>
      <c r="AF171" s="6"/>
      <c r="AI171" s="7"/>
      <c r="AJ171" s="7"/>
      <c r="AK171" s="7"/>
    </row>
    <row r="172" spans="13:37" ht="18.75" x14ac:dyDescent="0.3">
      <c r="M172" s="2"/>
      <c r="N172" s="2"/>
      <c r="O172" s="2"/>
      <c r="P172" s="3"/>
      <c r="Q172" s="3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6"/>
      <c r="AC172" s="6"/>
      <c r="AD172" s="6"/>
      <c r="AE172" s="6"/>
      <c r="AF172" s="6"/>
      <c r="AI172" s="7"/>
      <c r="AJ172" s="7"/>
      <c r="AK172" s="7"/>
    </row>
    <row r="173" spans="13:37" ht="18.75" x14ac:dyDescent="0.3">
      <c r="M173" s="2"/>
      <c r="N173" s="2"/>
      <c r="O173" s="2"/>
      <c r="P173" s="3"/>
      <c r="Q173" s="3"/>
      <c r="R173" s="4"/>
      <c r="S173" s="4"/>
      <c r="T173" s="4"/>
      <c r="U173" s="4"/>
      <c r="V173" s="4"/>
      <c r="W173" s="5"/>
      <c r="X173" s="5"/>
      <c r="Y173" s="5"/>
      <c r="Z173" s="5"/>
      <c r="AA173" s="5"/>
      <c r="AB173" s="6"/>
      <c r="AC173" s="6"/>
      <c r="AD173" s="6"/>
      <c r="AE173" s="6"/>
      <c r="AF173" s="6"/>
      <c r="AI173" s="7"/>
      <c r="AJ173" s="7"/>
      <c r="AK173" s="7"/>
    </row>
    <row r="174" spans="13:37" ht="18.75" x14ac:dyDescent="0.3">
      <c r="M174" s="2"/>
      <c r="N174" s="2"/>
      <c r="O174" s="2"/>
      <c r="P174" s="3"/>
      <c r="Q174" s="3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6"/>
      <c r="AC174" s="6"/>
      <c r="AD174" s="6"/>
      <c r="AE174" s="6"/>
      <c r="AF174" s="6"/>
      <c r="AI174" s="7"/>
      <c r="AJ174" s="7"/>
      <c r="AK174" s="7"/>
    </row>
    <row r="175" spans="13:37" ht="18.75" x14ac:dyDescent="0.3">
      <c r="M175" s="2"/>
      <c r="N175" s="2"/>
      <c r="O175" s="2"/>
      <c r="P175" s="3"/>
      <c r="Q175" s="3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6"/>
      <c r="AC175" s="6"/>
      <c r="AD175" s="6"/>
      <c r="AE175" s="6"/>
      <c r="AF175" s="6"/>
      <c r="AI175" s="7"/>
      <c r="AJ175" s="7"/>
      <c r="AK175" s="7"/>
    </row>
    <row r="176" spans="13:37" ht="18.75" x14ac:dyDescent="0.3">
      <c r="M176" s="2"/>
      <c r="N176" s="2"/>
      <c r="O176" s="2"/>
      <c r="P176" s="3"/>
      <c r="Q176" s="3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6"/>
      <c r="AC176" s="6"/>
      <c r="AD176" s="6"/>
      <c r="AE176" s="6"/>
      <c r="AF176" s="6"/>
      <c r="AI176" s="7"/>
      <c r="AJ176" s="7"/>
      <c r="AK176" s="7"/>
    </row>
    <row r="177" spans="13:37" ht="18.75" x14ac:dyDescent="0.3">
      <c r="M177" s="2"/>
      <c r="N177" s="2"/>
      <c r="O177" s="2"/>
      <c r="P177" s="3"/>
      <c r="Q177" s="3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6"/>
      <c r="AC177" s="6"/>
      <c r="AD177" s="6"/>
      <c r="AE177" s="6"/>
      <c r="AF177" s="6"/>
      <c r="AI177" s="7"/>
      <c r="AJ177" s="7"/>
      <c r="AK177" s="7"/>
    </row>
    <row r="178" spans="13:37" ht="18.75" x14ac:dyDescent="0.3">
      <c r="M178" s="2"/>
      <c r="N178" s="2"/>
      <c r="O178" s="2"/>
      <c r="P178" s="3"/>
      <c r="Q178" s="3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6"/>
      <c r="AC178" s="6"/>
      <c r="AD178" s="6"/>
      <c r="AE178" s="6"/>
      <c r="AF178" s="6"/>
      <c r="AI178" s="7"/>
      <c r="AJ178" s="7"/>
      <c r="AK178" s="7"/>
    </row>
    <row r="179" spans="13:37" ht="18.75" x14ac:dyDescent="0.3">
      <c r="M179" s="2"/>
      <c r="N179" s="2"/>
      <c r="O179" s="2"/>
      <c r="P179" s="3"/>
      <c r="Q179" s="3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6"/>
      <c r="AC179" s="6"/>
      <c r="AD179" s="6"/>
      <c r="AE179" s="6"/>
      <c r="AF179" s="6"/>
      <c r="AI179" s="7"/>
      <c r="AJ179" s="7"/>
      <c r="AK179" s="7"/>
    </row>
    <row r="180" spans="13:37" ht="18.75" x14ac:dyDescent="0.3">
      <c r="M180" s="2"/>
      <c r="N180" s="2"/>
      <c r="O180" s="2"/>
      <c r="P180" s="3"/>
      <c r="Q180" s="3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6"/>
      <c r="AC180" s="6"/>
      <c r="AD180" s="6"/>
      <c r="AE180" s="6"/>
      <c r="AF180" s="6"/>
      <c r="AI180" s="7"/>
      <c r="AJ180" s="7"/>
      <c r="AK180" s="7"/>
    </row>
    <row r="181" spans="13:37" ht="18.75" x14ac:dyDescent="0.3">
      <c r="M181" s="2"/>
      <c r="N181" s="2"/>
      <c r="O181" s="2"/>
      <c r="P181" s="3"/>
      <c r="Q181" s="3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6"/>
      <c r="AC181" s="6"/>
      <c r="AD181" s="6"/>
      <c r="AE181" s="6"/>
      <c r="AF181" s="6"/>
      <c r="AI181" s="7"/>
      <c r="AJ181" s="7"/>
      <c r="AK181" s="7"/>
    </row>
    <row r="182" spans="13:37" ht="18.75" x14ac:dyDescent="0.3">
      <c r="M182" s="2"/>
      <c r="N182" s="2"/>
      <c r="O182" s="2"/>
      <c r="P182" s="3"/>
      <c r="Q182" s="3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6"/>
      <c r="AC182" s="6"/>
      <c r="AD182" s="6"/>
      <c r="AE182" s="6"/>
      <c r="AF182" s="6"/>
      <c r="AI182" s="7"/>
      <c r="AJ182" s="7"/>
      <c r="AK182" s="7"/>
    </row>
    <row r="183" spans="13:37" ht="18.75" x14ac:dyDescent="0.3">
      <c r="M183" s="2"/>
      <c r="N183" s="2"/>
      <c r="O183" s="2"/>
      <c r="P183" s="3"/>
      <c r="Q183" s="3"/>
      <c r="R183" s="4"/>
      <c r="S183" s="4"/>
      <c r="T183" s="4"/>
      <c r="U183" s="4"/>
      <c r="V183" s="4"/>
      <c r="W183" s="5"/>
      <c r="X183" s="5"/>
      <c r="Y183" s="5"/>
      <c r="Z183" s="5"/>
      <c r="AA183" s="5"/>
      <c r="AB183" s="6"/>
      <c r="AC183" s="6"/>
      <c r="AD183" s="6"/>
      <c r="AE183" s="6"/>
      <c r="AF183" s="6"/>
      <c r="AI183" s="7"/>
      <c r="AJ183" s="7"/>
      <c r="AK183" s="7"/>
    </row>
    <row r="184" spans="13:37" ht="18.75" x14ac:dyDescent="0.3">
      <c r="M184" s="2"/>
      <c r="N184" s="2"/>
      <c r="O184" s="2"/>
      <c r="P184" s="3"/>
      <c r="Q184" s="3"/>
      <c r="R184" s="4"/>
      <c r="S184" s="4"/>
      <c r="T184" s="4"/>
      <c r="U184" s="4"/>
      <c r="V184" s="4"/>
      <c r="W184" s="5"/>
      <c r="X184" s="5"/>
      <c r="Y184" s="5"/>
      <c r="Z184" s="5"/>
      <c r="AA184" s="5"/>
      <c r="AB184" s="6"/>
      <c r="AC184" s="6"/>
      <c r="AD184" s="6"/>
      <c r="AE184" s="6"/>
      <c r="AF184" s="6"/>
      <c r="AI184" s="7"/>
      <c r="AJ184" s="7"/>
      <c r="AK184" s="7"/>
    </row>
    <row r="185" spans="13:37" ht="18.75" x14ac:dyDescent="0.3">
      <c r="M185" s="2"/>
      <c r="N185" s="2"/>
      <c r="O185" s="2"/>
      <c r="P185" s="3"/>
      <c r="Q185" s="3"/>
      <c r="R185" s="4"/>
      <c r="S185" s="4"/>
      <c r="T185" s="4"/>
      <c r="U185" s="4"/>
      <c r="V185" s="4"/>
      <c r="W185" s="5"/>
      <c r="X185" s="5"/>
      <c r="Y185" s="5"/>
      <c r="Z185" s="5"/>
      <c r="AA185" s="5"/>
      <c r="AB185" s="6"/>
      <c r="AC185" s="6"/>
      <c r="AD185" s="6"/>
      <c r="AE185" s="6"/>
      <c r="AF185" s="6"/>
      <c r="AI185" s="7"/>
      <c r="AJ185" s="7"/>
      <c r="AK185" s="7"/>
    </row>
    <row r="186" spans="13:37" ht="18.75" x14ac:dyDescent="0.3">
      <c r="M186" s="2"/>
      <c r="N186" s="2"/>
      <c r="O186" s="2"/>
      <c r="P186" s="3"/>
      <c r="Q186" s="3"/>
      <c r="R186" s="4"/>
      <c r="S186" s="4"/>
      <c r="T186" s="4"/>
      <c r="U186" s="4"/>
      <c r="V186" s="4"/>
      <c r="W186" s="5"/>
      <c r="X186" s="5"/>
      <c r="Y186" s="5"/>
      <c r="Z186" s="5"/>
      <c r="AA186" s="5"/>
      <c r="AB186" s="6"/>
      <c r="AC186" s="6"/>
      <c r="AD186" s="6"/>
      <c r="AE186" s="6"/>
      <c r="AF186" s="6"/>
      <c r="AI186" s="7"/>
      <c r="AJ186" s="7"/>
      <c r="AK186" s="7"/>
    </row>
    <row r="187" spans="13:37" ht="18.75" x14ac:dyDescent="0.3">
      <c r="M187" s="2"/>
      <c r="N187" s="2"/>
      <c r="O187" s="2"/>
      <c r="P187" s="3"/>
      <c r="Q187" s="3"/>
      <c r="R187" s="4"/>
      <c r="S187" s="4"/>
      <c r="T187" s="4"/>
      <c r="U187" s="4"/>
      <c r="V187" s="4"/>
      <c r="W187" s="5"/>
      <c r="X187" s="5"/>
      <c r="Y187" s="5"/>
      <c r="Z187" s="5"/>
      <c r="AA187" s="5"/>
      <c r="AB187" s="6"/>
      <c r="AC187" s="6"/>
      <c r="AD187" s="6"/>
      <c r="AE187" s="6"/>
      <c r="AF187" s="6"/>
      <c r="AI187" s="7"/>
      <c r="AJ187" s="7"/>
      <c r="AK187" s="7"/>
    </row>
    <row r="188" spans="13:37" ht="18.75" x14ac:dyDescent="0.3">
      <c r="M188" s="2"/>
      <c r="N188" s="2"/>
      <c r="O188" s="2"/>
      <c r="P188" s="3"/>
      <c r="Q188" s="3"/>
      <c r="R188" s="4"/>
      <c r="S188" s="4"/>
      <c r="T188" s="4"/>
      <c r="U188" s="4"/>
      <c r="V188" s="4"/>
      <c r="W188" s="5"/>
      <c r="X188" s="5"/>
      <c r="Y188" s="5"/>
      <c r="Z188" s="5"/>
      <c r="AA188" s="5"/>
      <c r="AB188" s="6"/>
      <c r="AC188" s="6"/>
      <c r="AD188" s="6"/>
      <c r="AE188" s="6"/>
      <c r="AF188" s="6"/>
      <c r="AI188" s="7"/>
      <c r="AJ188" s="7"/>
      <c r="AK188" s="7"/>
    </row>
    <row r="189" spans="13:37" ht="18.75" x14ac:dyDescent="0.3">
      <c r="M189" s="2"/>
      <c r="N189" s="2"/>
      <c r="O189" s="2"/>
      <c r="P189" s="3"/>
      <c r="Q189" s="3"/>
      <c r="R189" s="4"/>
      <c r="S189" s="4"/>
      <c r="T189" s="4"/>
      <c r="U189" s="4"/>
      <c r="V189" s="4"/>
      <c r="W189" s="5"/>
      <c r="X189" s="5"/>
      <c r="Y189" s="5"/>
      <c r="Z189" s="5"/>
      <c r="AA189" s="5"/>
      <c r="AB189" s="6"/>
      <c r="AC189" s="6"/>
      <c r="AD189" s="6"/>
      <c r="AE189" s="6"/>
      <c r="AF189" s="6"/>
      <c r="AI189" s="7"/>
      <c r="AJ189" s="7"/>
      <c r="AK189" s="7"/>
    </row>
    <row r="190" spans="13:37" ht="18.75" x14ac:dyDescent="0.3">
      <c r="M190" s="2"/>
      <c r="N190" s="2"/>
      <c r="O190" s="2"/>
      <c r="P190" s="3"/>
      <c r="Q190" s="3"/>
      <c r="R190" s="4"/>
      <c r="S190" s="4"/>
      <c r="T190" s="4"/>
      <c r="U190" s="4"/>
      <c r="V190" s="4"/>
      <c r="W190" s="5"/>
      <c r="X190" s="5"/>
      <c r="Y190" s="5"/>
      <c r="Z190" s="5"/>
      <c r="AA190" s="5"/>
      <c r="AB190" s="6"/>
      <c r="AC190" s="6"/>
      <c r="AD190" s="6"/>
      <c r="AE190" s="6"/>
      <c r="AF190" s="6"/>
      <c r="AI190" s="7"/>
      <c r="AJ190" s="7"/>
      <c r="AK190" s="7"/>
    </row>
    <row r="191" spans="13:37" ht="18.75" x14ac:dyDescent="0.3">
      <c r="M191" s="2"/>
      <c r="N191" s="2"/>
      <c r="O191" s="2"/>
      <c r="P191" s="3"/>
      <c r="Q191" s="3"/>
      <c r="R191" s="4"/>
      <c r="S191" s="4"/>
      <c r="T191" s="4"/>
      <c r="U191" s="4"/>
      <c r="V191" s="4"/>
      <c r="W191" s="5"/>
      <c r="X191" s="5"/>
      <c r="Y191" s="5"/>
      <c r="Z191" s="5"/>
      <c r="AA191" s="5"/>
      <c r="AB191" s="6"/>
      <c r="AC191" s="6"/>
      <c r="AD191" s="6"/>
      <c r="AE191" s="6"/>
      <c r="AF191" s="6"/>
      <c r="AI191" s="7"/>
      <c r="AJ191" s="7"/>
      <c r="AK191" s="7"/>
    </row>
    <row r="192" spans="13:37" ht="18.75" x14ac:dyDescent="0.3">
      <c r="M192" s="2"/>
      <c r="N192" s="2"/>
      <c r="O192" s="2"/>
      <c r="P192" s="3"/>
      <c r="Q192" s="3"/>
      <c r="R192" s="4"/>
      <c r="S192" s="4"/>
      <c r="T192" s="4"/>
      <c r="U192" s="4"/>
      <c r="V192" s="4"/>
      <c r="W192" s="5"/>
      <c r="X192" s="5"/>
      <c r="Y192" s="5"/>
      <c r="Z192" s="5"/>
      <c r="AA192" s="5"/>
      <c r="AB192" s="6"/>
      <c r="AC192" s="6"/>
      <c r="AD192" s="6"/>
      <c r="AE192" s="6"/>
      <c r="AF192" s="6"/>
      <c r="AI192" s="7"/>
      <c r="AJ192" s="7"/>
      <c r="AK192" s="7"/>
    </row>
    <row r="193" spans="13:37" ht="18.75" x14ac:dyDescent="0.3">
      <c r="M193" s="2"/>
      <c r="N193" s="2"/>
      <c r="O193" s="2"/>
      <c r="P193" s="3"/>
      <c r="Q193" s="3"/>
      <c r="R193" s="4"/>
      <c r="S193" s="4"/>
      <c r="T193" s="4"/>
      <c r="U193" s="4"/>
      <c r="V193" s="4"/>
      <c r="W193" s="5"/>
      <c r="X193" s="5"/>
      <c r="Y193" s="5"/>
      <c r="Z193" s="5"/>
      <c r="AA193" s="5"/>
      <c r="AB193" s="6"/>
      <c r="AC193" s="6"/>
      <c r="AD193" s="6"/>
      <c r="AE193" s="6"/>
      <c r="AF193" s="6"/>
      <c r="AI193" s="7"/>
      <c r="AJ193" s="7"/>
      <c r="AK193" s="7"/>
    </row>
    <row r="194" spans="13:37" ht="18.75" x14ac:dyDescent="0.3">
      <c r="M194" s="2"/>
      <c r="N194" s="2"/>
      <c r="O194" s="2"/>
      <c r="P194" s="3"/>
      <c r="Q194" s="3"/>
      <c r="R194" s="4"/>
      <c r="S194" s="4"/>
      <c r="T194" s="4"/>
      <c r="U194" s="4"/>
      <c r="V194" s="4"/>
      <c r="W194" s="5"/>
      <c r="X194" s="5"/>
      <c r="Y194" s="5"/>
      <c r="Z194" s="5"/>
      <c r="AA194" s="5"/>
      <c r="AB194" s="6"/>
      <c r="AC194" s="6"/>
      <c r="AD194" s="6"/>
      <c r="AE194" s="6"/>
      <c r="AF194" s="6"/>
      <c r="AI194" s="7"/>
      <c r="AJ194" s="7"/>
      <c r="AK194" s="7"/>
    </row>
    <row r="195" spans="13:37" ht="18.75" x14ac:dyDescent="0.3">
      <c r="M195" s="2"/>
      <c r="N195" s="2"/>
      <c r="O195" s="2"/>
      <c r="P195" s="3"/>
      <c r="Q195" s="3"/>
      <c r="R195" s="4"/>
      <c r="S195" s="4"/>
      <c r="T195" s="4"/>
      <c r="U195" s="4"/>
      <c r="V195" s="4"/>
      <c r="W195" s="5"/>
      <c r="X195" s="5"/>
      <c r="Y195" s="5"/>
      <c r="Z195" s="5"/>
      <c r="AA195" s="5"/>
      <c r="AB195" s="6"/>
      <c r="AC195" s="6"/>
      <c r="AD195" s="6"/>
      <c r="AE195" s="6"/>
      <c r="AF195" s="6"/>
      <c r="AI195" s="7"/>
      <c r="AJ195" s="7"/>
      <c r="AK195" s="7"/>
    </row>
    <row r="196" spans="13:37" ht="18.75" x14ac:dyDescent="0.3">
      <c r="M196" s="2"/>
      <c r="N196" s="2"/>
      <c r="O196" s="2"/>
      <c r="P196" s="3"/>
      <c r="Q196" s="3"/>
      <c r="R196" s="4"/>
      <c r="S196" s="4"/>
      <c r="T196" s="4"/>
      <c r="U196" s="4"/>
      <c r="V196" s="4"/>
      <c r="W196" s="5"/>
      <c r="X196" s="5"/>
      <c r="Y196" s="5"/>
      <c r="Z196" s="5"/>
      <c r="AA196" s="5"/>
      <c r="AB196" s="6"/>
      <c r="AC196" s="6"/>
      <c r="AD196" s="6"/>
      <c r="AE196" s="6"/>
      <c r="AF196" s="6"/>
      <c r="AI196" s="7"/>
      <c r="AJ196" s="7"/>
      <c r="AK196" s="7"/>
    </row>
    <row r="197" spans="13:37" ht="18.75" x14ac:dyDescent="0.3">
      <c r="M197" s="2"/>
      <c r="N197" s="2"/>
      <c r="O197" s="2"/>
      <c r="P197" s="3"/>
      <c r="Q197" s="3"/>
      <c r="R197" s="4"/>
      <c r="S197" s="4"/>
      <c r="T197" s="4"/>
      <c r="U197" s="4"/>
      <c r="V197" s="4"/>
      <c r="W197" s="5"/>
      <c r="X197" s="5"/>
      <c r="Y197" s="5"/>
      <c r="Z197" s="5"/>
      <c r="AA197" s="5"/>
      <c r="AB197" s="6"/>
      <c r="AC197" s="6"/>
      <c r="AD197" s="6"/>
      <c r="AE197" s="6"/>
      <c r="AF197" s="6"/>
      <c r="AI197" s="7"/>
      <c r="AJ197" s="7"/>
      <c r="AK197" s="7"/>
    </row>
    <row r="198" spans="13:37" ht="18.75" x14ac:dyDescent="0.3">
      <c r="M198" s="2"/>
      <c r="N198" s="2"/>
      <c r="O198" s="2"/>
      <c r="P198" s="3"/>
      <c r="Q198" s="3"/>
      <c r="R198" s="4"/>
      <c r="S198" s="4"/>
      <c r="T198" s="4"/>
      <c r="U198" s="4"/>
      <c r="V198" s="4"/>
      <c r="W198" s="5"/>
      <c r="X198" s="5"/>
      <c r="Y198" s="5"/>
      <c r="Z198" s="5"/>
      <c r="AA198" s="5"/>
      <c r="AB198" s="6"/>
      <c r="AC198" s="6"/>
      <c r="AD198" s="6"/>
      <c r="AE198" s="6"/>
      <c r="AF198" s="6"/>
      <c r="AI198" s="7"/>
      <c r="AJ198" s="7"/>
      <c r="AK198" s="7"/>
    </row>
    <row r="199" spans="13:37" ht="18.75" x14ac:dyDescent="0.3">
      <c r="M199" s="2"/>
      <c r="N199" s="2"/>
      <c r="O199" s="2"/>
      <c r="P199" s="3"/>
      <c r="Q199" s="3"/>
      <c r="R199" s="4"/>
      <c r="S199" s="4"/>
      <c r="T199" s="4"/>
      <c r="U199" s="4"/>
      <c r="V199" s="4"/>
      <c r="W199" s="5"/>
      <c r="X199" s="5"/>
      <c r="Y199" s="5"/>
      <c r="Z199" s="5"/>
      <c r="AA199" s="5"/>
      <c r="AB199" s="6"/>
      <c r="AC199" s="6"/>
      <c r="AD199" s="6"/>
      <c r="AE199" s="6"/>
      <c r="AF199" s="6"/>
      <c r="AI199" s="7"/>
      <c r="AJ199" s="7"/>
      <c r="AK199" s="7"/>
    </row>
    <row r="200" spans="13:37" ht="18.75" x14ac:dyDescent="0.3">
      <c r="M200" s="2"/>
      <c r="N200" s="2"/>
      <c r="O200" s="2"/>
      <c r="P200" s="3"/>
      <c r="Q200" s="3"/>
      <c r="R200" s="4"/>
      <c r="S200" s="4"/>
      <c r="T200" s="4"/>
      <c r="U200" s="4"/>
      <c r="V200" s="4"/>
      <c r="W200" s="5"/>
      <c r="X200" s="5"/>
      <c r="Y200" s="5"/>
      <c r="Z200" s="5"/>
      <c r="AA200" s="5"/>
      <c r="AB200" s="6"/>
      <c r="AC200" s="6"/>
      <c r="AD200" s="6"/>
      <c r="AE200" s="6"/>
      <c r="AF200" s="6"/>
      <c r="AI200" s="7"/>
      <c r="AJ200" s="7"/>
      <c r="AK200" s="7"/>
    </row>
    <row r="201" spans="13:37" ht="18.75" x14ac:dyDescent="0.3">
      <c r="M201" s="2"/>
      <c r="N201" s="2"/>
      <c r="O201" s="2"/>
      <c r="P201" s="3"/>
      <c r="Q201" s="3"/>
      <c r="R201" s="4"/>
      <c r="S201" s="4"/>
      <c r="T201" s="4"/>
      <c r="U201" s="4"/>
      <c r="V201" s="4"/>
      <c r="W201" s="5"/>
      <c r="X201" s="5"/>
      <c r="Y201" s="5"/>
      <c r="Z201" s="5"/>
      <c r="AA201" s="5"/>
      <c r="AB201" s="6"/>
      <c r="AC201" s="6"/>
      <c r="AD201" s="6"/>
      <c r="AE201" s="6"/>
      <c r="AF201" s="6"/>
      <c r="AI201" s="7"/>
      <c r="AJ201" s="7"/>
      <c r="AK201" s="7"/>
    </row>
    <row r="202" spans="13:37" ht="18.75" x14ac:dyDescent="0.3">
      <c r="M202" s="2"/>
      <c r="N202" s="2"/>
      <c r="O202" s="2"/>
      <c r="P202" s="3"/>
      <c r="Q202" s="3"/>
      <c r="R202" s="4"/>
      <c r="S202" s="4"/>
      <c r="T202" s="4"/>
      <c r="U202" s="4"/>
      <c r="V202" s="4"/>
      <c r="W202" s="5"/>
      <c r="X202" s="5"/>
      <c r="Y202" s="5"/>
      <c r="Z202" s="5"/>
      <c r="AA202" s="5"/>
      <c r="AB202" s="6"/>
      <c r="AC202" s="6"/>
      <c r="AD202" s="6"/>
      <c r="AE202" s="6"/>
      <c r="AF202" s="6"/>
      <c r="AI202" s="7"/>
      <c r="AJ202" s="7"/>
      <c r="AK202" s="7"/>
    </row>
    <row r="203" spans="13:37" ht="18.75" x14ac:dyDescent="0.3">
      <c r="M203" s="2"/>
      <c r="N203" s="2"/>
      <c r="O203" s="2"/>
      <c r="P203" s="3"/>
      <c r="Q203" s="3"/>
      <c r="R203" s="4"/>
      <c r="S203" s="4"/>
      <c r="T203" s="4"/>
      <c r="U203" s="4"/>
      <c r="V203" s="4"/>
      <c r="W203" s="5"/>
      <c r="X203" s="5"/>
      <c r="Y203" s="5"/>
      <c r="Z203" s="5"/>
      <c r="AA203" s="5"/>
      <c r="AB203" s="6"/>
      <c r="AC203" s="6"/>
      <c r="AD203" s="6"/>
      <c r="AE203" s="6"/>
      <c r="AF203" s="6"/>
      <c r="AI203" s="7"/>
      <c r="AJ203" s="7"/>
      <c r="AK203" s="7"/>
    </row>
    <row r="204" spans="13:37" ht="18.75" x14ac:dyDescent="0.3">
      <c r="M204" s="2"/>
      <c r="N204" s="2"/>
      <c r="O204" s="2"/>
      <c r="P204" s="3"/>
      <c r="Q204" s="3"/>
      <c r="R204" s="4"/>
      <c r="S204" s="4"/>
      <c r="T204" s="4"/>
      <c r="U204" s="4"/>
      <c r="V204" s="4"/>
      <c r="W204" s="5"/>
      <c r="X204" s="5"/>
      <c r="Y204" s="5"/>
      <c r="Z204" s="5"/>
      <c r="AA204" s="5"/>
      <c r="AB204" s="6"/>
      <c r="AC204" s="6"/>
      <c r="AD204" s="6"/>
      <c r="AE204" s="6"/>
      <c r="AF204" s="6"/>
      <c r="AI204" s="7"/>
      <c r="AJ204" s="7"/>
      <c r="AK204" s="7"/>
    </row>
    <row r="205" spans="13:37" ht="18.75" x14ac:dyDescent="0.3">
      <c r="M205" s="2"/>
      <c r="N205" s="2"/>
      <c r="O205" s="2"/>
      <c r="P205" s="3"/>
      <c r="Q205" s="3"/>
      <c r="R205" s="4"/>
      <c r="S205" s="4"/>
      <c r="T205" s="4"/>
      <c r="U205" s="4"/>
      <c r="V205" s="4"/>
      <c r="W205" s="5"/>
      <c r="X205" s="5"/>
      <c r="Y205" s="5"/>
      <c r="Z205" s="5"/>
      <c r="AA205" s="5"/>
      <c r="AB205" s="6"/>
      <c r="AC205" s="6"/>
      <c r="AD205" s="6"/>
      <c r="AE205" s="6"/>
      <c r="AF205" s="6"/>
      <c r="AI205" s="7"/>
      <c r="AJ205" s="7"/>
      <c r="AK205" s="7"/>
    </row>
    <row r="206" spans="13:37" ht="18.75" x14ac:dyDescent="0.3">
      <c r="M206" s="2"/>
      <c r="N206" s="2"/>
      <c r="O206" s="2"/>
      <c r="P206" s="3"/>
      <c r="Q206" s="3"/>
      <c r="R206" s="4"/>
      <c r="S206" s="4"/>
      <c r="T206" s="4"/>
      <c r="U206" s="4"/>
      <c r="V206" s="4"/>
      <c r="W206" s="5"/>
      <c r="X206" s="5"/>
      <c r="Y206" s="5"/>
      <c r="Z206" s="5"/>
      <c r="AA206" s="5"/>
      <c r="AB206" s="6"/>
      <c r="AC206" s="6"/>
      <c r="AD206" s="6"/>
      <c r="AE206" s="6"/>
      <c r="AF206" s="6"/>
      <c r="AI206" s="7"/>
      <c r="AJ206" s="7"/>
      <c r="AK206" s="7"/>
    </row>
    <row r="207" spans="13:37" ht="18.75" x14ac:dyDescent="0.3">
      <c r="M207" s="2"/>
      <c r="N207" s="2"/>
      <c r="O207" s="2"/>
      <c r="P207" s="3"/>
      <c r="Q207" s="3"/>
      <c r="R207" s="4"/>
      <c r="S207" s="4"/>
      <c r="T207" s="4"/>
      <c r="U207" s="4"/>
      <c r="V207" s="4"/>
      <c r="W207" s="5"/>
      <c r="X207" s="5"/>
      <c r="Y207" s="5"/>
      <c r="Z207" s="5"/>
      <c r="AA207" s="5"/>
      <c r="AB207" s="6"/>
      <c r="AC207" s="6"/>
      <c r="AD207" s="6"/>
      <c r="AE207" s="6"/>
      <c r="AF207" s="6"/>
      <c r="AI207" s="7"/>
      <c r="AJ207" s="7"/>
      <c r="AK207" s="7"/>
    </row>
    <row r="208" spans="13:37" ht="18.75" x14ac:dyDescent="0.3">
      <c r="M208" s="2"/>
      <c r="N208" s="2"/>
      <c r="O208" s="2"/>
      <c r="P208" s="3"/>
      <c r="Q208" s="3"/>
      <c r="R208" s="4"/>
      <c r="S208" s="4"/>
      <c r="T208" s="4"/>
      <c r="U208" s="4"/>
      <c r="V208" s="4"/>
      <c r="W208" s="5"/>
      <c r="X208" s="5"/>
      <c r="Y208" s="5"/>
      <c r="Z208" s="5"/>
      <c r="AA208" s="5"/>
      <c r="AB208" s="6"/>
      <c r="AC208" s="6"/>
      <c r="AD208" s="6"/>
      <c r="AE208" s="6"/>
      <c r="AF208" s="6"/>
      <c r="AI208" s="7"/>
      <c r="AJ208" s="7"/>
      <c r="AK208" s="7"/>
    </row>
    <row r="209" spans="13:37" ht="18.75" x14ac:dyDescent="0.3">
      <c r="M209" s="2"/>
      <c r="N209" s="2"/>
      <c r="O209" s="2"/>
      <c r="P209" s="3"/>
      <c r="Q209" s="3"/>
      <c r="R209" s="4"/>
      <c r="S209" s="4"/>
      <c r="T209" s="4"/>
      <c r="U209" s="4"/>
      <c r="V209" s="4"/>
      <c r="W209" s="5"/>
      <c r="X209" s="5"/>
      <c r="Y209" s="5"/>
      <c r="Z209" s="5"/>
      <c r="AA209" s="5"/>
      <c r="AB209" s="6"/>
      <c r="AC209" s="6"/>
      <c r="AD209" s="6"/>
      <c r="AE209" s="6"/>
      <c r="AF209" s="6"/>
      <c r="AI209" s="7"/>
      <c r="AJ209" s="7"/>
      <c r="AK209" s="7"/>
    </row>
    <row r="210" spans="13:37" ht="18.75" x14ac:dyDescent="0.3">
      <c r="M210" s="2"/>
      <c r="N210" s="2"/>
      <c r="O210" s="2"/>
      <c r="P210" s="3"/>
      <c r="Q210" s="3"/>
      <c r="R210" s="4"/>
      <c r="S210" s="4"/>
      <c r="T210" s="4"/>
      <c r="U210" s="4"/>
      <c r="V210" s="4"/>
      <c r="W210" s="5"/>
      <c r="X210" s="5"/>
      <c r="Y210" s="5"/>
      <c r="Z210" s="5"/>
      <c r="AA210" s="5"/>
      <c r="AB210" s="6"/>
      <c r="AC210" s="6"/>
      <c r="AD210" s="6"/>
      <c r="AE210" s="6"/>
      <c r="AF210" s="6"/>
      <c r="AI210" s="7"/>
      <c r="AJ210" s="7"/>
      <c r="AK210" s="7"/>
    </row>
    <row r="211" spans="13:37" ht="18.75" x14ac:dyDescent="0.3">
      <c r="M211" s="2"/>
      <c r="N211" s="2"/>
      <c r="O211" s="2"/>
      <c r="P211" s="3"/>
      <c r="Q211" s="3"/>
      <c r="R211" s="4"/>
      <c r="S211" s="4"/>
      <c r="T211" s="4"/>
      <c r="U211" s="4"/>
      <c r="V211" s="4"/>
      <c r="W211" s="5"/>
      <c r="X211" s="5"/>
      <c r="Y211" s="5"/>
      <c r="Z211" s="5"/>
      <c r="AA211" s="5"/>
      <c r="AB211" s="6"/>
      <c r="AC211" s="6"/>
      <c r="AD211" s="6"/>
      <c r="AE211" s="6"/>
      <c r="AF211" s="6"/>
      <c r="AI211" s="7"/>
      <c r="AJ211" s="7"/>
      <c r="AK211" s="7"/>
    </row>
    <row r="212" spans="13:37" ht="18.75" x14ac:dyDescent="0.3">
      <c r="M212" s="2"/>
      <c r="N212" s="2"/>
      <c r="O212" s="2"/>
      <c r="P212" s="3"/>
      <c r="Q212" s="3"/>
      <c r="R212" s="4"/>
      <c r="S212" s="4"/>
      <c r="T212" s="4"/>
      <c r="U212" s="4"/>
      <c r="V212" s="4"/>
      <c r="W212" s="5"/>
      <c r="X212" s="5"/>
      <c r="Y212" s="5"/>
      <c r="Z212" s="5"/>
      <c r="AA212" s="5"/>
      <c r="AB212" s="6"/>
      <c r="AC212" s="6"/>
      <c r="AD212" s="6"/>
      <c r="AE212" s="6"/>
      <c r="AF212" s="6"/>
      <c r="AI212" s="7"/>
      <c r="AJ212" s="7"/>
      <c r="AK212" s="7"/>
    </row>
    <row r="213" spans="13:37" ht="18.75" x14ac:dyDescent="0.3">
      <c r="M213" s="2"/>
      <c r="N213" s="2"/>
      <c r="O213" s="2"/>
      <c r="P213" s="3"/>
      <c r="Q213" s="3"/>
      <c r="R213" s="4"/>
      <c r="S213" s="4"/>
      <c r="T213" s="4"/>
      <c r="U213" s="4"/>
      <c r="V213" s="4"/>
      <c r="W213" s="5"/>
      <c r="X213" s="5"/>
      <c r="Y213" s="5"/>
      <c r="Z213" s="5"/>
      <c r="AA213" s="5"/>
      <c r="AB213" s="6"/>
      <c r="AC213" s="6"/>
      <c r="AD213" s="6"/>
      <c r="AE213" s="6"/>
      <c r="AF213" s="6"/>
      <c r="AI213" s="7"/>
      <c r="AJ213" s="7"/>
      <c r="AK213" s="7"/>
    </row>
    <row r="214" spans="13:37" ht="18.75" x14ac:dyDescent="0.3">
      <c r="M214" s="2"/>
      <c r="N214" s="2"/>
      <c r="O214" s="2"/>
      <c r="P214" s="3"/>
      <c r="Q214" s="3"/>
      <c r="R214" s="4"/>
      <c r="S214" s="4"/>
      <c r="T214" s="4"/>
      <c r="U214" s="4"/>
      <c r="V214" s="4"/>
      <c r="W214" s="5"/>
      <c r="X214" s="5"/>
      <c r="Y214" s="5"/>
      <c r="Z214" s="5"/>
      <c r="AA214" s="5"/>
      <c r="AB214" s="6"/>
      <c r="AC214" s="6"/>
      <c r="AD214" s="6"/>
      <c r="AE214" s="6"/>
      <c r="AF214" s="6"/>
      <c r="AI214" s="7"/>
      <c r="AJ214" s="7"/>
      <c r="AK214" s="7"/>
    </row>
    <row r="215" spans="13:37" ht="18.75" x14ac:dyDescent="0.3">
      <c r="M215" s="2"/>
      <c r="N215" s="2"/>
      <c r="O215" s="2"/>
      <c r="P215" s="3"/>
      <c r="Q215" s="3"/>
      <c r="R215" s="4"/>
      <c r="S215" s="4"/>
      <c r="T215" s="4"/>
      <c r="U215" s="4"/>
      <c r="V215" s="4"/>
      <c r="W215" s="5"/>
      <c r="X215" s="5"/>
      <c r="Y215" s="5"/>
      <c r="Z215" s="5"/>
      <c r="AA215" s="5"/>
      <c r="AB215" s="6"/>
      <c r="AC215" s="6"/>
      <c r="AD215" s="6"/>
      <c r="AE215" s="6"/>
      <c r="AF215" s="6"/>
      <c r="AI215" s="7"/>
      <c r="AJ215" s="7"/>
      <c r="AK215" s="7"/>
    </row>
    <row r="216" spans="13:37" ht="18.75" x14ac:dyDescent="0.3">
      <c r="M216" s="2"/>
      <c r="N216" s="2"/>
      <c r="O216" s="2"/>
      <c r="P216" s="3"/>
      <c r="Q216" s="3"/>
      <c r="R216" s="4"/>
      <c r="S216" s="4"/>
      <c r="T216" s="4"/>
      <c r="U216" s="4"/>
      <c r="V216" s="4"/>
      <c r="W216" s="5"/>
      <c r="X216" s="5"/>
      <c r="Y216" s="5"/>
      <c r="Z216" s="5"/>
      <c r="AA216" s="5"/>
      <c r="AB216" s="6"/>
      <c r="AC216" s="6"/>
      <c r="AD216" s="6"/>
      <c r="AE216" s="6"/>
      <c r="AF216" s="6"/>
      <c r="AI216" s="7"/>
      <c r="AJ216" s="7"/>
      <c r="AK216" s="7"/>
    </row>
    <row r="217" spans="13:37" ht="18.75" x14ac:dyDescent="0.3">
      <c r="M217" s="2"/>
      <c r="N217" s="2"/>
      <c r="O217" s="2"/>
      <c r="P217" s="3"/>
      <c r="Q217" s="3"/>
      <c r="R217" s="4"/>
      <c r="S217" s="4"/>
      <c r="T217" s="4"/>
      <c r="U217" s="4"/>
      <c r="V217" s="4"/>
      <c r="W217" s="5"/>
      <c r="X217" s="5"/>
      <c r="Y217" s="5"/>
      <c r="Z217" s="5"/>
      <c r="AA217" s="5"/>
      <c r="AB217" s="6"/>
      <c r="AC217" s="6"/>
      <c r="AD217" s="6"/>
      <c r="AE217" s="6"/>
      <c r="AF217" s="6"/>
      <c r="AI217" s="7"/>
      <c r="AJ217" s="7"/>
      <c r="AK217" s="7"/>
    </row>
    <row r="218" spans="13:37" ht="18.75" x14ac:dyDescent="0.3">
      <c r="M218" s="2"/>
      <c r="N218" s="2"/>
      <c r="O218" s="2"/>
      <c r="P218" s="3"/>
      <c r="Q218" s="3"/>
      <c r="R218" s="4"/>
      <c r="S218" s="4"/>
      <c r="T218" s="4"/>
      <c r="U218" s="4"/>
      <c r="V218" s="4"/>
      <c r="W218" s="5"/>
      <c r="X218" s="5"/>
      <c r="Y218" s="5"/>
      <c r="Z218" s="5"/>
      <c r="AA218" s="5"/>
      <c r="AB218" s="6"/>
      <c r="AC218" s="6"/>
      <c r="AD218" s="6"/>
      <c r="AE218" s="6"/>
      <c r="AF218" s="6"/>
      <c r="AI218" s="7"/>
      <c r="AJ218" s="7"/>
      <c r="AK218" s="7"/>
    </row>
    <row r="219" spans="13:37" ht="18.75" x14ac:dyDescent="0.3">
      <c r="M219" s="2"/>
      <c r="N219" s="2"/>
      <c r="O219" s="2"/>
      <c r="P219" s="3"/>
      <c r="Q219" s="3"/>
      <c r="R219" s="4"/>
      <c r="S219" s="4"/>
      <c r="T219" s="4"/>
      <c r="U219" s="4"/>
      <c r="V219" s="4"/>
      <c r="W219" s="5"/>
      <c r="X219" s="5"/>
      <c r="Y219" s="5"/>
      <c r="Z219" s="5"/>
      <c r="AA219" s="5"/>
      <c r="AB219" s="6"/>
      <c r="AC219" s="6"/>
      <c r="AD219" s="6"/>
      <c r="AE219" s="6"/>
      <c r="AF219" s="6"/>
      <c r="AI219" s="7"/>
      <c r="AJ219" s="7"/>
      <c r="AK219" s="7"/>
    </row>
    <row r="220" spans="13:37" ht="18.75" x14ac:dyDescent="0.3">
      <c r="M220" s="2"/>
      <c r="N220" s="2"/>
      <c r="O220" s="2"/>
      <c r="P220" s="3"/>
      <c r="Q220" s="3"/>
      <c r="R220" s="4"/>
      <c r="S220" s="4"/>
      <c r="T220" s="4"/>
      <c r="U220" s="4"/>
      <c r="V220" s="4"/>
      <c r="W220" s="5"/>
      <c r="X220" s="5"/>
      <c r="Y220" s="5"/>
      <c r="Z220" s="5"/>
      <c r="AA220" s="5"/>
      <c r="AB220" s="6"/>
      <c r="AC220" s="6"/>
      <c r="AD220" s="6"/>
      <c r="AE220" s="6"/>
      <c r="AF220" s="6"/>
      <c r="AI220" s="7"/>
      <c r="AJ220" s="7"/>
      <c r="AK220" s="7"/>
    </row>
    <row r="221" spans="13:37" ht="18.75" x14ac:dyDescent="0.3">
      <c r="M221" s="2"/>
      <c r="N221" s="2"/>
      <c r="O221" s="2"/>
      <c r="P221" s="3"/>
      <c r="Q221" s="3"/>
      <c r="R221" s="4"/>
      <c r="S221" s="4"/>
      <c r="T221" s="4"/>
      <c r="U221" s="4"/>
      <c r="V221" s="4"/>
      <c r="W221" s="5"/>
      <c r="X221" s="5"/>
      <c r="Y221" s="5"/>
      <c r="Z221" s="5"/>
      <c r="AA221" s="5"/>
      <c r="AB221" s="6"/>
      <c r="AC221" s="6"/>
      <c r="AD221" s="6"/>
      <c r="AE221" s="6"/>
      <c r="AF221" s="6"/>
      <c r="AI221" s="7"/>
      <c r="AJ221" s="7"/>
      <c r="AK221" s="7"/>
    </row>
    <row r="222" spans="13:37" ht="18.75" x14ac:dyDescent="0.3">
      <c r="M222" s="2"/>
      <c r="N222" s="2"/>
      <c r="O222" s="2"/>
      <c r="P222" s="3"/>
      <c r="Q222" s="3"/>
      <c r="R222" s="4"/>
      <c r="S222" s="4"/>
      <c r="T222" s="4"/>
      <c r="U222" s="4"/>
      <c r="V222" s="4"/>
      <c r="W222" s="5"/>
      <c r="X222" s="5"/>
      <c r="Y222" s="5"/>
      <c r="Z222" s="5"/>
      <c r="AA222" s="5"/>
      <c r="AB222" s="6"/>
      <c r="AC222" s="6"/>
      <c r="AD222" s="6"/>
      <c r="AE222" s="6"/>
      <c r="AF222" s="6"/>
      <c r="AI222" s="7"/>
      <c r="AJ222" s="7"/>
      <c r="AK222" s="7"/>
    </row>
    <row r="223" spans="13:37" ht="18.75" x14ac:dyDescent="0.3">
      <c r="M223" s="2"/>
      <c r="N223" s="2"/>
      <c r="O223" s="2"/>
      <c r="P223" s="3"/>
      <c r="Q223" s="3"/>
      <c r="R223" s="4"/>
      <c r="S223" s="4"/>
      <c r="T223" s="4"/>
      <c r="U223" s="4"/>
      <c r="V223" s="4"/>
      <c r="W223" s="5"/>
      <c r="X223" s="5"/>
      <c r="Y223" s="5"/>
      <c r="Z223" s="5"/>
      <c r="AA223" s="5"/>
      <c r="AB223" s="6"/>
      <c r="AC223" s="6"/>
      <c r="AD223" s="6"/>
      <c r="AE223" s="6"/>
      <c r="AF223" s="6"/>
      <c r="AI223" s="7"/>
      <c r="AJ223" s="7"/>
      <c r="AK223" s="7"/>
    </row>
    <row r="224" spans="13:37" ht="18.75" x14ac:dyDescent="0.3">
      <c r="M224" s="2"/>
      <c r="N224" s="2"/>
      <c r="O224" s="2"/>
      <c r="P224" s="3"/>
      <c r="Q224" s="3"/>
      <c r="R224" s="4"/>
      <c r="S224" s="4"/>
      <c r="T224" s="4"/>
      <c r="U224" s="4"/>
      <c r="V224" s="4"/>
      <c r="W224" s="5"/>
      <c r="X224" s="5"/>
      <c r="Y224" s="5"/>
      <c r="Z224" s="5"/>
      <c r="AA224" s="5"/>
      <c r="AB224" s="6"/>
      <c r="AC224" s="6"/>
      <c r="AD224" s="6"/>
      <c r="AE224" s="6"/>
      <c r="AF224" s="6"/>
      <c r="AI224" s="7"/>
      <c r="AJ224" s="7"/>
      <c r="AK224" s="7"/>
    </row>
    <row r="225" spans="13:37" ht="18.75" x14ac:dyDescent="0.3">
      <c r="M225" s="2"/>
      <c r="N225" s="2"/>
      <c r="O225" s="2"/>
      <c r="P225" s="3"/>
      <c r="Q225" s="3"/>
      <c r="R225" s="4"/>
      <c r="S225" s="4"/>
      <c r="T225" s="4"/>
      <c r="U225" s="4"/>
      <c r="V225" s="4"/>
      <c r="W225" s="5"/>
      <c r="X225" s="5"/>
      <c r="Y225" s="5"/>
      <c r="Z225" s="5"/>
      <c r="AA225" s="5"/>
      <c r="AB225" s="6"/>
      <c r="AC225" s="6"/>
      <c r="AD225" s="6"/>
      <c r="AE225" s="6"/>
      <c r="AF225" s="6"/>
      <c r="AI225" s="7"/>
      <c r="AJ225" s="7"/>
      <c r="AK225" s="7"/>
    </row>
    <row r="226" spans="13:37" ht="18.75" x14ac:dyDescent="0.3">
      <c r="M226" s="2"/>
      <c r="N226" s="2"/>
      <c r="O226" s="2"/>
      <c r="P226" s="3"/>
      <c r="Q226" s="3"/>
      <c r="R226" s="4"/>
      <c r="S226" s="4"/>
      <c r="T226" s="4"/>
      <c r="U226" s="4"/>
      <c r="V226" s="4"/>
      <c r="W226" s="5"/>
      <c r="X226" s="5"/>
      <c r="Y226" s="5"/>
      <c r="Z226" s="5"/>
      <c r="AA226" s="5"/>
      <c r="AB226" s="6"/>
      <c r="AC226" s="6"/>
      <c r="AD226" s="6"/>
      <c r="AE226" s="6"/>
      <c r="AF226" s="6"/>
      <c r="AI226" s="7"/>
      <c r="AJ226" s="7"/>
      <c r="AK226" s="7"/>
    </row>
    <row r="227" spans="13:37" ht="18.75" x14ac:dyDescent="0.3">
      <c r="M227" s="2"/>
      <c r="N227" s="2"/>
      <c r="O227" s="2"/>
      <c r="P227" s="3"/>
      <c r="Q227" s="3"/>
      <c r="R227" s="4"/>
      <c r="S227" s="4"/>
      <c r="T227" s="4"/>
      <c r="U227" s="4"/>
      <c r="V227" s="4"/>
      <c r="W227" s="5"/>
      <c r="X227" s="5"/>
      <c r="Y227" s="5"/>
      <c r="Z227" s="5"/>
      <c r="AA227" s="5"/>
      <c r="AB227" s="6"/>
      <c r="AC227" s="6"/>
      <c r="AD227" s="6"/>
      <c r="AE227" s="6"/>
      <c r="AF227" s="6"/>
      <c r="AI227" s="7"/>
      <c r="AJ227" s="7"/>
      <c r="AK227" s="7"/>
    </row>
    <row r="228" spans="13:37" ht="18.75" x14ac:dyDescent="0.3">
      <c r="M228" s="2"/>
      <c r="N228" s="2"/>
      <c r="O228" s="2"/>
      <c r="P228" s="3"/>
      <c r="Q228" s="3"/>
      <c r="R228" s="4"/>
      <c r="S228" s="4"/>
      <c r="T228" s="4"/>
      <c r="U228" s="4"/>
      <c r="V228" s="4"/>
      <c r="W228" s="5"/>
      <c r="X228" s="5"/>
      <c r="Y228" s="5"/>
      <c r="Z228" s="5"/>
      <c r="AA228" s="5"/>
      <c r="AB228" s="6"/>
      <c r="AC228" s="6"/>
      <c r="AD228" s="6"/>
      <c r="AE228" s="6"/>
      <c r="AF228" s="6"/>
      <c r="AI228" s="7"/>
      <c r="AJ228" s="7"/>
      <c r="AK228" s="7"/>
    </row>
    <row r="229" spans="13:37" ht="18.75" x14ac:dyDescent="0.3">
      <c r="M229" s="2"/>
      <c r="N229" s="2"/>
      <c r="O229" s="2"/>
      <c r="P229" s="3"/>
      <c r="Q229" s="3"/>
      <c r="R229" s="4"/>
      <c r="S229" s="4"/>
      <c r="T229" s="4"/>
      <c r="U229" s="4"/>
      <c r="V229" s="4"/>
      <c r="W229" s="5"/>
      <c r="X229" s="5"/>
      <c r="Y229" s="5"/>
      <c r="Z229" s="5"/>
      <c r="AA229" s="5"/>
      <c r="AB229" s="6"/>
      <c r="AC229" s="6"/>
      <c r="AD229" s="6"/>
      <c r="AE229" s="6"/>
      <c r="AF229" s="6"/>
      <c r="AI229" s="7"/>
      <c r="AJ229" s="7"/>
      <c r="AK229" s="7"/>
    </row>
    <row r="230" spans="13:37" ht="18.75" x14ac:dyDescent="0.3">
      <c r="M230" s="2"/>
      <c r="N230" s="2"/>
      <c r="O230" s="2"/>
      <c r="P230" s="3"/>
      <c r="Q230" s="3"/>
      <c r="R230" s="4"/>
      <c r="S230" s="4"/>
      <c r="T230" s="4"/>
      <c r="U230" s="4"/>
      <c r="V230" s="4"/>
      <c r="W230" s="5"/>
      <c r="X230" s="5"/>
      <c r="Y230" s="5"/>
      <c r="Z230" s="5"/>
      <c r="AA230" s="5"/>
      <c r="AB230" s="6"/>
      <c r="AC230" s="6"/>
      <c r="AD230" s="6"/>
      <c r="AE230" s="6"/>
      <c r="AF230" s="6"/>
      <c r="AI230" s="7"/>
      <c r="AJ230" s="7"/>
      <c r="AK230" s="7"/>
    </row>
    <row r="231" spans="13:37" ht="18.75" x14ac:dyDescent="0.3">
      <c r="M231" s="2"/>
      <c r="N231" s="2"/>
      <c r="O231" s="2"/>
      <c r="P231" s="3"/>
      <c r="Q231" s="3"/>
      <c r="R231" s="4"/>
      <c r="S231" s="4"/>
      <c r="T231" s="4"/>
      <c r="U231" s="4"/>
      <c r="V231" s="4"/>
      <c r="W231" s="5"/>
      <c r="X231" s="5"/>
      <c r="Y231" s="5"/>
      <c r="Z231" s="5"/>
      <c r="AA231" s="5"/>
      <c r="AB231" s="6"/>
      <c r="AC231" s="6"/>
      <c r="AD231" s="6"/>
      <c r="AE231" s="6"/>
      <c r="AF231" s="6"/>
      <c r="AI231" s="7"/>
      <c r="AJ231" s="7"/>
      <c r="AK231" s="7"/>
    </row>
    <row r="232" spans="13:37" ht="18.75" x14ac:dyDescent="0.3">
      <c r="M232" s="2"/>
      <c r="N232" s="2"/>
      <c r="O232" s="2"/>
      <c r="P232" s="3"/>
      <c r="Q232" s="3"/>
      <c r="R232" s="4"/>
      <c r="S232" s="4"/>
      <c r="T232" s="4"/>
      <c r="U232" s="4"/>
      <c r="V232" s="4"/>
      <c r="W232" s="5"/>
      <c r="X232" s="5"/>
      <c r="Y232" s="5"/>
      <c r="Z232" s="5"/>
      <c r="AA232" s="5"/>
      <c r="AB232" s="6"/>
      <c r="AC232" s="6"/>
      <c r="AD232" s="6"/>
      <c r="AE232" s="6"/>
      <c r="AF232" s="6"/>
      <c r="AI232" s="7"/>
      <c r="AJ232" s="7"/>
      <c r="AK232" s="7"/>
    </row>
    <row r="233" spans="13:37" ht="18.75" x14ac:dyDescent="0.3">
      <c r="M233" s="2"/>
      <c r="N233" s="2"/>
      <c r="O233" s="2"/>
      <c r="P233" s="3"/>
      <c r="Q233" s="3"/>
      <c r="R233" s="4"/>
      <c r="S233" s="4"/>
      <c r="T233" s="4"/>
      <c r="U233" s="4"/>
      <c r="V233" s="4"/>
      <c r="W233" s="5"/>
      <c r="X233" s="5"/>
      <c r="Y233" s="5"/>
      <c r="Z233" s="5"/>
      <c r="AA233" s="5"/>
      <c r="AB233" s="6"/>
      <c r="AC233" s="6"/>
      <c r="AD233" s="6"/>
      <c r="AE233" s="6"/>
      <c r="AF233" s="6"/>
      <c r="AI233" s="7"/>
      <c r="AJ233" s="7"/>
      <c r="AK233" s="7"/>
    </row>
    <row r="234" spans="13:37" ht="18.75" x14ac:dyDescent="0.3">
      <c r="M234" s="2"/>
      <c r="N234" s="2"/>
      <c r="O234" s="2"/>
      <c r="P234" s="3"/>
      <c r="Q234" s="3"/>
      <c r="R234" s="4"/>
      <c r="S234" s="4"/>
      <c r="T234" s="4"/>
      <c r="U234" s="4"/>
      <c r="V234" s="4"/>
      <c r="W234" s="5"/>
      <c r="X234" s="5"/>
      <c r="Y234" s="5"/>
      <c r="Z234" s="5"/>
      <c r="AA234" s="5"/>
      <c r="AB234" s="6"/>
      <c r="AC234" s="6"/>
      <c r="AD234" s="6"/>
      <c r="AE234" s="6"/>
      <c r="AF234" s="6"/>
      <c r="AI234" s="7"/>
      <c r="AJ234" s="7"/>
      <c r="AK234" s="7"/>
    </row>
    <row r="235" spans="13:37" ht="18.75" x14ac:dyDescent="0.3">
      <c r="M235" s="2"/>
      <c r="N235" s="2"/>
      <c r="O235" s="2"/>
      <c r="P235" s="3"/>
      <c r="Q235" s="3"/>
      <c r="R235" s="4"/>
      <c r="S235" s="4"/>
      <c r="T235" s="4"/>
      <c r="U235" s="4"/>
      <c r="V235" s="4"/>
      <c r="W235" s="5"/>
      <c r="X235" s="5"/>
      <c r="Y235" s="5"/>
      <c r="Z235" s="5"/>
      <c r="AA235" s="5"/>
      <c r="AB235" s="6"/>
      <c r="AC235" s="6"/>
      <c r="AD235" s="6"/>
      <c r="AE235" s="6"/>
      <c r="AF235" s="6"/>
      <c r="AI235" s="7"/>
      <c r="AJ235" s="7"/>
      <c r="AK235" s="7"/>
    </row>
    <row r="236" spans="13:37" ht="18.75" x14ac:dyDescent="0.3">
      <c r="M236" s="2"/>
      <c r="N236" s="2"/>
      <c r="O236" s="2"/>
      <c r="P236" s="3"/>
      <c r="Q236" s="3"/>
      <c r="R236" s="4"/>
      <c r="S236" s="4"/>
      <c r="T236" s="4"/>
      <c r="U236" s="4"/>
      <c r="V236" s="4"/>
      <c r="W236" s="5"/>
      <c r="X236" s="5"/>
      <c r="Y236" s="5"/>
      <c r="Z236" s="5"/>
      <c r="AA236" s="5"/>
      <c r="AB236" s="6"/>
      <c r="AC236" s="6"/>
      <c r="AD236" s="6"/>
      <c r="AE236" s="6"/>
      <c r="AF236" s="6"/>
      <c r="AI236" s="7"/>
      <c r="AJ236" s="7"/>
      <c r="AK236" s="7"/>
    </row>
    <row r="237" spans="13:37" ht="18.75" x14ac:dyDescent="0.3">
      <c r="M237" s="2"/>
      <c r="N237" s="2"/>
      <c r="O237" s="2"/>
      <c r="P237" s="3"/>
      <c r="Q237" s="3"/>
      <c r="R237" s="4"/>
      <c r="S237" s="4"/>
      <c r="T237" s="4"/>
      <c r="U237" s="4"/>
      <c r="V237" s="4"/>
      <c r="W237" s="5"/>
      <c r="X237" s="5"/>
      <c r="Y237" s="5"/>
      <c r="Z237" s="5"/>
      <c r="AA237" s="5"/>
      <c r="AB237" s="6"/>
      <c r="AC237" s="6"/>
      <c r="AD237" s="6"/>
      <c r="AE237" s="6"/>
      <c r="AF237" s="6"/>
      <c r="AI237" s="7"/>
      <c r="AJ237" s="7"/>
      <c r="AK237" s="7"/>
    </row>
    <row r="238" spans="13:37" ht="18.75" x14ac:dyDescent="0.3">
      <c r="M238" s="2"/>
      <c r="N238" s="2"/>
      <c r="O238" s="2"/>
      <c r="P238" s="3"/>
      <c r="Q238" s="3"/>
      <c r="R238" s="4"/>
      <c r="S238" s="4"/>
      <c r="T238" s="4"/>
      <c r="U238" s="4"/>
      <c r="V238" s="4"/>
      <c r="W238" s="5"/>
      <c r="X238" s="5"/>
      <c r="Y238" s="5"/>
      <c r="Z238" s="5"/>
      <c r="AA238" s="5"/>
      <c r="AB238" s="6"/>
      <c r="AC238" s="6"/>
      <c r="AD238" s="6"/>
      <c r="AE238" s="6"/>
      <c r="AF238" s="6"/>
      <c r="AI238" s="7"/>
      <c r="AJ238" s="7"/>
      <c r="AK238" s="7"/>
    </row>
    <row r="239" spans="13:37" ht="18.75" x14ac:dyDescent="0.3">
      <c r="M239" s="2"/>
      <c r="N239" s="2"/>
      <c r="O239" s="2"/>
      <c r="P239" s="3"/>
      <c r="Q239" s="3"/>
      <c r="R239" s="4"/>
      <c r="S239" s="4"/>
      <c r="T239" s="4"/>
      <c r="U239" s="4"/>
      <c r="V239" s="4"/>
      <c r="W239" s="5"/>
      <c r="X239" s="5"/>
      <c r="Y239" s="5"/>
      <c r="Z239" s="5"/>
      <c r="AA239" s="5"/>
      <c r="AB239" s="6"/>
      <c r="AC239" s="6"/>
      <c r="AD239" s="6"/>
      <c r="AE239" s="6"/>
      <c r="AF239" s="6"/>
      <c r="AI239" s="7"/>
      <c r="AJ239" s="7"/>
      <c r="AK239" s="7"/>
    </row>
    <row r="240" spans="13:37" ht="18.75" x14ac:dyDescent="0.3">
      <c r="M240" s="2"/>
      <c r="N240" s="2"/>
      <c r="O240" s="2"/>
      <c r="P240" s="3"/>
      <c r="Q240" s="3"/>
      <c r="R240" s="4"/>
      <c r="S240" s="4"/>
      <c r="T240" s="4"/>
      <c r="U240" s="4"/>
      <c r="V240" s="4"/>
      <c r="W240" s="5"/>
      <c r="X240" s="5"/>
      <c r="Y240" s="5"/>
      <c r="Z240" s="5"/>
      <c r="AA240" s="5"/>
      <c r="AB240" s="6"/>
      <c r="AC240" s="6"/>
      <c r="AD240" s="6"/>
      <c r="AE240" s="6"/>
      <c r="AF240" s="6"/>
      <c r="AI240" s="7"/>
      <c r="AJ240" s="7"/>
      <c r="AK240" s="7"/>
    </row>
    <row r="241" spans="13:37" ht="18.75" x14ac:dyDescent="0.3">
      <c r="M241" s="2"/>
      <c r="N241" s="2"/>
      <c r="O241" s="2"/>
      <c r="P241" s="3"/>
      <c r="Q241" s="3"/>
      <c r="R241" s="4"/>
      <c r="S241" s="4"/>
      <c r="T241" s="4"/>
      <c r="U241" s="4"/>
      <c r="V241" s="4"/>
      <c r="W241" s="5"/>
      <c r="X241" s="5"/>
      <c r="Y241" s="5"/>
      <c r="Z241" s="5"/>
      <c r="AA241" s="5"/>
      <c r="AB241" s="6"/>
      <c r="AC241" s="6"/>
      <c r="AD241" s="6"/>
      <c r="AE241" s="6"/>
      <c r="AF241" s="6"/>
      <c r="AI241" s="7"/>
      <c r="AJ241" s="7"/>
      <c r="AK241" s="7"/>
    </row>
    <row r="242" spans="13:37" ht="18.75" x14ac:dyDescent="0.3">
      <c r="M242" s="2"/>
      <c r="N242" s="2"/>
      <c r="O242" s="2"/>
      <c r="P242" s="3"/>
      <c r="Q242" s="3"/>
      <c r="R242" s="4"/>
      <c r="S242" s="4"/>
      <c r="T242" s="4"/>
      <c r="U242" s="4"/>
      <c r="V242" s="4"/>
      <c r="W242" s="5"/>
      <c r="X242" s="5"/>
      <c r="Y242" s="5"/>
      <c r="Z242" s="5"/>
      <c r="AA242" s="5"/>
      <c r="AB242" s="6"/>
      <c r="AC242" s="6"/>
      <c r="AD242" s="6"/>
      <c r="AE242" s="6"/>
      <c r="AF242" s="6"/>
      <c r="AI242" s="7"/>
      <c r="AJ242" s="7"/>
      <c r="AK242" s="7"/>
    </row>
    <row r="243" spans="13:37" ht="18.75" x14ac:dyDescent="0.3">
      <c r="M243" s="2"/>
      <c r="N243" s="2"/>
      <c r="O243" s="2"/>
      <c r="P243" s="3"/>
      <c r="Q243" s="3"/>
      <c r="R243" s="4"/>
      <c r="S243" s="4"/>
      <c r="T243" s="4"/>
      <c r="U243" s="4"/>
      <c r="V243" s="4"/>
      <c r="W243" s="5"/>
      <c r="X243" s="5"/>
      <c r="Y243" s="5"/>
      <c r="Z243" s="5"/>
      <c r="AA243" s="5"/>
      <c r="AB243" s="6"/>
      <c r="AC243" s="6"/>
      <c r="AD243" s="6"/>
      <c r="AE243" s="6"/>
      <c r="AF243" s="6"/>
      <c r="AI243" s="7"/>
      <c r="AJ243" s="7"/>
      <c r="AK243" s="7"/>
    </row>
    <row r="244" spans="13:37" ht="18.75" x14ac:dyDescent="0.3">
      <c r="M244" s="2"/>
      <c r="N244" s="2"/>
      <c r="O244" s="2"/>
      <c r="P244" s="3"/>
      <c r="Q244" s="3"/>
      <c r="R244" s="4"/>
      <c r="S244" s="4"/>
      <c r="T244" s="4"/>
      <c r="U244" s="4"/>
      <c r="V244" s="4"/>
      <c r="W244" s="5"/>
      <c r="X244" s="5"/>
      <c r="Y244" s="5"/>
      <c r="Z244" s="5"/>
      <c r="AA244" s="5"/>
      <c r="AB244" s="6"/>
      <c r="AC244" s="6"/>
      <c r="AD244" s="6"/>
      <c r="AE244" s="6"/>
      <c r="AF244" s="6"/>
      <c r="AI244" s="7"/>
      <c r="AJ244" s="7"/>
      <c r="AK244" s="7"/>
    </row>
    <row r="245" spans="13:37" ht="18.75" x14ac:dyDescent="0.3">
      <c r="M245" s="2"/>
      <c r="N245" s="2"/>
      <c r="O245" s="2"/>
      <c r="P245" s="3"/>
      <c r="Q245" s="3"/>
      <c r="R245" s="4"/>
      <c r="S245" s="4"/>
      <c r="T245" s="4"/>
      <c r="U245" s="4"/>
      <c r="V245" s="4"/>
      <c r="W245" s="5"/>
      <c r="X245" s="5"/>
      <c r="Y245" s="5"/>
      <c r="Z245" s="5"/>
      <c r="AA245" s="5"/>
      <c r="AB245" s="6"/>
      <c r="AC245" s="6"/>
      <c r="AD245" s="6"/>
      <c r="AE245" s="6"/>
      <c r="AF245" s="6"/>
      <c r="AI245" s="7"/>
      <c r="AJ245" s="7"/>
      <c r="AK245" s="7"/>
    </row>
    <row r="246" spans="13:37" ht="18.75" x14ac:dyDescent="0.3">
      <c r="M246" s="2"/>
      <c r="N246" s="2"/>
      <c r="O246" s="2"/>
      <c r="P246" s="3"/>
      <c r="Q246" s="3"/>
      <c r="R246" s="4"/>
      <c r="S246" s="4"/>
      <c r="T246" s="4"/>
      <c r="U246" s="4"/>
      <c r="V246" s="4"/>
      <c r="W246" s="5"/>
      <c r="X246" s="5"/>
      <c r="Y246" s="5"/>
      <c r="Z246" s="5"/>
      <c r="AA246" s="5"/>
      <c r="AB246" s="6"/>
      <c r="AC246" s="6"/>
      <c r="AD246" s="6"/>
      <c r="AE246" s="6"/>
      <c r="AF246" s="6"/>
      <c r="AI246" s="7"/>
      <c r="AJ246" s="7"/>
      <c r="AK246" s="7"/>
    </row>
    <row r="247" spans="13:37" ht="18.75" x14ac:dyDescent="0.3">
      <c r="M247" s="2"/>
      <c r="N247" s="2"/>
      <c r="O247" s="2"/>
      <c r="P247" s="3"/>
      <c r="Q247" s="3"/>
      <c r="R247" s="4"/>
      <c r="S247" s="4"/>
      <c r="T247" s="4"/>
      <c r="U247" s="4"/>
      <c r="V247" s="4"/>
      <c r="W247" s="5"/>
      <c r="X247" s="5"/>
      <c r="Y247" s="5"/>
      <c r="Z247" s="5"/>
      <c r="AA247" s="5"/>
      <c r="AB247" s="6"/>
      <c r="AC247" s="6"/>
      <c r="AD247" s="6"/>
      <c r="AE247" s="6"/>
      <c r="AF247" s="6"/>
      <c r="AI247" s="7"/>
      <c r="AJ247" s="7"/>
      <c r="AK247" s="7"/>
    </row>
    <row r="248" spans="13:37" ht="18.75" x14ac:dyDescent="0.3">
      <c r="M248" s="2"/>
      <c r="N248" s="2"/>
      <c r="O248" s="2"/>
      <c r="P248" s="3"/>
      <c r="Q248" s="3"/>
      <c r="R248" s="4"/>
      <c r="S248" s="4"/>
      <c r="T248" s="4"/>
      <c r="U248" s="4"/>
      <c r="V248" s="4"/>
      <c r="W248" s="5"/>
      <c r="X248" s="5"/>
      <c r="Y248" s="5"/>
      <c r="Z248" s="5"/>
      <c r="AA248" s="5"/>
      <c r="AB248" s="6"/>
      <c r="AC248" s="6"/>
      <c r="AD248" s="6"/>
      <c r="AE248" s="6"/>
      <c r="AF248" s="6"/>
      <c r="AI248" s="7"/>
      <c r="AJ248" s="7"/>
      <c r="AK248" s="7"/>
    </row>
    <row r="249" spans="13:37" ht="18.75" x14ac:dyDescent="0.3">
      <c r="M249" s="2"/>
      <c r="N249" s="2"/>
      <c r="O249" s="2"/>
      <c r="P249" s="3"/>
      <c r="Q249" s="3"/>
      <c r="R249" s="4"/>
      <c r="S249" s="4"/>
      <c r="T249" s="4"/>
      <c r="U249" s="4"/>
      <c r="V249" s="4"/>
      <c r="W249" s="5"/>
      <c r="X249" s="5"/>
      <c r="Y249" s="5"/>
      <c r="Z249" s="5"/>
      <c r="AA249" s="5"/>
      <c r="AB249" s="6"/>
      <c r="AC249" s="6"/>
      <c r="AD249" s="6"/>
      <c r="AE249" s="6"/>
      <c r="AF249" s="6"/>
      <c r="AI249" s="7"/>
      <c r="AJ249" s="7"/>
      <c r="AK249" s="7"/>
    </row>
    <row r="250" spans="13:37" ht="18.75" x14ac:dyDescent="0.3">
      <c r="M250" s="2"/>
      <c r="N250" s="2"/>
      <c r="O250" s="2"/>
      <c r="P250" s="3"/>
      <c r="Q250" s="3"/>
      <c r="R250" s="4"/>
      <c r="S250" s="4"/>
      <c r="T250" s="4"/>
      <c r="U250" s="4"/>
      <c r="V250" s="4"/>
      <c r="W250" s="5"/>
      <c r="X250" s="5"/>
      <c r="Y250" s="5"/>
      <c r="Z250" s="5"/>
      <c r="AA250" s="5"/>
      <c r="AB250" s="6"/>
      <c r="AC250" s="6"/>
      <c r="AD250" s="6"/>
      <c r="AE250" s="6"/>
      <c r="AF250" s="6"/>
      <c r="AI250" s="7"/>
      <c r="AJ250" s="7"/>
      <c r="AK250" s="7"/>
    </row>
    <row r="251" spans="13:37" ht="18.75" x14ac:dyDescent="0.3">
      <c r="M251" s="2"/>
      <c r="N251" s="2"/>
      <c r="O251" s="2"/>
      <c r="P251" s="3"/>
      <c r="Q251" s="3"/>
      <c r="R251" s="4"/>
      <c r="S251" s="4"/>
      <c r="T251" s="4"/>
      <c r="U251" s="4"/>
      <c r="V251" s="4"/>
      <c r="W251" s="5"/>
      <c r="X251" s="5"/>
      <c r="Y251" s="5"/>
      <c r="Z251" s="5"/>
      <c r="AA251" s="5"/>
      <c r="AB251" s="6"/>
      <c r="AC251" s="6"/>
      <c r="AD251" s="6"/>
      <c r="AE251" s="6"/>
      <c r="AF251" s="6"/>
      <c r="AI251" s="7"/>
      <c r="AJ251" s="7"/>
      <c r="AK251" s="7"/>
    </row>
    <row r="252" spans="13:37" ht="18.75" x14ac:dyDescent="0.3">
      <c r="M252" s="2"/>
      <c r="N252" s="2"/>
      <c r="O252" s="2"/>
      <c r="P252" s="3"/>
      <c r="Q252" s="3"/>
      <c r="R252" s="4"/>
      <c r="S252" s="4"/>
      <c r="T252" s="4"/>
      <c r="U252" s="4"/>
      <c r="V252" s="4"/>
      <c r="W252" s="5"/>
      <c r="X252" s="5"/>
      <c r="Y252" s="5"/>
      <c r="Z252" s="5"/>
      <c r="AA252" s="5"/>
      <c r="AB252" s="6"/>
      <c r="AC252" s="6"/>
      <c r="AD252" s="6"/>
      <c r="AE252" s="6"/>
      <c r="AF252" s="6"/>
      <c r="AI252" s="7"/>
      <c r="AJ252" s="7"/>
      <c r="AK252" s="7"/>
    </row>
    <row r="253" spans="13:37" ht="18.75" x14ac:dyDescent="0.3">
      <c r="M253" s="2"/>
      <c r="N253" s="2"/>
      <c r="O253" s="2"/>
      <c r="P253" s="3"/>
      <c r="Q253" s="3"/>
      <c r="R253" s="4"/>
      <c r="S253" s="4"/>
      <c r="T253" s="4"/>
      <c r="U253" s="4"/>
      <c r="V253" s="4"/>
      <c r="W253" s="5"/>
      <c r="X253" s="5"/>
      <c r="Y253" s="5"/>
      <c r="Z253" s="5"/>
      <c r="AA253" s="5"/>
      <c r="AB253" s="6"/>
      <c r="AC253" s="6"/>
      <c r="AD253" s="6"/>
      <c r="AE253" s="6"/>
      <c r="AF253" s="6"/>
      <c r="AI253" s="7"/>
      <c r="AJ253" s="7"/>
      <c r="AK253" s="7"/>
    </row>
    <row r="254" spans="13:37" ht="18.75" x14ac:dyDescent="0.3">
      <c r="M254" s="2"/>
      <c r="N254" s="2"/>
      <c r="O254" s="2"/>
      <c r="P254" s="3"/>
      <c r="Q254" s="3"/>
      <c r="R254" s="4"/>
      <c r="S254" s="4"/>
      <c r="T254" s="4"/>
      <c r="U254" s="4"/>
      <c r="V254" s="4"/>
      <c r="W254" s="5"/>
      <c r="X254" s="5"/>
      <c r="Y254" s="5"/>
      <c r="Z254" s="5"/>
      <c r="AA254" s="5"/>
      <c r="AB254" s="6"/>
      <c r="AC254" s="6"/>
      <c r="AD254" s="6"/>
      <c r="AE254" s="6"/>
      <c r="AF254" s="6"/>
      <c r="AI254" s="7"/>
      <c r="AJ254" s="7"/>
      <c r="AK254" s="7"/>
    </row>
    <row r="255" spans="13:37" ht="18.75" x14ac:dyDescent="0.3">
      <c r="M255" s="2"/>
      <c r="N255" s="2"/>
      <c r="O255" s="2"/>
      <c r="P255" s="3"/>
      <c r="Q255" s="3"/>
      <c r="R255" s="4"/>
      <c r="S255" s="4"/>
      <c r="T255" s="4"/>
      <c r="U255" s="4"/>
      <c r="V255" s="4"/>
      <c r="W255" s="5"/>
      <c r="X255" s="5"/>
      <c r="Y255" s="5"/>
      <c r="Z255" s="5"/>
      <c r="AA255" s="5"/>
      <c r="AB255" s="6"/>
      <c r="AC255" s="6"/>
      <c r="AD255" s="6"/>
      <c r="AE255" s="6"/>
      <c r="AF255" s="6"/>
      <c r="AI255" s="7"/>
      <c r="AJ255" s="7"/>
      <c r="AK255" s="7"/>
    </row>
    <row r="256" spans="13:37" ht="18.75" x14ac:dyDescent="0.3">
      <c r="M256" s="2"/>
      <c r="N256" s="2"/>
      <c r="O256" s="2"/>
      <c r="P256" s="3"/>
      <c r="Q256" s="3"/>
      <c r="R256" s="4"/>
      <c r="S256" s="4"/>
      <c r="T256" s="4"/>
      <c r="U256" s="4"/>
      <c r="V256" s="4"/>
      <c r="W256" s="5"/>
      <c r="X256" s="5"/>
      <c r="Y256" s="5"/>
      <c r="Z256" s="5"/>
      <c r="AA256" s="5"/>
      <c r="AB256" s="6"/>
      <c r="AC256" s="6"/>
      <c r="AD256" s="6"/>
      <c r="AE256" s="6"/>
      <c r="AF256" s="6"/>
      <c r="AI256" s="7"/>
      <c r="AJ256" s="7"/>
      <c r="AK256" s="7"/>
    </row>
    <row r="257" spans="13:37" ht="18.75" x14ac:dyDescent="0.3">
      <c r="M257" s="2"/>
      <c r="N257" s="2"/>
      <c r="O257" s="2"/>
      <c r="P257" s="3"/>
      <c r="Q257" s="3"/>
      <c r="R257" s="4"/>
      <c r="S257" s="4"/>
      <c r="T257" s="4"/>
      <c r="U257" s="4"/>
      <c r="V257" s="4"/>
      <c r="W257" s="5"/>
      <c r="X257" s="5"/>
      <c r="Y257" s="5"/>
      <c r="Z257" s="5"/>
      <c r="AA257" s="5"/>
      <c r="AB257" s="6"/>
      <c r="AC257" s="6"/>
      <c r="AD257" s="6"/>
      <c r="AE257" s="6"/>
      <c r="AF257" s="6"/>
      <c r="AI257" s="7"/>
      <c r="AJ257" s="7"/>
      <c r="AK257" s="7"/>
    </row>
    <row r="258" spans="13:37" ht="18.75" x14ac:dyDescent="0.3">
      <c r="M258" s="2"/>
      <c r="N258" s="2"/>
      <c r="O258" s="2"/>
      <c r="P258" s="3"/>
      <c r="Q258" s="3"/>
      <c r="R258" s="4"/>
      <c r="S258" s="4"/>
      <c r="T258" s="4"/>
      <c r="U258" s="4"/>
      <c r="V258" s="4"/>
      <c r="W258" s="5"/>
      <c r="X258" s="5"/>
      <c r="Y258" s="5"/>
      <c r="Z258" s="5"/>
      <c r="AA258" s="5"/>
      <c r="AB258" s="6"/>
      <c r="AC258" s="6"/>
      <c r="AD258" s="6"/>
      <c r="AE258" s="6"/>
      <c r="AF258" s="6"/>
      <c r="AI258" s="7"/>
      <c r="AJ258" s="7"/>
      <c r="AK258" s="7"/>
    </row>
    <row r="259" spans="13:37" ht="18.75" x14ac:dyDescent="0.3">
      <c r="M259" s="2"/>
      <c r="N259" s="2"/>
      <c r="O259" s="2"/>
      <c r="P259" s="3"/>
      <c r="Q259" s="3"/>
      <c r="R259" s="4"/>
      <c r="S259" s="4"/>
      <c r="T259" s="4"/>
      <c r="U259" s="4"/>
      <c r="V259" s="4"/>
      <c r="W259" s="5"/>
      <c r="X259" s="5"/>
      <c r="Y259" s="5"/>
      <c r="Z259" s="5"/>
      <c r="AA259" s="5"/>
      <c r="AB259" s="6"/>
      <c r="AC259" s="6"/>
      <c r="AD259" s="6"/>
      <c r="AE259" s="6"/>
      <c r="AF259" s="6"/>
      <c r="AI259" s="7"/>
      <c r="AJ259" s="7"/>
      <c r="AK259" s="7"/>
    </row>
    <row r="260" spans="13:37" ht="18.75" x14ac:dyDescent="0.3">
      <c r="M260" s="2"/>
      <c r="N260" s="2"/>
      <c r="O260" s="2"/>
      <c r="P260" s="3"/>
      <c r="Q260" s="3"/>
      <c r="R260" s="4"/>
      <c r="S260" s="4"/>
      <c r="T260" s="4"/>
      <c r="U260" s="4"/>
      <c r="V260" s="4"/>
      <c r="W260" s="5"/>
      <c r="X260" s="5"/>
      <c r="Y260" s="5"/>
      <c r="Z260" s="5"/>
      <c r="AA260" s="5"/>
      <c r="AB260" s="6"/>
      <c r="AC260" s="6"/>
      <c r="AD260" s="6"/>
      <c r="AE260" s="6"/>
      <c r="AF260" s="6"/>
      <c r="AI260" s="7"/>
      <c r="AJ260" s="7"/>
      <c r="AK260" s="7"/>
    </row>
    <row r="261" spans="13:37" ht="18.75" x14ac:dyDescent="0.3">
      <c r="M261" s="2"/>
      <c r="N261" s="2"/>
      <c r="O261" s="2"/>
      <c r="P261" s="3"/>
      <c r="Q261" s="3"/>
      <c r="R261" s="4"/>
      <c r="S261" s="4"/>
      <c r="T261" s="4"/>
      <c r="U261" s="4"/>
      <c r="V261" s="4"/>
      <c r="W261" s="5"/>
      <c r="X261" s="5"/>
      <c r="Y261" s="5"/>
      <c r="Z261" s="5"/>
      <c r="AA261" s="5"/>
      <c r="AB261" s="6"/>
      <c r="AC261" s="6"/>
      <c r="AD261" s="6"/>
      <c r="AE261" s="6"/>
      <c r="AF261" s="6"/>
      <c r="AI261" s="7"/>
      <c r="AJ261" s="7"/>
      <c r="AK261" s="7"/>
    </row>
    <row r="262" spans="13:37" ht="18.75" x14ac:dyDescent="0.3">
      <c r="M262" s="2"/>
      <c r="N262" s="2"/>
      <c r="O262" s="2"/>
      <c r="P262" s="3"/>
      <c r="Q262" s="3"/>
      <c r="R262" s="4"/>
      <c r="S262" s="4"/>
      <c r="T262" s="4"/>
      <c r="U262" s="4"/>
      <c r="V262" s="4"/>
      <c r="W262" s="5"/>
      <c r="X262" s="5"/>
      <c r="Y262" s="5"/>
      <c r="Z262" s="5"/>
      <c r="AA262" s="5"/>
      <c r="AB262" s="6"/>
      <c r="AC262" s="6"/>
      <c r="AD262" s="6"/>
      <c r="AE262" s="6"/>
      <c r="AF262" s="6"/>
      <c r="AI262" s="7"/>
      <c r="AJ262" s="7"/>
      <c r="AK262" s="7"/>
    </row>
    <row r="263" spans="13:37" ht="18.75" x14ac:dyDescent="0.3">
      <c r="M263" s="2"/>
      <c r="N263" s="2"/>
      <c r="O263" s="2"/>
      <c r="P263" s="3"/>
      <c r="Q263" s="3"/>
      <c r="R263" s="4"/>
      <c r="S263" s="4"/>
      <c r="T263" s="4"/>
      <c r="U263" s="4"/>
      <c r="V263" s="4"/>
      <c r="W263" s="5"/>
      <c r="X263" s="5"/>
      <c r="Y263" s="5"/>
      <c r="Z263" s="5"/>
      <c r="AA263" s="5"/>
      <c r="AB263" s="6"/>
      <c r="AC263" s="6"/>
      <c r="AD263" s="6"/>
      <c r="AE263" s="6"/>
      <c r="AF263" s="6"/>
      <c r="AI263" s="7"/>
      <c r="AJ263" s="7"/>
      <c r="AK263" s="7"/>
    </row>
    <row r="264" spans="13:37" ht="18.75" x14ac:dyDescent="0.3">
      <c r="M264" s="2"/>
      <c r="N264" s="2"/>
      <c r="O264" s="2"/>
      <c r="P264" s="3"/>
      <c r="Q264" s="3"/>
      <c r="R264" s="4"/>
      <c r="S264" s="4"/>
      <c r="T264" s="4"/>
      <c r="U264" s="4"/>
      <c r="V264" s="4"/>
      <c r="W264" s="5"/>
      <c r="X264" s="5"/>
      <c r="Y264" s="5"/>
      <c r="Z264" s="5"/>
      <c r="AA264" s="5"/>
      <c r="AB264" s="6"/>
      <c r="AC264" s="6"/>
      <c r="AD264" s="6"/>
      <c r="AE264" s="6"/>
      <c r="AF264" s="6"/>
      <c r="AI264" s="7"/>
      <c r="AJ264" s="7"/>
      <c r="AK264" s="7"/>
    </row>
    <row r="265" spans="13:37" ht="18.75" x14ac:dyDescent="0.3">
      <c r="M265" s="2"/>
      <c r="N265" s="2"/>
      <c r="O265" s="2"/>
      <c r="P265" s="3"/>
      <c r="Q265" s="3"/>
      <c r="R265" s="4"/>
      <c r="S265" s="4"/>
      <c r="T265" s="4"/>
      <c r="U265" s="4"/>
      <c r="V265" s="4"/>
      <c r="W265" s="5"/>
      <c r="X265" s="5"/>
      <c r="Y265" s="5"/>
      <c r="Z265" s="5"/>
      <c r="AA265" s="5"/>
      <c r="AB265" s="6"/>
      <c r="AC265" s="6"/>
      <c r="AD265" s="6"/>
      <c r="AE265" s="6"/>
      <c r="AF265" s="6"/>
      <c r="AI265" s="7"/>
      <c r="AJ265" s="7"/>
      <c r="AK265" s="7"/>
    </row>
    <row r="266" spans="13:37" ht="18.75" x14ac:dyDescent="0.3">
      <c r="M266" s="2"/>
      <c r="N266" s="2"/>
      <c r="O266" s="2"/>
      <c r="P266" s="3"/>
      <c r="Q266" s="3"/>
      <c r="R266" s="4"/>
      <c r="S266" s="4"/>
      <c r="T266" s="4"/>
      <c r="U266" s="4"/>
      <c r="V266" s="4"/>
      <c r="W266" s="5"/>
      <c r="X266" s="5"/>
      <c r="Y266" s="5"/>
      <c r="Z266" s="5"/>
      <c r="AA266" s="5"/>
      <c r="AB266" s="6"/>
      <c r="AC266" s="6"/>
      <c r="AD266" s="6"/>
      <c r="AE266" s="6"/>
      <c r="AF266" s="6"/>
      <c r="AI266" s="7"/>
      <c r="AJ266" s="7"/>
      <c r="AK266" s="7"/>
    </row>
    <row r="267" spans="13:37" ht="18.75" x14ac:dyDescent="0.3">
      <c r="M267" s="2"/>
      <c r="N267" s="2"/>
      <c r="O267" s="2"/>
      <c r="P267" s="3"/>
      <c r="Q267" s="3"/>
      <c r="R267" s="4"/>
      <c r="S267" s="4"/>
      <c r="T267" s="4"/>
      <c r="U267" s="4"/>
      <c r="V267" s="4"/>
      <c r="W267" s="5"/>
      <c r="X267" s="5"/>
      <c r="Y267" s="5"/>
      <c r="Z267" s="5"/>
      <c r="AA267" s="5"/>
      <c r="AB267" s="6"/>
      <c r="AC267" s="6"/>
      <c r="AD267" s="6"/>
      <c r="AE267" s="6"/>
      <c r="AF267" s="6"/>
      <c r="AI267" s="7"/>
      <c r="AJ267" s="7"/>
      <c r="AK267" s="7"/>
    </row>
    <row r="268" spans="13:37" ht="18.75" x14ac:dyDescent="0.3">
      <c r="M268" s="2"/>
      <c r="N268" s="2"/>
      <c r="O268" s="2"/>
      <c r="P268" s="3"/>
      <c r="Q268" s="3"/>
      <c r="R268" s="4"/>
      <c r="S268" s="4"/>
      <c r="T268" s="4"/>
      <c r="U268" s="4"/>
      <c r="V268" s="4"/>
      <c r="W268" s="5"/>
      <c r="X268" s="5"/>
      <c r="Y268" s="5"/>
      <c r="Z268" s="5"/>
      <c r="AA268" s="5"/>
      <c r="AB268" s="6"/>
      <c r="AC268" s="6"/>
      <c r="AD268" s="6"/>
      <c r="AE268" s="6"/>
      <c r="AF268" s="6"/>
      <c r="AI268" s="7"/>
      <c r="AJ268" s="7"/>
      <c r="AK268" s="7"/>
    </row>
    <row r="269" spans="13:37" ht="18.75" x14ac:dyDescent="0.3">
      <c r="M269" s="2"/>
      <c r="N269" s="2"/>
      <c r="O269" s="2"/>
      <c r="P269" s="3"/>
      <c r="Q269" s="3"/>
      <c r="R269" s="4"/>
      <c r="S269" s="4"/>
      <c r="T269" s="4"/>
      <c r="U269" s="4"/>
      <c r="V269" s="4"/>
      <c r="W269" s="5"/>
      <c r="X269" s="5"/>
      <c r="Y269" s="5"/>
      <c r="Z269" s="5"/>
      <c r="AA269" s="5"/>
      <c r="AB269" s="6"/>
      <c r="AC269" s="6"/>
      <c r="AD269" s="6"/>
      <c r="AE269" s="6"/>
      <c r="AF269" s="6"/>
      <c r="AI269" s="7"/>
      <c r="AJ269" s="7"/>
      <c r="AK269" s="7"/>
    </row>
    <row r="270" spans="13:37" ht="18.75" x14ac:dyDescent="0.3">
      <c r="M270" s="2"/>
      <c r="N270" s="2"/>
      <c r="O270" s="2"/>
      <c r="P270" s="3"/>
      <c r="Q270" s="3"/>
      <c r="R270" s="4"/>
      <c r="S270" s="4"/>
      <c r="T270" s="4"/>
      <c r="U270" s="4"/>
      <c r="V270" s="4"/>
      <c r="W270" s="5"/>
      <c r="X270" s="5"/>
      <c r="Y270" s="5"/>
      <c r="Z270" s="5"/>
      <c r="AA270" s="5"/>
      <c r="AB270" s="6"/>
      <c r="AC270" s="6"/>
      <c r="AD270" s="6"/>
      <c r="AE270" s="6"/>
      <c r="AF270" s="6"/>
      <c r="AI270" s="7"/>
      <c r="AJ270" s="7"/>
      <c r="AK270" s="7"/>
    </row>
    <row r="271" spans="13:37" ht="18.75" x14ac:dyDescent="0.3">
      <c r="M271" s="2"/>
      <c r="N271" s="2"/>
      <c r="O271" s="2"/>
      <c r="P271" s="3"/>
      <c r="Q271" s="3"/>
      <c r="R271" s="4"/>
      <c r="S271" s="4"/>
      <c r="T271" s="4"/>
      <c r="U271" s="4"/>
      <c r="V271" s="4"/>
      <c r="W271" s="5"/>
      <c r="X271" s="5"/>
      <c r="Y271" s="5"/>
      <c r="Z271" s="5"/>
      <c r="AA271" s="5"/>
      <c r="AB271" s="6"/>
      <c r="AC271" s="6"/>
      <c r="AD271" s="6"/>
      <c r="AE271" s="6"/>
      <c r="AF271" s="6"/>
      <c r="AI271" s="7"/>
      <c r="AJ271" s="7"/>
      <c r="AK271" s="7"/>
    </row>
    <row r="272" spans="13:37" ht="18.75" x14ac:dyDescent="0.3">
      <c r="M272" s="2"/>
      <c r="N272" s="2"/>
      <c r="O272" s="2"/>
      <c r="P272" s="3"/>
      <c r="Q272" s="3"/>
      <c r="R272" s="4"/>
      <c r="S272" s="4"/>
      <c r="T272" s="4"/>
      <c r="U272" s="4"/>
      <c r="V272" s="4"/>
      <c r="W272" s="5"/>
      <c r="X272" s="5"/>
      <c r="Y272" s="5"/>
      <c r="Z272" s="5"/>
      <c r="AA272" s="5"/>
      <c r="AB272" s="6"/>
      <c r="AC272" s="6"/>
      <c r="AD272" s="6"/>
      <c r="AE272" s="6"/>
      <c r="AF272" s="6"/>
      <c r="AI272" s="7"/>
      <c r="AJ272" s="7"/>
      <c r="AK272" s="7"/>
    </row>
    <row r="273" spans="13:37" ht="18.75" x14ac:dyDescent="0.3">
      <c r="M273" s="2"/>
      <c r="N273" s="2"/>
      <c r="O273" s="2"/>
      <c r="P273" s="3"/>
      <c r="Q273" s="3"/>
      <c r="R273" s="4"/>
      <c r="S273" s="4"/>
      <c r="T273" s="4"/>
      <c r="U273" s="4"/>
      <c r="V273" s="4"/>
      <c r="W273" s="5"/>
      <c r="X273" s="5"/>
      <c r="Y273" s="5"/>
      <c r="Z273" s="5"/>
      <c r="AA273" s="5"/>
      <c r="AB273" s="6"/>
      <c r="AC273" s="6"/>
      <c r="AD273" s="6"/>
      <c r="AE273" s="6"/>
      <c r="AF273" s="6"/>
      <c r="AI273" s="7"/>
      <c r="AJ273" s="7"/>
      <c r="AK273" s="7"/>
    </row>
    <row r="274" spans="13:37" ht="18.75" x14ac:dyDescent="0.3">
      <c r="M274" s="2"/>
      <c r="N274" s="2"/>
      <c r="O274" s="2"/>
      <c r="P274" s="3"/>
      <c r="Q274" s="3"/>
      <c r="R274" s="4"/>
      <c r="S274" s="4"/>
      <c r="T274" s="4"/>
      <c r="U274" s="4"/>
      <c r="V274" s="4"/>
      <c r="W274" s="5"/>
      <c r="X274" s="5"/>
      <c r="Y274" s="5"/>
      <c r="Z274" s="5"/>
      <c r="AA274" s="5"/>
      <c r="AB274" s="6"/>
      <c r="AC274" s="6"/>
      <c r="AD274" s="6"/>
      <c r="AE274" s="6"/>
      <c r="AF274" s="6"/>
      <c r="AI274" s="7"/>
      <c r="AJ274" s="7"/>
      <c r="AK274" s="7"/>
    </row>
    <row r="275" spans="13:37" ht="18.75" x14ac:dyDescent="0.3">
      <c r="M275" s="2"/>
      <c r="N275" s="2"/>
      <c r="O275" s="2"/>
      <c r="P275" s="3"/>
      <c r="Q275" s="3"/>
      <c r="R275" s="4"/>
      <c r="S275" s="4"/>
      <c r="T275" s="4"/>
      <c r="U275" s="4"/>
      <c r="V275" s="4"/>
      <c r="W275" s="5"/>
      <c r="X275" s="5"/>
      <c r="Y275" s="5"/>
      <c r="Z275" s="5"/>
      <c r="AA275" s="5"/>
      <c r="AB275" s="6"/>
      <c r="AC275" s="6"/>
      <c r="AD275" s="6"/>
      <c r="AE275" s="6"/>
      <c r="AF275" s="6"/>
      <c r="AI275" s="7"/>
      <c r="AJ275" s="7"/>
      <c r="AK275" s="7"/>
    </row>
    <row r="276" spans="13:37" ht="18.75" x14ac:dyDescent="0.3">
      <c r="M276" s="2"/>
      <c r="N276" s="2"/>
      <c r="O276" s="2"/>
      <c r="P276" s="3"/>
      <c r="Q276" s="3"/>
      <c r="R276" s="4"/>
      <c r="S276" s="4"/>
      <c r="T276" s="4"/>
      <c r="U276" s="4"/>
      <c r="V276" s="4"/>
      <c r="W276" s="5"/>
      <c r="X276" s="5"/>
      <c r="Y276" s="5"/>
      <c r="Z276" s="5"/>
      <c r="AA276" s="5"/>
      <c r="AB276" s="6"/>
      <c r="AC276" s="6"/>
      <c r="AD276" s="6"/>
      <c r="AE276" s="6"/>
      <c r="AF276" s="6"/>
      <c r="AI276" s="7"/>
      <c r="AJ276" s="7"/>
      <c r="AK276" s="7"/>
    </row>
    <row r="277" spans="13:37" ht="18.75" x14ac:dyDescent="0.3">
      <c r="M277" s="2"/>
      <c r="N277" s="2"/>
      <c r="O277" s="2"/>
      <c r="P277" s="3"/>
      <c r="Q277" s="3"/>
      <c r="R277" s="4"/>
      <c r="S277" s="4"/>
      <c r="T277" s="4"/>
      <c r="U277" s="4"/>
      <c r="V277" s="4"/>
      <c r="W277" s="5"/>
      <c r="X277" s="5"/>
      <c r="Y277" s="5"/>
      <c r="Z277" s="5"/>
      <c r="AA277" s="5"/>
      <c r="AB277" s="6"/>
      <c r="AC277" s="6"/>
      <c r="AD277" s="6"/>
      <c r="AE277" s="6"/>
      <c r="AF277" s="6"/>
      <c r="AI277" s="7"/>
      <c r="AJ277" s="7"/>
      <c r="AK277" s="7"/>
    </row>
    <row r="278" spans="13:37" ht="18.75" x14ac:dyDescent="0.3">
      <c r="M278" s="2"/>
      <c r="N278" s="2"/>
      <c r="O278" s="2"/>
      <c r="P278" s="3"/>
      <c r="Q278" s="3"/>
      <c r="R278" s="4"/>
      <c r="S278" s="4"/>
      <c r="T278" s="4"/>
      <c r="U278" s="4"/>
      <c r="V278" s="4"/>
      <c r="W278" s="5"/>
      <c r="X278" s="5"/>
      <c r="Y278" s="5"/>
      <c r="Z278" s="5"/>
      <c r="AA278" s="5"/>
      <c r="AB278" s="6"/>
      <c r="AC278" s="6"/>
      <c r="AD278" s="6"/>
      <c r="AE278" s="6"/>
      <c r="AF278" s="6"/>
      <c r="AI278" s="7"/>
      <c r="AJ278" s="7"/>
      <c r="AK278" s="7"/>
    </row>
    <row r="279" spans="13:37" ht="18.75" x14ac:dyDescent="0.3">
      <c r="M279" s="2"/>
      <c r="N279" s="2"/>
      <c r="O279" s="2"/>
      <c r="P279" s="3"/>
      <c r="Q279" s="3"/>
      <c r="R279" s="4"/>
      <c r="S279" s="4"/>
      <c r="T279" s="4"/>
      <c r="U279" s="4"/>
      <c r="V279" s="4"/>
      <c r="W279" s="5"/>
      <c r="X279" s="5"/>
      <c r="Y279" s="5"/>
      <c r="Z279" s="5"/>
      <c r="AA279" s="5"/>
      <c r="AB279" s="6"/>
      <c r="AC279" s="6"/>
      <c r="AD279" s="6"/>
      <c r="AE279" s="6"/>
      <c r="AF279" s="6"/>
      <c r="AI279" s="7"/>
      <c r="AJ279" s="7"/>
      <c r="AK279" s="7"/>
    </row>
    <row r="280" spans="13:37" ht="18.75" x14ac:dyDescent="0.3">
      <c r="M280" s="2"/>
      <c r="N280" s="2"/>
      <c r="O280" s="2"/>
      <c r="P280" s="3"/>
      <c r="Q280" s="3"/>
      <c r="R280" s="4"/>
      <c r="S280" s="4"/>
      <c r="T280" s="4"/>
      <c r="U280" s="4"/>
      <c r="V280" s="4"/>
      <c r="W280" s="5"/>
      <c r="X280" s="5"/>
      <c r="Y280" s="5"/>
      <c r="Z280" s="5"/>
      <c r="AA280" s="5"/>
      <c r="AB280" s="6"/>
      <c r="AC280" s="6"/>
      <c r="AD280" s="6"/>
      <c r="AE280" s="6"/>
      <c r="AF280" s="6"/>
      <c r="AI280" s="7"/>
      <c r="AJ280" s="7"/>
      <c r="AK280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110" zoomScaleNormal="110" workbookViewId="0">
      <selection activeCell="O10" sqref="O10"/>
    </sheetView>
  </sheetViews>
  <sheetFormatPr defaultRowHeight="21" x14ac:dyDescent="0.35"/>
  <cols>
    <col min="1" max="1" width="7.140625" style="145" customWidth="1"/>
    <col min="2" max="2" width="3.85546875" style="145" customWidth="1"/>
    <col min="3" max="10" width="7.140625" style="145" customWidth="1"/>
    <col min="11" max="12" width="9.140625" style="145"/>
    <col min="13" max="13" width="10.28515625" style="145" customWidth="1"/>
    <col min="14" max="256" width="9.140625" style="145"/>
    <col min="257" max="257" width="7.140625" style="145" customWidth="1"/>
    <col min="258" max="258" width="3.85546875" style="145" customWidth="1"/>
    <col min="259" max="266" width="7.140625" style="145" customWidth="1"/>
    <col min="267" max="512" width="9.140625" style="145"/>
    <col min="513" max="513" width="7.140625" style="145" customWidth="1"/>
    <col min="514" max="514" width="3.85546875" style="145" customWidth="1"/>
    <col min="515" max="522" width="7.140625" style="145" customWidth="1"/>
    <col min="523" max="768" width="9.140625" style="145"/>
    <col min="769" max="769" width="7.140625" style="145" customWidth="1"/>
    <col min="770" max="770" width="3.85546875" style="145" customWidth="1"/>
    <col min="771" max="778" width="7.140625" style="145" customWidth="1"/>
    <col min="779" max="1024" width="9.140625" style="145"/>
    <col min="1025" max="1025" width="7.140625" style="145" customWidth="1"/>
    <col min="1026" max="1026" width="3.85546875" style="145" customWidth="1"/>
    <col min="1027" max="1034" width="7.140625" style="145" customWidth="1"/>
    <col min="1035" max="1280" width="9.140625" style="145"/>
    <col min="1281" max="1281" width="7.140625" style="145" customWidth="1"/>
    <col min="1282" max="1282" width="3.85546875" style="145" customWidth="1"/>
    <col min="1283" max="1290" width="7.140625" style="145" customWidth="1"/>
    <col min="1291" max="1536" width="9.140625" style="145"/>
    <col min="1537" max="1537" width="7.140625" style="145" customWidth="1"/>
    <col min="1538" max="1538" width="3.85546875" style="145" customWidth="1"/>
    <col min="1539" max="1546" width="7.140625" style="145" customWidth="1"/>
    <col min="1547" max="1792" width="9.140625" style="145"/>
    <col min="1793" max="1793" width="7.140625" style="145" customWidth="1"/>
    <col min="1794" max="1794" width="3.85546875" style="145" customWidth="1"/>
    <col min="1795" max="1802" width="7.140625" style="145" customWidth="1"/>
    <col min="1803" max="2048" width="9.140625" style="145"/>
    <col min="2049" max="2049" width="7.140625" style="145" customWidth="1"/>
    <col min="2050" max="2050" width="3.85546875" style="145" customWidth="1"/>
    <col min="2051" max="2058" width="7.140625" style="145" customWidth="1"/>
    <col min="2059" max="2304" width="9.140625" style="145"/>
    <col min="2305" max="2305" width="7.140625" style="145" customWidth="1"/>
    <col min="2306" max="2306" width="3.85546875" style="145" customWidth="1"/>
    <col min="2307" max="2314" width="7.140625" style="145" customWidth="1"/>
    <col min="2315" max="2560" width="9.140625" style="145"/>
    <col min="2561" max="2561" width="7.140625" style="145" customWidth="1"/>
    <col min="2562" max="2562" width="3.85546875" style="145" customWidth="1"/>
    <col min="2563" max="2570" width="7.140625" style="145" customWidth="1"/>
    <col min="2571" max="2816" width="9.140625" style="145"/>
    <col min="2817" max="2817" width="7.140625" style="145" customWidth="1"/>
    <col min="2818" max="2818" width="3.85546875" style="145" customWidth="1"/>
    <col min="2819" max="2826" width="7.140625" style="145" customWidth="1"/>
    <col min="2827" max="3072" width="9.140625" style="145"/>
    <col min="3073" max="3073" width="7.140625" style="145" customWidth="1"/>
    <col min="3074" max="3074" width="3.85546875" style="145" customWidth="1"/>
    <col min="3075" max="3082" width="7.140625" style="145" customWidth="1"/>
    <col min="3083" max="3328" width="9.140625" style="145"/>
    <col min="3329" max="3329" width="7.140625" style="145" customWidth="1"/>
    <col min="3330" max="3330" width="3.85546875" style="145" customWidth="1"/>
    <col min="3331" max="3338" width="7.140625" style="145" customWidth="1"/>
    <col min="3339" max="3584" width="9.140625" style="145"/>
    <col min="3585" max="3585" width="7.140625" style="145" customWidth="1"/>
    <col min="3586" max="3586" width="3.85546875" style="145" customWidth="1"/>
    <col min="3587" max="3594" width="7.140625" style="145" customWidth="1"/>
    <col min="3595" max="3840" width="9.140625" style="145"/>
    <col min="3841" max="3841" width="7.140625" style="145" customWidth="1"/>
    <col min="3842" max="3842" width="3.85546875" style="145" customWidth="1"/>
    <col min="3843" max="3850" width="7.140625" style="145" customWidth="1"/>
    <col min="3851" max="4096" width="9.140625" style="145"/>
    <col min="4097" max="4097" width="7.140625" style="145" customWidth="1"/>
    <col min="4098" max="4098" width="3.85546875" style="145" customWidth="1"/>
    <col min="4099" max="4106" width="7.140625" style="145" customWidth="1"/>
    <col min="4107" max="4352" width="9.140625" style="145"/>
    <col min="4353" max="4353" width="7.140625" style="145" customWidth="1"/>
    <col min="4354" max="4354" width="3.85546875" style="145" customWidth="1"/>
    <col min="4355" max="4362" width="7.140625" style="145" customWidth="1"/>
    <col min="4363" max="4608" width="9.140625" style="145"/>
    <col min="4609" max="4609" width="7.140625" style="145" customWidth="1"/>
    <col min="4610" max="4610" width="3.85546875" style="145" customWidth="1"/>
    <col min="4611" max="4618" width="7.140625" style="145" customWidth="1"/>
    <col min="4619" max="4864" width="9.140625" style="145"/>
    <col min="4865" max="4865" width="7.140625" style="145" customWidth="1"/>
    <col min="4866" max="4866" width="3.85546875" style="145" customWidth="1"/>
    <col min="4867" max="4874" width="7.140625" style="145" customWidth="1"/>
    <col min="4875" max="5120" width="9.140625" style="145"/>
    <col min="5121" max="5121" width="7.140625" style="145" customWidth="1"/>
    <col min="5122" max="5122" width="3.85546875" style="145" customWidth="1"/>
    <col min="5123" max="5130" width="7.140625" style="145" customWidth="1"/>
    <col min="5131" max="5376" width="9.140625" style="145"/>
    <col min="5377" max="5377" width="7.140625" style="145" customWidth="1"/>
    <col min="5378" max="5378" width="3.85546875" style="145" customWidth="1"/>
    <col min="5379" max="5386" width="7.140625" style="145" customWidth="1"/>
    <col min="5387" max="5632" width="9.140625" style="145"/>
    <col min="5633" max="5633" width="7.140625" style="145" customWidth="1"/>
    <col min="5634" max="5634" width="3.85546875" style="145" customWidth="1"/>
    <col min="5635" max="5642" width="7.140625" style="145" customWidth="1"/>
    <col min="5643" max="5888" width="9.140625" style="145"/>
    <col min="5889" max="5889" width="7.140625" style="145" customWidth="1"/>
    <col min="5890" max="5890" width="3.85546875" style="145" customWidth="1"/>
    <col min="5891" max="5898" width="7.140625" style="145" customWidth="1"/>
    <col min="5899" max="6144" width="9.140625" style="145"/>
    <col min="6145" max="6145" width="7.140625" style="145" customWidth="1"/>
    <col min="6146" max="6146" width="3.85546875" style="145" customWidth="1"/>
    <col min="6147" max="6154" width="7.140625" style="145" customWidth="1"/>
    <col min="6155" max="6400" width="9.140625" style="145"/>
    <col min="6401" max="6401" width="7.140625" style="145" customWidth="1"/>
    <col min="6402" max="6402" width="3.85546875" style="145" customWidth="1"/>
    <col min="6403" max="6410" width="7.140625" style="145" customWidth="1"/>
    <col min="6411" max="6656" width="9.140625" style="145"/>
    <col min="6657" max="6657" width="7.140625" style="145" customWidth="1"/>
    <col min="6658" max="6658" width="3.85546875" style="145" customWidth="1"/>
    <col min="6659" max="6666" width="7.140625" style="145" customWidth="1"/>
    <col min="6667" max="6912" width="9.140625" style="145"/>
    <col min="6913" max="6913" width="7.140625" style="145" customWidth="1"/>
    <col min="6914" max="6914" width="3.85546875" style="145" customWidth="1"/>
    <col min="6915" max="6922" width="7.140625" style="145" customWidth="1"/>
    <col min="6923" max="7168" width="9.140625" style="145"/>
    <col min="7169" max="7169" width="7.140625" style="145" customWidth="1"/>
    <col min="7170" max="7170" width="3.85546875" style="145" customWidth="1"/>
    <col min="7171" max="7178" width="7.140625" style="145" customWidth="1"/>
    <col min="7179" max="7424" width="9.140625" style="145"/>
    <col min="7425" max="7425" width="7.140625" style="145" customWidth="1"/>
    <col min="7426" max="7426" width="3.85546875" style="145" customWidth="1"/>
    <col min="7427" max="7434" width="7.140625" style="145" customWidth="1"/>
    <col min="7435" max="7680" width="9.140625" style="145"/>
    <col min="7681" max="7681" width="7.140625" style="145" customWidth="1"/>
    <col min="7682" max="7682" width="3.85546875" style="145" customWidth="1"/>
    <col min="7683" max="7690" width="7.140625" style="145" customWidth="1"/>
    <col min="7691" max="7936" width="9.140625" style="145"/>
    <col min="7937" max="7937" width="7.140625" style="145" customWidth="1"/>
    <col min="7938" max="7938" width="3.85546875" style="145" customWidth="1"/>
    <col min="7939" max="7946" width="7.140625" style="145" customWidth="1"/>
    <col min="7947" max="8192" width="9.140625" style="145"/>
    <col min="8193" max="8193" width="7.140625" style="145" customWidth="1"/>
    <col min="8194" max="8194" width="3.85546875" style="145" customWidth="1"/>
    <col min="8195" max="8202" width="7.140625" style="145" customWidth="1"/>
    <col min="8203" max="8448" width="9.140625" style="145"/>
    <col min="8449" max="8449" width="7.140625" style="145" customWidth="1"/>
    <col min="8450" max="8450" width="3.85546875" style="145" customWidth="1"/>
    <col min="8451" max="8458" width="7.140625" style="145" customWidth="1"/>
    <col min="8459" max="8704" width="9.140625" style="145"/>
    <col min="8705" max="8705" width="7.140625" style="145" customWidth="1"/>
    <col min="8706" max="8706" width="3.85546875" style="145" customWidth="1"/>
    <col min="8707" max="8714" width="7.140625" style="145" customWidth="1"/>
    <col min="8715" max="8960" width="9.140625" style="145"/>
    <col min="8961" max="8961" width="7.140625" style="145" customWidth="1"/>
    <col min="8962" max="8962" width="3.85546875" style="145" customWidth="1"/>
    <col min="8963" max="8970" width="7.140625" style="145" customWidth="1"/>
    <col min="8971" max="9216" width="9.140625" style="145"/>
    <col min="9217" max="9217" width="7.140625" style="145" customWidth="1"/>
    <col min="9218" max="9218" width="3.85546875" style="145" customWidth="1"/>
    <col min="9219" max="9226" width="7.140625" style="145" customWidth="1"/>
    <col min="9227" max="9472" width="9.140625" style="145"/>
    <col min="9473" max="9473" width="7.140625" style="145" customWidth="1"/>
    <col min="9474" max="9474" width="3.85546875" style="145" customWidth="1"/>
    <col min="9475" max="9482" width="7.140625" style="145" customWidth="1"/>
    <col min="9483" max="9728" width="9.140625" style="145"/>
    <col min="9729" max="9729" width="7.140625" style="145" customWidth="1"/>
    <col min="9730" max="9730" width="3.85546875" style="145" customWidth="1"/>
    <col min="9731" max="9738" width="7.140625" style="145" customWidth="1"/>
    <col min="9739" max="9984" width="9.140625" style="145"/>
    <col min="9985" max="9985" width="7.140625" style="145" customWidth="1"/>
    <col min="9986" max="9986" width="3.85546875" style="145" customWidth="1"/>
    <col min="9987" max="9994" width="7.140625" style="145" customWidth="1"/>
    <col min="9995" max="10240" width="9.140625" style="145"/>
    <col min="10241" max="10241" width="7.140625" style="145" customWidth="1"/>
    <col min="10242" max="10242" width="3.85546875" style="145" customWidth="1"/>
    <col min="10243" max="10250" width="7.140625" style="145" customWidth="1"/>
    <col min="10251" max="10496" width="9.140625" style="145"/>
    <col min="10497" max="10497" width="7.140625" style="145" customWidth="1"/>
    <col min="10498" max="10498" width="3.85546875" style="145" customWidth="1"/>
    <col min="10499" max="10506" width="7.140625" style="145" customWidth="1"/>
    <col min="10507" max="10752" width="9.140625" style="145"/>
    <col min="10753" max="10753" width="7.140625" style="145" customWidth="1"/>
    <col min="10754" max="10754" width="3.85546875" style="145" customWidth="1"/>
    <col min="10755" max="10762" width="7.140625" style="145" customWidth="1"/>
    <col min="10763" max="11008" width="9.140625" style="145"/>
    <col min="11009" max="11009" width="7.140625" style="145" customWidth="1"/>
    <col min="11010" max="11010" width="3.85546875" style="145" customWidth="1"/>
    <col min="11011" max="11018" width="7.140625" style="145" customWidth="1"/>
    <col min="11019" max="11264" width="9.140625" style="145"/>
    <col min="11265" max="11265" width="7.140625" style="145" customWidth="1"/>
    <col min="11266" max="11266" width="3.85546875" style="145" customWidth="1"/>
    <col min="11267" max="11274" width="7.140625" style="145" customWidth="1"/>
    <col min="11275" max="11520" width="9.140625" style="145"/>
    <col min="11521" max="11521" width="7.140625" style="145" customWidth="1"/>
    <col min="11522" max="11522" width="3.85546875" style="145" customWidth="1"/>
    <col min="11523" max="11530" width="7.140625" style="145" customWidth="1"/>
    <col min="11531" max="11776" width="9.140625" style="145"/>
    <col min="11777" max="11777" width="7.140625" style="145" customWidth="1"/>
    <col min="11778" max="11778" width="3.85546875" style="145" customWidth="1"/>
    <col min="11779" max="11786" width="7.140625" style="145" customWidth="1"/>
    <col min="11787" max="12032" width="9.140625" style="145"/>
    <col min="12033" max="12033" width="7.140625" style="145" customWidth="1"/>
    <col min="12034" max="12034" width="3.85546875" style="145" customWidth="1"/>
    <col min="12035" max="12042" width="7.140625" style="145" customWidth="1"/>
    <col min="12043" max="12288" width="9.140625" style="145"/>
    <col min="12289" max="12289" width="7.140625" style="145" customWidth="1"/>
    <col min="12290" max="12290" width="3.85546875" style="145" customWidth="1"/>
    <col min="12291" max="12298" width="7.140625" style="145" customWidth="1"/>
    <col min="12299" max="12544" width="9.140625" style="145"/>
    <col min="12545" max="12545" width="7.140625" style="145" customWidth="1"/>
    <col min="12546" max="12546" width="3.85546875" style="145" customWidth="1"/>
    <col min="12547" max="12554" width="7.140625" style="145" customWidth="1"/>
    <col min="12555" max="12800" width="9.140625" style="145"/>
    <col min="12801" max="12801" width="7.140625" style="145" customWidth="1"/>
    <col min="12802" max="12802" width="3.85546875" style="145" customWidth="1"/>
    <col min="12803" max="12810" width="7.140625" style="145" customWidth="1"/>
    <col min="12811" max="13056" width="9.140625" style="145"/>
    <col min="13057" max="13057" width="7.140625" style="145" customWidth="1"/>
    <col min="13058" max="13058" width="3.85546875" style="145" customWidth="1"/>
    <col min="13059" max="13066" width="7.140625" style="145" customWidth="1"/>
    <col min="13067" max="13312" width="9.140625" style="145"/>
    <col min="13313" max="13313" width="7.140625" style="145" customWidth="1"/>
    <col min="13314" max="13314" width="3.85546875" style="145" customWidth="1"/>
    <col min="13315" max="13322" width="7.140625" style="145" customWidth="1"/>
    <col min="13323" max="13568" width="9.140625" style="145"/>
    <col min="13569" max="13569" width="7.140625" style="145" customWidth="1"/>
    <col min="13570" max="13570" width="3.85546875" style="145" customWidth="1"/>
    <col min="13571" max="13578" width="7.140625" style="145" customWidth="1"/>
    <col min="13579" max="13824" width="9.140625" style="145"/>
    <col min="13825" max="13825" width="7.140625" style="145" customWidth="1"/>
    <col min="13826" max="13826" width="3.85546875" style="145" customWidth="1"/>
    <col min="13827" max="13834" width="7.140625" style="145" customWidth="1"/>
    <col min="13835" max="14080" width="9.140625" style="145"/>
    <col min="14081" max="14081" width="7.140625" style="145" customWidth="1"/>
    <col min="14082" max="14082" width="3.85546875" style="145" customWidth="1"/>
    <col min="14083" max="14090" width="7.140625" style="145" customWidth="1"/>
    <col min="14091" max="14336" width="9.140625" style="145"/>
    <col min="14337" max="14337" width="7.140625" style="145" customWidth="1"/>
    <col min="14338" max="14338" width="3.85546875" style="145" customWidth="1"/>
    <col min="14339" max="14346" width="7.140625" style="145" customWidth="1"/>
    <col min="14347" max="14592" width="9.140625" style="145"/>
    <col min="14593" max="14593" width="7.140625" style="145" customWidth="1"/>
    <col min="14594" max="14594" width="3.85546875" style="145" customWidth="1"/>
    <col min="14595" max="14602" width="7.140625" style="145" customWidth="1"/>
    <col min="14603" max="14848" width="9.140625" style="145"/>
    <col min="14849" max="14849" width="7.140625" style="145" customWidth="1"/>
    <col min="14850" max="14850" width="3.85546875" style="145" customWidth="1"/>
    <col min="14851" max="14858" width="7.140625" style="145" customWidth="1"/>
    <col min="14859" max="15104" width="9.140625" style="145"/>
    <col min="15105" max="15105" width="7.140625" style="145" customWidth="1"/>
    <col min="15106" max="15106" width="3.85546875" style="145" customWidth="1"/>
    <col min="15107" max="15114" width="7.140625" style="145" customWidth="1"/>
    <col min="15115" max="15360" width="9.140625" style="145"/>
    <col min="15361" max="15361" width="7.140625" style="145" customWidth="1"/>
    <col min="15362" max="15362" width="3.85546875" style="145" customWidth="1"/>
    <col min="15363" max="15370" width="7.140625" style="145" customWidth="1"/>
    <col min="15371" max="15616" width="9.140625" style="145"/>
    <col min="15617" max="15617" width="7.140625" style="145" customWidth="1"/>
    <col min="15618" max="15618" width="3.85546875" style="145" customWidth="1"/>
    <col min="15619" max="15626" width="7.140625" style="145" customWidth="1"/>
    <col min="15627" max="15872" width="9.140625" style="145"/>
    <col min="15873" max="15873" width="7.140625" style="145" customWidth="1"/>
    <col min="15874" max="15874" width="3.85546875" style="145" customWidth="1"/>
    <col min="15875" max="15882" width="7.140625" style="145" customWidth="1"/>
    <col min="15883" max="16128" width="9.140625" style="145"/>
    <col min="16129" max="16129" width="7.140625" style="145" customWidth="1"/>
    <col min="16130" max="16130" width="3.85546875" style="145" customWidth="1"/>
    <col min="16131" max="16138" width="7.140625" style="145" customWidth="1"/>
    <col min="16139" max="16384" width="9.140625" style="145"/>
  </cols>
  <sheetData>
    <row r="2" spans="1:14" ht="23.25" x14ac:dyDescent="0.35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23.25" x14ac:dyDescent="0.35">
      <c r="A3" s="166" t="s">
        <v>60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4" ht="23.25" x14ac:dyDescent="0.35">
      <c r="A4" s="166" t="s">
        <v>61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4" ht="23.25" x14ac:dyDescent="0.35">
      <c r="A5" s="166" t="s">
        <v>62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4" x14ac:dyDescent="0.35">
      <c r="B6" s="152"/>
    </row>
    <row r="7" spans="1:14" s="154" customFormat="1" x14ac:dyDescent="0.35">
      <c r="A7" s="153"/>
      <c r="B7" s="153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154" customFormat="1" x14ac:dyDescent="0.35">
      <c r="A8" s="153" t="s">
        <v>158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s="154" customFormat="1" x14ac:dyDescent="0.35">
      <c r="A9" s="153" t="s">
        <v>157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s="154" customFormat="1" x14ac:dyDescent="0.35">
      <c r="A10" s="153" t="s">
        <v>160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s="154" customFormat="1" x14ac:dyDescent="0.35">
      <c r="A11" s="153" t="s">
        <v>159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s="154" customFormat="1" x14ac:dyDescent="0.35">
      <c r="A12" s="153" t="s">
        <v>156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s="154" customFormat="1" x14ac:dyDescent="0.35">
      <c r="A13" s="154" t="s">
        <v>67</v>
      </c>
      <c r="B13" s="155" t="s">
        <v>151</v>
      </c>
      <c r="C13" s="155"/>
      <c r="D13" s="155"/>
      <c r="E13" s="155"/>
      <c r="F13" s="155"/>
      <c r="G13" s="155"/>
    </row>
    <row r="14" spans="1:14" s="154" customFormat="1" x14ac:dyDescent="0.35">
      <c r="A14" s="153" t="s">
        <v>121</v>
      </c>
      <c r="B14" s="156"/>
      <c r="C14" s="156"/>
      <c r="D14" s="156"/>
      <c r="E14" s="156"/>
      <c r="F14" s="156"/>
      <c r="G14" s="156"/>
    </row>
    <row r="15" spans="1:14" s="154" customFormat="1" x14ac:dyDescent="0.35">
      <c r="A15" s="156" t="s">
        <v>120</v>
      </c>
      <c r="B15" s="156"/>
      <c r="C15" s="156"/>
      <c r="D15" s="156"/>
      <c r="E15" s="156"/>
      <c r="F15" s="156"/>
      <c r="G15" s="156"/>
    </row>
    <row r="16" spans="1:14" s="154" customFormat="1" x14ac:dyDescent="0.35">
      <c r="A16" s="156" t="s">
        <v>119</v>
      </c>
      <c r="B16" s="156"/>
      <c r="C16" s="156"/>
      <c r="D16" s="156"/>
      <c r="E16" s="156"/>
      <c r="F16" s="156"/>
      <c r="G16" s="156"/>
    </row>
    <row r="17" spans="1:14" s="154" customFormat="1" x14ac:dyDescent="0.35">
      <c r="A17" s="153" t="s">
        <v>118</v>
      </c>
      <c r="B17" s="153"/>
      <c r="C17" s="153"/>
      <c r="D17" s="153"/>
      <c r="E17" s="153"/>
      <c r="F17" s="153"/>
      <c r="G17" s="153"/>
    </row>
    <row r="18" spans="1:14" s="154" customFormat="1" x14ac:dyDescent="0.35">
      <c r="A18" s="153" t="s">
        <v>116</v>
      </c>
      <c r="B18" s="153"/>
      <c r="C18" s="153"/>
      <c r="D18" s="153"/>
      <c r="E18" s="153"/>
      <c r="F18" s="153"/>
      <c r="G18" s="153"/>
    </row>
    <row r="19" spans="1:14" s="154" customFormat="1" x14ac:dyDescent="0.35">
      <c r="A19" s="153" t="s">
        <v>117</v>
      </c>
      <c r="B19" s="153"/>
      <c r="C19" s="153"/>
      <c r="D19" s="153"/>
      <c r="E19" s="153"/>
      <c r="F19" s="153"/>
      <c r="G19" s="153"/>
    </row>
    <row r="20" spans="1:14" x14ac:dyDescent="0.35">
      <c r="A20" s="157" t="s">
        <v>152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x14ac:dyDescent="0.35">
      <c r="A21" s="145" t="s">
        <v>153</v>
      </c>
    </row>
    <row r="22" spans="1:14" x14ac:dyDescent="0.35">
      <c r="A22" s="145" t="s">
        <v>154</v>
      </c>
    </row>
    <row r="23" spans="1:14" x14ac:dyDescent="0.35">
      <c r="A23" s="145" t="s">
        <v>155</v>
      </c>
    </row>
  </sheetData>
  <mergeCells count="4">
    <mergeCell ref="A2:M2"/>
    <mergeCell ref="A3:M3"/>
    <mergeCell ref="A4:M4"/>
    <mergeCell ref="A5:M5"/>
  </mergeCells>
  <pageMargins left="0.39370078740157483" right="0.19685039370078741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A30" sqref="A30"/>
    </sheetView>
  </sheetViews>
  <sheetFormatPr defaultRowHeight="21" x14ac:dyDescent="0.35"/>
  <cols>
    <col min="1" max="1" width="56" style="164" customWidth="1"/>
    <col min="2" max="2" width="16.85546875" style="164" customWidth="1"/>
    <col min="3" max="3" width="17.42578125" style="164" customWidth="1"/>
    <col min="4" max="6" width="9.140625" style="164"/>
    <col min="7" max="7" width="10.42578125" style="164" customWidth="1"/>
    <col min="8" max="255" width="9.140625" style="164"/>
    <col min="256" max="256" width="49.85546875" style="164" customWidth="1"/>
    <col min="257" max="257" width="14.85546875" style="164" customWidth="1"/>
    <col min="258" max="258" width="16" style="164" customWidth="1"/>
    <col min="259" max="262" width="9.140625" style="164"/>
    <col min="263" max="263" width="10.42578125" style="164" customWidth="1"/>
    <col min="264" max="511" width="9.140625" style="164"/>
    <col min="512" max="512" width="49.85546875" style="164" customWidth="1"/>
    <col min="513" max="513" width="14.85546875" style="164" customWidth="1"/>
    <col min="514" max="514" width="16" style="164" customWidth="1"/>
    <col min="515" max="518" width="9.140625" style="164"/>
    <col min="519" max="519" width="10.42578125" style="164" customWidth="1"/>
    <col min="520" max="767" width="9.140625" style="164"/>
    <col min="768" max="768" width="49.85546875" style="164" customWidth="1"/>
    <col min="769" max="769" width="14.85546875" style="164" customWidth="1"/>
    <col min="770" max="770" width="16" style="164" customWidth="1"/>
    <col min="771" max="774" width="9.140625" style="164"/>
    <col min="775" max="775" width="10.42578125" style="164" customWidth="1"/>
    <col min="776" max="1023" width="9.140625" style="164"/>
    <col min="1024" max="1024" width="49.85546875" style="164" customWidth="1"/>
    <col min="1025" max="1025" width="14.85546875" style="164" customWidth="1"/>
    <col min="1026" max="1026" width="16" style="164" customWidth="1"/>
    <col min="1027" max="1030" width="9.140625" style="164"/>
    <col min="1031" max="1031" width="10.42578125" style="164" customWidth="1"/>
    <col min="1032" max="1279" width="9.140625" style="164"/>
    <col min="1280" max="1280" width="49.85546875" style="164" customWidth="1"/>
    <col min="1281" max="1281" width="14.85546875" style="164" customWidth="1"/>
    <col min="1282" max="1282" width="16" style="164" customWidth="1"/>
    <col min="1283" max="1286" width="9.140625" style="164"/>
    <col min="1287" max="1287" width="10.42578125" style="164" customWidth="1"/>
    <col min="1288" max="1535" width="9.140625" style="164"/>
    <col min="1536" max="1536" width="49.85546875" style="164" customWidth="1"/>
    <col min="1537" max="1537" width="14.85546875" style="164" customWidth="1"/>
    <col min="1538" max="1538" width="16" style="164" customWidth="1"/>
    <col min="1539" max="1542" width="9.140625" style="164"/>
    <col min="1543" max="1543" width="10.42578125" style="164" customWidth="1"/>
    <col min="1544" max="1791" width="9.140625" style="164"/>
    <col min="1792" max="1792" width="49.85546875" style="164" customWidth="1"/>
    <col min="1793" max="1793" width="14.85546875" style="164" customWidth="1"/>
    <col min="1794" max="1794" width="16" style="164" customWidth="1"/>
    <col min="1795" max="1798" width="9.140625" style="164"/>
    <col min="1799" max="1799" width="10.42578125" style="164" customWidth="1"/>
    <col min="1800" max="2047" width="9.140625" style="164"/>
    <col min="2048" max="2048" width="49.85546875" style="164" customWidth="1"/>
    <col min="2049" max="2049" width="14.85546875" style="164" customWidth="1"/>
    <col min="2050" max="2050" width="16" style="164" customWidth="1"/>
    <col min="2051" max="2054" width="9.140625" style="164"/>
    <col min="2055" max="2055" width="10.42578125" style="164" customWidth="1"/>
    <col min="2056" max="2303" width="9.140625" style="164"/>
    <col min="2304" max="2304" width="49.85546875" style="164" customWidth="1"/>
    <col min="2305" max="2305" width="14.85546875" style="164" customWidth="1"/>
    <col min="2306" max="2306" width="16" style="164" customWidth="1"/>
    <col min="2307" max="2310" width="9.140625" style="164"/>
    <col min="2311" max="2311" width="10.42578125" style="164" customWidth="1"/>
    <col min="2312" max="2559" width="9.140625" style="164"/>
    <col min="2560" max="2560" width="49.85546875" style="164" customWidth="1"/>
    <col min="2561" max="2561" width="14.85546875" style="164" customWidth="1"/>
    <col min="2562" max="2562" width="16" style="164" customWidth="1"/>
    <col min="2563" max="2566" width="9.140625" style="164"/>
    <col min="2567" max="2567" width="10.42578125" style="164" customWidth="1"/>
    <col min="2568" max="2815" width="9.140625" style="164"/>
    <col min="2816" max="2816" width="49.85546875" style="164" customWidth="1"/>
    <col min="2817" max="2817" width="14.85546875" style="164" customWidth="1"/>
    <col min="2818" max="2818" width="16" style="164" customWidth="1"/>
    <col min="2819" max="2822" width="9.140625" style="164"/>
    <col min="2823" max="2823" width="10.42578125" style="164" customWidth="1"/>
    <col min="2824" max="3071" width="9.140625" style="164"/>
    <col min="3072" max="3072" width="49.85546875" style="164" customWidth="1"/>
    <col min="3073" max="3073" width="14.85546875" style="164" customWidth="1"/>
    <col min="3074" max="3074" width="16" style="164" customWidth="1"/>
    <col min="3075" max="3078" width="9.140625" style="164"/>
    <col min="3079" max="3079" width="10.42578125" style="164" customWidth="1"/>
    <col min="3080" max="3327" width="9.140625" style="164"/>
    <col min="3328" max="3328" width="49.85546875" style="164" customWidth="1"/>
    <col min="3329" max="3329" width="14.85546875" style="164" customWidth="1"/>
    <col min="3330" max="3330" width="16" style="164" customWidth="1"/>
    <col min="3331" max="3334" width="9.140625" style="164"/>
    <col min="3335" max="3335" width="10.42578125" style="164" customWidth="1"/>
    <col min="3336" max="3583" width="9.140625" style="164"/>
    <col min="3584" max="3584" width="49.85546875" style="164" customWidth="1"/>
    <col min="3585" max="3585" width="14.85546875" style="164" customWidth="1"/>
    <col min="3586" max="3586" width="16" style="164" customWidth="1"/>
    <col min="3587" max="3590" width="9.140625" style="164"/>
    <col min="3591" max="3591" width="10.42578125" style="164" customWidth="1"/>
    <col min="3592" max="3839" width="9.140625" style="164"/>
    <col min="3840" max="3840" width="49.85546875" style="164" customWidth="1"/>
    <col min="3841" max="3841" width="14.85546875" style="164" customWidth="1"/>
    <col min="3842" max="3842" width="16" style="164" customWidth="1"/>
    <col min="3843" max="3846" width="9.140625" style="164"/>
    <col min="3847" max="3847" width="10.42578125" style="164" customWidth="1"/>
    <col min="3848" max="4095" width="9.140625" style="164"/>
    <col min="4096" max="4096" width="49.85546875" style="164" customWidth="1"/>
    <col min="4097" max="4097" width="14.85546875" style="164" customWidth="1"/>
    <col min="4098" max="4098" width="16" style="164" customWidth="1"/>
    <col min="4099" max="4102" width="9.140625" style="164"/>
    <col min="4103" max="4103" width="10.42578125" style="164" customWidth="1"/>
    <col min="4104" max="4351" width="9.140625" style="164"/>
    <col min="4352" max="4352" width="49.85546875" style="164" customWidth="1"/>
    <col min="4353" max="4353" width="14.85546875" style="164" customWidth="1"/>
    <col min="4354" max="4354" width="16" style="164" customWidth="1"/>
    <col min="4355" max="4358" width="9.140625" style="164"/>
    <col min="4359" max="4359" width="10.42578125" style="164" customWidth="1"/>
    <col min="4360" max="4607" width="9.140625" style="164"/>
    <col min="4608" max="4608" width="49.85546875" style="164" customWidth="1"/>
    <col min="4609" max="4609" width="14.85546875" style="164" customWidth="1"/>
    <col min="4610" max="4610" width="16" style="164" customWidth="1"/>
    <col min="4611" max="4614" width="9.140625" style="164"/>
    <col min="4615" max="4615" width="10.42578125" style="164" customWidth="1"/>
    <col min="4616" max="4863" width="9.140625" style="164"/>
    <col min="4864" max="4864" width="49.85546875" style="164" customWidth="1"/>
    <col min="4865" max="4865" width="14.85546875" style="164" customWidth="1"/>
    <col min="4866" max="4866" width="16" style="164" customWidth="1"/>
    <col min="4867" max="4870" width="9.140625" style="164"/>
    <col min="4871" max="4871" width="10.42578125" style="164" customWidth="1"/>
    <col min="4872" max="5119" width="9.140625" style="164"/>
    <col min="5120" max="5120" width="49.85546875" style="164" customWidth="1"/>
    <col min="5121" max="5121" width="14.85546875" style="164" customWidth="1"/>
    <col min="5122" max="5122" width="16" style="164" customWidth="1"/>
    <col min="5123" max="5126" width="9.140625" style="164"/>
    <col min="5127" max="5127" width="10.42578125" style="164" customWidth="1"/>
    <col min="5128" max="5375" width="9.140625" style="164"/>
    <col min="5376" max="5376" width="49.85546875" style="164" customWidth="1"/>
    <col min="5377" max="5377" width="14.85546875" style="164" customWidth="1"/>
    <col min="5378" max="5378" width="16" style="164" customWidth="1"/>
    <col min="5379" max="5382" width="9.140625" style="164"/>
    <col min="5383" max="5383" width="10.42578125" style="164" customWidth="1"/>
    <col min="5384" max="5631" width="9.140625" style="164"/>
    <col min="5632" max="5632" width="49.85546875" style="164" customWidth="1"/>
    <col min="5633" max="5633" width="14.85546875" style="164" customWidth="1"/>
    <col min="5634" max="5634" width="16" style="164" customWidth="1"/>
    <col min="5635" max="5638" width="9.140625" style="164"/>
    <col min="5639" max="5639" width="10.42578125" style="164" customWidth="1"/>
    <col min="5640" max="5887" width="9.140625" style="164"/>
    <col min="5888" max="5888" width="49.85546875" style="164" customWidth="1"/>
    <col min="5889" max="5889" width="14.85546875" style="164" customWidth="1"/>
    <col min="5890" max="5890" width="16" style="164" customWidth="1"/>
    <col min="5891" max="5894" width="9.140625" style="164"/>
    <col min="5895" max="5895" width="10.42578125" style="164" customWidth="1"/>
    <col min="5896" max="6143" width="9.140625" style="164"/>
    <col min="6144" max="6144" width="49.85546875" style="164" customWidth="1"/>
    <col min="6145" max="6145" width="14.85546875" style="164" customWidth="1"/>
    <col min="6146" max="6146" width="16" style="164" customWidth="1"/>
    <col min="6147" max="6150" width="9.140625" style="164"/>
    <col min="6151" max="6151" width="10.42578125" style="164" customWidth="1"/>
    <col min="6152" max="6399" width="9.140625" style="164"/>
    <col min="6400" max="6400" width="49.85546875" style="164" customWidth="1"/>
    <col min="6401" max="6401" width="14.85546875" style="164" customWidth="1"/>
    <col min="6402" max="6402" width="16" style="164" customWidth="1"/>
    <col min="6403" max="6406" width="9.140625" style="164"/>
    <col min="6407" max="6407" width="10.42578125" style="164" customWidth="1"/>
    <col min="6408" max="6655" width="9.140625" style="164"/>
    <col min="6656" max="6656" width="49.85546875" style="164" customWidth="1"/>
    <col min="6657" max="6657" width="14.85546875" style="164" customWidth="1"/>
    <col min="6658" max="6658" width="16" style="164" customWidth="1"/>
    <col min="6659" max="6662" width="9.140625" style="164"/>
    <col min="6663" max="6663" width="10.42578125" style="164" customWidth="1"/>
    <col min="6664" max="6911" width="9.140625" style="164"/>
    <col min="6912" max="6912" width="49.85546875" style="164" customWidth="1"/>
    <col min="6913" max="6913" width="14.85546875" style="164" customWidth="1"/>
    <col min="6914" max="6914" width="16" style="164" customWidth="1"/>
    <col min="6915" max="6918" width="9.140625" style="164"/>
    <col min="6919" max="6919" width="10.42578125" style="164" customWidth="1"/>
    <col min="6920" max="7167" width="9.140625" style="164"/>
    <col min="7168" max="7168" width="49.85546875" style="164" customWidth="1"/>
    <col min="7169" max="7169" width="14.85546875" style="164" customWidth="1"/>
    <col min="7170" max="7170" width="16" style="164" customWidth="1"/>
    <col min="7171" max="7174" width="9.140625" style="164"/>
    <col min="7175" max="7175" width="10.42578125" style="164" customWidth="1"/>
    <col min="7176" max="7423" width="9.140625" style="164"/>
    <col min="7424" max="7424" width="49.85546875" style="164" customWidth="1"/>
    <col min="7425" max="7425" width="14.85546875" style="164" customWidth="1"/>
    <col min="7426" max="7426" width="16" style="164" customWidth="1"/>
    <col min="7427" max="7430" width="9.140625" style="164"/>
    <col min="7431" max="7431" width="10.42578125" style="164" customWidth="1"/>
    <col min="7432" max="7679" width="9.140625" style="164"/>
    <col min="7680" max="7680" width="49.85546875" style="164" customWidth="1"/>
    <col min="7681" max="7681" width="14.85546875" style="164" customWidth="1"/>
    <col min="7682" max="7682" width="16" style="164" customWidth="1"/>
    <col min="7683" max="7686" width="9.140625" style="164"/>
    <col min="7687" max="7687" width="10.42578125" style="164" customWidth="1"/>
    <col min="7688" max="7935" width="9.140625" style="164"/>
    <col min="7936" max="7936" width="49.85546875" style="164" customWidth="1"/>
    <col min="7937" max="7937" width="14.85546875" style="164" customWidth="1"/>
    <col min="7938" max="7938" width="16" style="164" customWidth="1"/>
    <col min="7939" max="7942" width="9.140625" style="164"/>
    <col min="7943" max="7943" width="10.42578125" style="164" customWidth="1"/>
    <col min="7944" max="8191" width="9.140625" style="164"/>
    <col min="8192" max="8192" width="49.85546875" style="164" customWidth="1"/>
    <col min="8193" max="8193" width="14.85546875" style="164" customWidth="1"/>
    <col min="8194" max="8194" width="16" style="164" customWidth="1"/>
    <col min="8195" max="8198" width="9.140625" style="164"/>
    <col min="8199" max="8199" width="10.42578125" style="164" customWidth="1"/>
    <col min="8200" max="8447" width="9.140625" style="164"/>
    <col min="8448" max="8448" width="49.85546875" style="164" customWidth="1"/>
    <col min="8449" max="8449" width="14.85546875" style="164" customWidth="1"/>
    <col min="8450" max="8450" width="16" style="164" customWidth="1"/>
    <col min="8451" max="8454" width="9.140625" style="164"/>
    <col min="8455" max="8455" width="10.42578125" style="164" customWidth="1"/>
    <col min="8456" max="8703" width="9.140625" style="164"/>
    <col min="8704" max="8704" width="49.85546875" style="164" customWidth="1"/>
    <col min="8705" max="8705" width="14.85546875" style="164" customWidth="1"/>
    <col min="8706" max="8706" width="16" style="164" customWidth="1"/>
    <col min="8707" max="8710" width="9.140625" style="164"/>
    <col min="8711" max="8711" width="10.42578125" style="164" customWidth="1"/>
    <col min="8712" max="8959" width="9.140625" style="164"/>
    <col min="8960" max="8960" width="49.85546875" style="164" customWidth="1"/>
    <col min="8961" max="8961" width="14.85546875" style="164" customWidth="1"/>
    <col min="8962" max="8962" width="16" style="164" customWidth="1"/>
    <col min="8963" max="8966" width="9.140625" style="164"/>
    <col min="8967" max="8967" width="10.42578125" style="164" customWidth="1"/>
    <col min="8968" max="9215" width="9.140625" style="164"/>
    <col min="9216" max="9216" width="49.85546875" style="164" customWidth="1"/>
    <col min="9217" max="9217" width="14.85546875" style="164" customWidth="1"/>
    <col min="9218" max="9218" width="16" style="164" customWidth="1"/>
    <col min="9219" max="9222" width="9.140625" style="164"/>
    <col min="9223" max="9223" width="10.42578125" style="164" customWidth="1"/>
    <col min="9224" max="9471" width="9.140625" style="164"/>
    <col min="9472" max="9472" width="49.85546875" style="164" customWidth="1"/>
    <col min="9473" max="9473" width="14.85546875" style="164" customWidth="1"/>
    <col min="9474" max="9474" width="16" style="164" customWidth="1"/>
    <col min="9475" max="9478" width="9.140625" style="164"/>
    <col min="9479" max="9479" width="10.42578125" style="164" customWidth="1"/>
    <col min="9480" max="9727" width="9.140625" style="164"/>
    <col min="9728" max="9728" width="49.85546875" style="164" customWidth="1"/>
    <col min="9729" max="9729" width="14.85546875" style="164" customWidth="1"/>
    <col min="9730" max="9730" width="16" style="164" customWidth="1"/>
    <col min="9731" max="9734" width="9.140625" style="164"/>
    <col min="9735" max="9735" width="10.42578125" style="164" customWidth="1"/>
    <col min="9736" max="9983" width="9.140625" style="164"/>
    <col min="9984" max="9984" width="49.85546875" style="164" customWidth="1"/>
    <col min="9985" max="9985" width="14.85546875" style="164" customWidth="1"/>
    <col min="9986" max="9986" width="16" style="164" customWidth="1"/>
    <col min="9987" max="9990" width="9.140625" style="164"/>
    <col min="9991" max="9991" width="10.42578125" style="164" customWidth="1"/>
    <col min="9992" max="10239" width="9.140625" style="164"/>
    <col min="10240" max="10240" width="49.85546875" style="164" customWidth="1"/>
    <col min="10241" max="10241" width="14.85546875" style="164" customWidth="1"/>
    <col min="10242" max="10242" width="16" style="164" customWidth="1"/>
    <col min="10243" max="10246" width="9.140625" style="164"/>
    <col min="10247" max="10247" width="10.42578125" style="164" customWidth="1"/>
    <col min="10248" max="10495" width="9.140625" style="164"/>
    <col min="10496" max="10496" width="49.85546875" style="164" customWidth="1"/>
    <col min="10497" max="10497" width="14.85546875" style="164" customWidth="1"/>
    <col min="10498" max="10498" width="16" style="164" customWidth="1"/>
    <col min="10499" max="10502" width="9.140625" style="164"/>
    <col min="10503" max="10503" width="10.42578125" style="164" customWidth="1"/>
    <col min="10504" max="10751" width="9.140625" style="164"/>
    <col min="10752" max="10752" width="49.85546875" style="164" customWidth="1"/>
    <col min="10753" max="10753" width="14.85546875" style="164" customWidth="1"/>
    <col min="10754" max="10754" width="16" style="164" customWidth="1"/>
    <col min="10755" max="10758" width="9.140625" style="164"/>
    <col min="10759" max="10759" width="10.42578125" style="164" customWidth="1"/>
    <col min="10760" max="11007" width="9.140625" style="164"/>
    <col min="11008" max="11008" width="49.85546875" style="164" customWidth="1"/>
    <col min="11009" max="11009" width="14.85546875" style="164" customWidth="1"/>
    <col min="11010" max="11010" width="16" style="164" customWidth="1"/>
    <col min="11011" max="11014" width="9.140625" style="164"/>
    <col min="11015" max="11015" width="10.42578125" style="164" customWidth="1"/>
    <col min="11016" max="11263" width="9.140625" style="164"/>
    <col min="11264" max="11264" width="49.85546875" style="164" customWidth="1"/>
    <col min="11265" max="11265" width="14.85546875" style="164" customWidth="1"/>
    <col min="11266" max="11266" width="16" style="164" customWidth="1"/>
    <col min="11267" max="11270" width="9.140625" style="164"/>
    <col min="11271" max="11271" width="10.42578125" style="164" customWidth="1"/>
    <col min="11272" max="11519" width="9.140625" style="164"/>
    <col min="11520" max="11520" width="49.85546875" style="164" customWidth="1"/>
    <col min="11521" max="11521" width="14.85546875" style="164" customWidth="1"/>
    <col min="11522" max="11522" width="16" style="164" customWidth="1"/>
    <col min="11523" max="11526" width="9.140625" style="164"/>
    <col min="11527" max="11527" width="10.42578125" style="164" customWidth="1"/>
    <col min="11528" max="11775" width="9.140625" style="164"/>
    <col min="11776" max="11776" width="49.85546875" style="164" customWidth="1"/>
    <col min="11777" max="11777" width="14.85546875" style="164" customWidth="1"/>
    <col min="11778" max="11778" width="16" style="164" customWidth="1"/>
    <col min="11779" max="11782" width="9.140625" style="164"/>
    <col min="11783" max="11783" width="10.42578125" style="164" customWidth="1"/>
    <col min="11784" max="12031" width="9.140625" style="164"/>
    <col min="12032" max="12032" width="49.85546875" style="164" customWidth="1"/>
    <col min="12033" max="12033" width="14.85546875" style="164" customWidth="1"/>
    <col min="12034" max="12034" width="16" style="164" customWidth="1"/>
    <col min="12035" max="12038" width="9.140625" style="164"/>
    <col min="12039" max="12039" width="10.42578125" style="164" customWidth="1"/>
    <col min="12040" max="12287" width="9.140625" style="164"/>
    <col min="12288" max="12288" width="49.85546875" style="164" customWidth="1"/>
    <col min="12289" max="12289" width="14.85546875" style="164" customWidth="1"/>
    <col min="12290" max="12290" width="16" style="164" customWidth="1"/>
    <col min="12291" max="12294" width="9.140625" style="164"/>
    <col min="12295" max="12295" width="10.42578125" style="164" customWidth="1"/>
    <col min="12296" max="12543" width="9.140625" style="164"/>
    <col min="12544" max="12544" width="49.85546875" style="164" customWidth="1"/>
    <col min="12545" max="12545" width="14.85546875" style="164" customWidth="1"/>
    <col min="12546" max="12546" width="16" style="164" customWidth="1"/>
    <col min="12547" max="12550" width="9.140625" style="164"/>
    <col min="12551" max="12551" width="10.42578125" style="164" customWidth="1"/>
    <col min="12552" max="12799" width="9.140625" style="164"/>
    <col min="12800" max="12800" width="49.85546875" style="164" customWidth="1"/>
    <col min="12801" max="12801" width="14.85546875" style="164" customWidth="1"/>
    <col min="12802" max="12802" width="16" style="164" customWidth="1"/>
    <col min="12803" max="12806" width="9.140625" style="164"/>
    <col min="12807" max="12807" width="10.42578125" style="164" customWidth="1"/>
    <col min="12808" max="13055" width="9.140625" style="164"/>
    <col min="13056" max="13056" width="49.85546875" style="164" customWidth="1"/>
    <col min="13057" max="13057" width="14.85546875" style="164" customWidth="1"/>
    <col min="13058" max="13058" width="16" style="164" customWidth="1"/>
    <col min="13059" max="13062" width="9.140625" style="164"/>
    <col min="13063" max="13063" width="10.42578125" style="164" customWidth="1"/>
    <col min="13064" max="13311" width="9.140625" style="164"/>
    <col min="13312" max="13312" width="49.85546875" style="164" customWidth="1"/>
    <col min="13313" max="13313" width="14.85546875" style="164" customWidth="1"/>
    <col min="13314" max="13314" width="16" style="164" customWidth="1"/>
    <col min="13315" max="13318" width="9.140625" style="164"/>
    <col min="13319" max="13319" width="10.42578125" style="164" customWidth="1"/>
    <col min="13320" max="13567" width="9.140625" style="164"/>
    <col min="13568" max="13568" width="49.85546875" style="164" customWidth="1"/>
    <col min="13569" max="13569" width="14.85546875" style="164" customWidth="1"/>
    <col min="13570" max="13570" width="16" style="164" customWidth="1"/>
    <col min="13571" max="13574" width="9.140625" style="164"/>
    <col min="13575" max="13575" width="10.42578125" style="164" customWidth="1"/>
    <col min="13576" max="13823" width="9.140625" style="164"/>
    <col min="13824" max="13824" width="49.85546875" style="164" customWidth="1"/>
    <col min="13825" max="13825" width="14.85546875" style="164" customWidth="1"/>
    <col min="13826" max="13826" width="16" style="164" customWidth="1"/>
    <col min="13827" max="13830" width="9.140625" style="164"/>
    <col min="13831" max="13831" width="10.42578125" style="164" customWidth="1"/>
    <col min="13832" max="14079" width="9.140625" style="164"/>
    <col min="14080" max="14080" width="49.85546875" style="164" customWidth="1"/>
    <col min="14081" max="14081" width="14.85546875" style="164" customWidth="1"/>
    <col min="14082" max="14082" width="16" style="164" customWidth="1"/>
    <col min="14083" max="14086" width="9.140625" style="164"/>
    <col min="14087" max="14087" width="10.42578125" style="164" customWidth="1"/>
    <col min="14088" max="14335" width="9.140625" style="164"/>
    <col min="14336" max="14336" width="49.85546875" style="164" customWidth="1"/>
    <col min="14337" max="14337" width="14.85546875" style="164" customWidth="1"/>
    <col min="14338" max="14338" width="16" style="164" customWidth="1"/>
    <col min="14339" max="14342" width="9.140625" style="164"/>
    <col min="14343" max="14343" width="10.42578125" style="164" customWidth="1"/>
    <col min="14344" max="14591" width="9.140625" style="164"/>
    <col min="14592" max="14592" width="49.85546875" style="164" customWidth="1"/>
    <col min="14593" max="14593" width="14.85546875" style="164" customWidth="1"/>
    <col min="14594" max="14594" width="16" style="164" customWidth="1"/>
    <col min="14595" max="14598" width="9.140625" style="164"/>
    <col min="14599" max="14599" width="10.42578125" style="164" customWidth="1"/>
    <col min="14600" max="14847" width="9.140625" style="164"/>
    <col min="14848" max="14848" width="49.85546875" style="164" customWidth="1"/>
    <col min="14849" max="14849" width="14.85546875" style="164" customWidth="1"/>
    <col min="14850" max="14850" width="16" style="164" customWidth="1"/>
    <col min="14851" max="14854" width="9.140625" style="164"/>
    <col min="14855" max="14855" width="10.42578125" style="164" customWidth="1"/>
    <col min="14856" max="15103" width="9.140625" style="164"/>
    <col min="15104" max="15104" width="49.85546875" style="164" customWidth="1"/>
    <col min="15105" max="15105" width="14.85546875" style="164" customWidth="1"/>
    <col min="15106" max="15106" width="16" style="164" customWidth="1"/>
    <col min="15107" max="15110" width="9.140625" style="164"/>
    <col min="15111" max="15111" width="10.42578125" style="164" customWidth="1"/>
    <col min="15112" max="15359" width="9.140625" style="164"/>
    <col min="15360" max="15360" width="49.85546875" style="164" customWidth="1"/>
    <col min="15361" max="15361" width="14.85546875" style="164" customWidth="1"/>
    <col min="15362" max="15362" width="16" style="164" customWidth="1"/>
    <col min="15363" max="15366" width="9.140625" style="164"/>
    <col min="15367" max="15367" width="10.42578125" style="164" customWidth="1"/>
    <col min="15368" max="15615" width="9.140625" style="164"/>
    <col min="15616" max="15616" width="49.85546875" style="164" customWidth="1"/>
    <col min="15617" max="15617" width="14.85546875" style="164" customWidth="1"/>
    <col min="15618" max="15618" width="16" style="164" customWidth="1"/>
    <col min="15619" max="15622" width="9.140625" style="164"/>
    <col min="15623" max="15623" width="10.42578125" style="164" customWidth="1"/>
    <col min="15624" max="15871" width="9.140625" style="164"/>
    <col min="15872" max="15872" width="49.85546875" style="164" customWidth="1"/>
    <col min="15873" max="15873" width="14.85546875" style="164" customWidth="1"/>
    <col min="15874" max="15874" width="16" style="164" customWidth="1"/>
    <col min="15875" max="15878" width="9.140625" style="164"/>
    <col min="15879" max="15879" width="10.42578125" style="164" customWidth="1"/>
    <col min="15880" max="16127" width="9.140625" style="164"/>
    <col min="16128" max="16128" width="49.85546875" style="164" customWidth="1"/>
    <col min="16129" max="16129" width="14.85546875" style="164" customWidth="1"/>
    <col min="16130" max="16130" width="16" style="164" customWidth="1"/>
    <col min="16131" max="16134" width="9.140625" style="164"/>
    <col min="16135" max="16135" width="10.42578125" style="164" customWidth="1"/>
    <col min="16136" max="16384" width="9.140625" style="164"/>
  </cols>
  <sheetData>
    <row r="1" spans="1:4" s="26" customFormat="1" x14ac:dyDescent="0.35">
      <c r="A1" s="168" t="s">
        <v>94</v>
      </c>
      <c r="B1" s="168"/>
      <c r="C1" s="168"/>
      <c r="D1" s="168"/>
    </row>
    <row r="2" spans="1:4" s="26" customFormat="1" x14ac:dyDescent="0.35">
      <c r="A2" s="151"/>
      <c r="B2" s="151"/>
      <c r="C2" s="151"/>
      <c r="D2" s="151"/>
    </row>
    <row r="3" spans="1:4" s="26" customFormat="1" x14ac:dyDescent="0.35">
      <c r="A3" s="169" t="s">
        <v>60</v>
      </c>
      <c r="B3" s="169"/>
      <c r="C3" s="169"/>
      <c r="D3" s="169"/>
    </row>
    <row r="4" spans="1:4" s="26" customFormat="1" x14ac:dyDescent="0.35">
      <c r="A4" s="169" t="s">
        <v>61</v>
      </c>
      <c r="B4" s="169"/>
      <c r="C4" s="169"/>
      <c r="D4" s="169"/>
    </row>
    <row r="5" spans="1:4" s="26" customFormat="1" x14ac:dyDescent="0.35">
      <c r="A5" s="169" t="s">
        <v>62</v>
      </c>
      <c r="B5" s="169"/>
      <c r="C5" s="169"/>
      <c r="D5" s="169"/>
    </row>
    <row r="6" spans="1:4" s="26" customFormat="1" x14ac:dyDescent="0.35">
      <c r="A6" s="29"/>
      <c r="B6" s="29"/>
      <c r="C6" s="29"/>
      <c r="D6" s="29"/>
    </row>
    <row r="7" spans="1:4" s="26" customFormat="1" x14ac:dyDescent="0.35">
      <c r="A7" s="26" t="s">
        <v>125</v>
      </c>
      <c r="B7" s="30"/>
      <c r="C7" s="30"/>
    </row>
    <row r="8" spans="1:4" s="26" customFormat="1" x14ac:dyDescent="0.35">
      <c r="A8" s="26" t="s">
        <v>146</v>
      </c>
      <c r="B8" s="30"/>
      <c r="C8" s="30"/>
    </row>
    <row r="9" spans="1:4" s="26" customFormat="1" x14ac:dyDescent="0.35">
      <c r="A9" s="26" t="s">
        <v>147</v>
      </c>
      <c r="B9" s="30"/>
      <c r="C9" s="30"/>
    </row>
    <row r="10" spans="1:4" s="26" customFormat="1" x14ac:dyDescent="0.35">
      <c r="B10" s="30"/>
      <c r="C10" s="30"/>
    </row>
    <row r="11" spans="1:4" s="26" customFormat="1" x14ac:dyDescent="0.35">
      <c r="A11" s="28" t="s">
        <v>134</v>
      </c>
      <c r="B11" s="30"/>
      <c r="C11" s="30"/>
    </row>
    <row r="12" spans="1:4" s="26" customFormat="1" x14ac:dyDescent="0.35">
      <c r="A12" s="26" t="s">
        <v>133</v>
      </c>
      <c r="B12" s="30"/>
      <c r="C12" s="30"/>
    </row>
    <row r="13" spans="1:4" s="26" customFormat="1" x14ac:dyDescent="0.35">
      <c r="B13" s="30"/>
      <c r="C13" s="30"/>
    </row>
    <row r="14" spans="1:4" s="31" customFormat="1" x14ac:dyDescent="0.2">
      <c r="A14" s="167" t="s">
        <v>1</v>
      </c>
      <c r="B14" s="167" t="s">
        <v>36</v>
      </c>
      <c r="C14" s="167"/>
    </row>
    <row r="15" spans="1:4" s="26" customFormat="1" x14ac:dyDescent="0.35">
      <c r="A15" s="167"/>
      <c r="B15" s="165" t="s">
        <v>37</v>
      </c>
      <c r="C15" s="165" t="s">
        <v>38</v>
      </c>
    </row>
    <row r="16" spans="1:4" s="26" customFormat="1" x14ac:dyDescent="0.35">
      <c r="A16" s="162" t="s">
        <v>135</v>
      </c>
      <c r="B16" s="163">
        <v>6</v>
      </c>
      <c r="C16" s="94">
        <f>B16*100/$B$26</f>
        <v>13.043478260869565</v>
      </c>
    </row>
    <row r="17" spans="1:5" s="26" customFormat="1" x14ac:dyDescent="0.35">
      <c r="A17" s="162" t="s">
        <v>32</v>
      </c>
      <c r="B17" s="32">
        <v>1</v>
      </c>
      <c r="C17" s="94">
        <f t="shared" ref="C17:C25" si="0">B17*100/$B$26</f>
        <v>2.1739130434782608</v>
      </c>
    </row>
    <row r="18" spans="1:5" s="26" customFormat="1" x14ac:dyDescent="0.35">
      <c r="A18" s="162" t="s">
        <v>14</v>
      </c>
      <c r="B18" s="32">
        <v>4</v>
      </c>
      <c r="C18" s="94">
        <f t="shared" si="0"/>
        <v>8.695652173913043</v>
      </c>
    </row>
    <row r="19" spans="1:5" s="26" customFormat="1" x14ac:dyDescent="0.35">
      <c r="A19" s="162" t="s">
        <v>22</v>
      </c>
      <c r="B19" s="32">
        <v>6</v>
      </c>
      <c r="C19" s="94">
        <f t="shared" si="0"/>
        <v>13.043478260869565</v>
      </c>
    </row>
    <row r="20" spans="1:5" s="26" customFormat="1" x14ac:dyDescent="0.35">
      <c r="A20" s="162" t="s">
        <v>31</v>
      </c>
      <c r="B20" s="32">
        <v>4</v>
      </c>
      <c r="C20" s="94">
        <f t="shared" si="0"/>
        <v>8.695652173913043</v>
      </c>
    </row>
    <row r="21" spans="1:5" s="26" customFormat="1" x14ac:dyDescent="0.35">
      <c r="A21" s="162" t="s">
        <v>28</v>
      </c>
      <c r="B21" s="32">
        <v>13</v>
      </c>
      <c r="C21" s="94">
        <f t="shared" si="0"/>
        <v>28.260869565217391</v>
      </c>
    </row>
    <row r="22" spans="1:5" s="26" customFormat="1" x14ac:dyDescent="0.35">
      <c r="A22" s="162" t="s">
        <v>20</v>
      </c>
      <c r="B22" s="32">
        <v>6</v>
      </c>
      <c r="C22" s="94">
        <f t="shared" si="0"/>
        <v>13.043478260869565</v>
      </c>
    </row>
    <row r="23" spans="1:5" s="26" customFormat="1" x14ac:dyDescent="0.35">
      <c r="A23" s="162" t="s">
        <v>21</v>
      </c>
      <c r="B23" s="32">
        <v>3</v>
      </c>
      <c r="C23" s="94">
        <f t="shared" si="0"/>
        <v>6.5217391304347823</v>
      </c>
    </row>
    <row r="24" spans="1:5" s="26" customFormat="1" x14ac:dyDescent="0.35">
      <c r="A24" s="162" t="s">
        <v>30</v>
      </c>
      <c r="B24" s="32">
        <v>2</v>
      </c>
      <c r="C24" s="94">
        <f t="shared" si="0"/>
        <v>4.3478260869565215</v>
      </c>
    </row>
    <row r="25" spans="1:5" s="26" customFormat="1" ht="21" customHeight="1" x14ac:dyDescent="0.35">
      <c r="A25" s="162" t="s">
        <v>89</v>
      </c>
      <c r="B25" s="32">
        <v>1</v>
      </c>
      <c r="C25" s="94">
        <f t="shared" si="0"/>
        <v>2.1739130434782608</v>
      </c>
    </row>
    <row r="26" spans="1:5" s="26" customFormat="1" x14ac:dyDescent="0.35">
      <c r="A26" s="33" t="s">
        <v>39</v>
      </c>
      <c r="B26" s="33">
        <f>SUM(B16:B25)</f>
        <v>46</v>
      </c>
      <c r="C26" s="68">
        <f>B26*100/$B$26</f>
        <v>100</v>
      </c>
    </row>
    <row r="27" spans="1:5" s="26" customFormat="1" x14ac:dyDescent="0.35">
      <c r="B27" s="30"/>
      <c r="C27" s="30"/>
    </row>
    <row r="28" spans="1:5" s="26" customFormat="1" x14ac:dyDescent="0.35">
      <c r="A28" s="161" t="s">
        <v>126</v>
      </c>
      <c r="B28" s="65"/>
      <c r="C28" s="65"/>
      <c r="D28" s="65"/>
      <c r="E28" s="65"/>
    </row>
    <row r="29" spans="1:5" s="26" customFormat="1" x14ac:dyDescent="0.35">
      <c r="A29" s="65" t="s">
        <v>145</v>
      </c>
      <c r="B29" s="65"/>
      <c r="C29" s="65"/>
      <c r="D29" s="65"/>
      <c r="E29" s="65"/>
    </row>
    <row r="30" spans="1:5" s="26" customFormat="1" x14ac:dyDescent="0.35">
      <c r="A30" s="65" t="s">
        <v>136</v>
      </c>
      <c r="B30" s="65"/>
      <c r="C30" s="65"/>
      <c r="D30" s="65"/>
      <c r="E30" s="65"/>
    </row>
    <row r="31" spans="1:5" s="26" customFormat="1" x14ac:dyDescent="0.35"/>
  </sheetData>
  <mergeCells count="6">
    <mergeCell ref="A14:A15"/>
    <mergeCell ref="B14:C14"/>
    <mergeCell ref="A1:D1"/>
    <mergeCell ref="A3:D3"/>
    <mergeCell ref="A4:D4"/>
    <mergeCell ref="A5:D5"/>
  </mergeCells>
  <pageMargins left="0.70866141732283472" right="0.70866141732283472" top="0.55118110236220474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0" zoomScaleNormal="110" workbookViewId="0">
      <selection activeCell="F11" sqref="F11"/>
    </sheetView>
  </sheetViews>
  <sheetFormatPr defaultRowHeight="12.75" x14ac:dyDescent="0.2"/>
  <cols>
    <col min="4" max="4" width="17.5703125" customWidth="1"/>
    <col min="5" max="5" width="18.5703125" customWidth="1"/>
    <col min="6" max="6" width="15.140625" customWidth="1"/>
  </cols>
  <sheetData>
    <row r="1" spans="1:11" s="34" customFormat="1" ht="21" x14ac:dyDescent="0.35">
      <c r="A1" s="171" t="s">
        <v>127</v>
      </c>
      <c r="B1" s="171"/>
      <c r="C1" s="171"/>
      <c r="D1" s="171"/>
      <c r="E1" s="171"/>
      <c r="F1" s="171"/>
      <c r="G1" s="171"/>
      <c r="H1" s="26"/>
      <c r="I1" s="26"/>
      <c r="J1" s="26"/>
      <c r="K1" s="26"/>
    </row>
    <row r="2" spans="1:11" s="34" customFormat="1" ht="21" x14ac:dyDescent="0.35">
      <c r="A2" s="26"/>
      <c r="B2" s="26"/>
      <c r="C2" s="46"/>
      <c r="D2" s="46"/>
      <c r="E2" s="47"/>
      <c r="F2" s="30"/>
      <c r="G2" s="30"/>
      <c r="H2" s="26"/>
      <c r="I2" s="26"/>
      <c r="J2" s="26"/>
      <c r="K2" s="26"/>
    </row>
    <row r="3" spans="1:11" s="26" customFormat="1" ht="21" x14ac:dyDescent="0.35">
      <c r="A3" s="48" t="s">
        <v>91</v>
      </c>
      <c r="E3" s="30"/>
      <c r="F3" s="30"/>
      <c r="G3" s="30"/>
    </row>
    <row r="4" spans="1:11" s="26" customFormat="1" ht="21" x14ac:dyDescent="0.35">
      <c r="A4" s="26" t="s">
        <v>92</v>
      </c>
      <c r="E4" s="30"/>
      <c r="F4" s="30"/>
      <c r="G4" s="30"/>
    </row>
    <row r="5" spans="1:11" s="34" customFormat="1" ht="15" customHeight="1" thickBot="1" x14ac:dyDescent="0.4">
      <c r="A5" s="26"/>
      <c r="B5" s="26"/>
      <c r="C5" s="26"/>
      <c r="D5" s="26"/>
      <c r="E5" s="30"/>
      <c r="F5" s="30"/>
      <c r="G5" s="30"/>
      <c r="H5" s="26"/>
      <c r="I5" s="26"/>
      <c r="J5" s="26"/>
      <c r="K5" s="26"/>
    </row>
    <row r="6" spans="1:11" s="34" customFormat="1" ht="22.5" thickTop="1" thickBot="1" x14ac:dyDescent="0.4">
      <c r="A6" s="26"/>
      <c r="B6" s="170" t="s">
        <v>83</v>
      </c>
      <c r="C6" s="170"/>
      <c r="D6" s="170"/>
      <c r="E6" s="49" t="s">
        <v>41</v>
      </c>
      <c r="F6" s="49" t="s">
        <v>42</v>
      </c>
      <c r="G6" s="30"/>
      <c r="H6" s="26"/>
      <c r="I6" s="26"/>
      <c r="J6" s="26"/>
      <c r="K6" s="26"/>
    </row>
    <row r="7" spans="1:11" s="34" customFormat="1" ht="21.75" thickTop="1" x14ac:dyDescent="0.35">
      <c r="A7" s="26"/>
      <c r="B7" s="172" t="s">
        <v>88</v>
      </c>
      <c r="C7" s="172"/>
      <c r="D7" s="172"/>
      <c r="E7" s="62">
        <v>20</v>
      </c>
      <c r="F7" s="63">
        <f>E7*100/E$13</f>
        <v>34.482758620689658</v>
      </c>
      <c r="G7" s="30"/>
      <c r="H7" s="26"/>
      <c r="I7" s="26"/>
      <c r="J7" s="26"/>
      <c r="K7" s="26"/>
    </row>
    <row r="8" spans="1:11" s="34" customFormat="1" ht="21" x14ac:dyDescent="0.35">
      <c r="A8" s="26"/>
      <c r="B8" s="172" t="s">
        <v>84</v>
      </c>
      <c r="C8" s="172"/>
      <c r="D8" s="172"/>
      <c r="E8" s="62">
        <v>2</v>
      </c>
      <c r="F8" s="63">
        <f t="shared" ref="F8:F12" si="0">E8*100/E$13</f>
        <v>3.4482758620689653</v>
      </c>
      <c r="G8" s="30"/>
      <c r="H8" s="26"/>
      <c r="I8" s="26"/>
      <c r="J8" s="26"/>
      <c r="K8" s="26"/>
    </row>
    <row r="9" spans="1:11" s="34" customFormat="1" ht="21" x14ac:dyDescent="0.35">
      <c r="A9" s="26"/>
      <c r="B9" s="61" t="s">
        <v>40</v>
      </c>
      <c r="C9" s="61"/>
      <c r="D9" s="61"/>
      <c r="E9" s="62">
        <v>28</v>
      </c>
      <c r="F9" s="63">
        <f t="shared" si="0"/>
        <v>48.275862068965516</v>
      </c>
      <c r="G9" s="30"/>
      <c r="H9" s="26"/>
      <c r="I9" s="26"/>
      <c r="J9" s="26"/>
      <c r="K9" s="26"/>
    </row>
    <row r="10" spans="1:11" s="34" customFormat="1" ht="21" x14ac:dyDescent="0.35">
      <c r="A10" s="26"/>
      <c r="B10" s="172" t="s">
        <v>85</v>
      </c>
      <c r="C10" s="172"/>
      <c r="D10" s="172"/>
      <c r="E10" s="62">
        <v>1</v>
      </c>
      <c r="F10" s="63">
        <f t="shared" si="0"/>
        <v>1.7241379310344827</v>
      </c>
      <c r="G10" s="30"/>
      <c r="H10" s="26"/>
      <c r="I10" s="26"/>
      <c r="J10" s="26"/>
      <c r="K10" s="26"/>
    </row>
    <row r="11" spans="1:11" s="34" customFormat="1" ht="21" x14ac:dyDescent="0.35">
      <c r="A11" s="26"/>
      <c r="B11" s="172" t="s">
        <v>86</v>
      </c>
      <c r="C11" s="172"/>
      <c r="D11" s="172"/>
      <c r="E11" s="62">
        <v>6</v>
      </c>
      <c r="F11" s="63">
        <f t="shared" si="0"/>
        <v>10.344827586206897</v>
      </c>
      <c r="G11" s="30"/>
      <c r="H11" s="26"/>
      <c r="I11" s="26"/>
      <c r="J11" s="26"/>
      <c r="K11" s="26"/>
    </row>
    <row r="12" spans="1:11" s="34" customFormat="1" ht="21.75" thickBot="1" x14ac:dyDescent="0.4">
      <c r="A12" s="26"/>
      <c r="B12" s="61" t="s">
        <v>87</v>
      </c>
      <c r="C12" s="61"/>
      <c r="D12" s="61"/>
      <c r="E12" s="64">
        <v>1</v>
      </c>
      <c r="F12" s="63">
        <f t="shared" si="0"/>
        <v>1.7241379310344827</v>
      </c>
      <c r="G12" s="30"/>
      <c r="H12" s="26"/>
      <c r="I12" s="26"/>
      <c r="J12" s="26"/>
      <c r="K12" s="26"/>
    </row>
    <row r="13" spans="1:11" s="34" customFormat="1" ht="22.5" thickTop="1" thickBot="1" x14ac:dyDescent="0.4">
      <c r="A13" s="26"/>
      <c r="B13" s="170" t="s">
        <v>39</v>
      </c>
      <c r="C13" s="170"/>
      <c r="D13" s="170"/>
      <c r="E13" s="54">
        <f>SUM(E7:E12)</f>
        <v>58</v>
      </c>
      <c r="F13" s="50">
        <f>SUM(F7:F12)</f>
        <v>100</v>
      </c>
      <c r="G13" s="30"/>
      <c r="H13" s="26"/>
      <c r="I13" s="26"/>
      <c r="J13" s="26"/>
      <c r="K13" s="26"/>
    </row>
    <row r="14" spans="1:11" s="34" customFormat="1" ht="21.75" thickTop="1" x14ac:dyDescent="0.35">
      <c r="A14" s="26"/>
      <c r="B14" s="26"/>
      <c r="C14" s="26"/>
      <c r="D14" s="26"/>
      <c r="E14" s="30"/>
      <c r="F14" s="30"/>
      <c r="G14" s="30"/>
      <c r="H14" s="26"/>
      <c r="I14" s="26"/>
      <c r="J14" s="26"/>
      <c r="K14" s="26"/>
    </row>
    <row r="15" spans="1:11" s="34" customFormat="1" ht="21" x14ac:dyDescent="0.35">
      <c r="A15" s="51"/>
      <c r="B15" s="26" t="s">
        <v>93</v>
      </c>
      <c r="C15" s="26"/>
      <c r="D15" s="26"/>
      <c r="E15" s="30"/>
      <c r="F15" s="30"/>
      <c r="G15" s="30"/>
      <c r="H15" s="26"/>
      <c r="I15" s="26"/>
      <c r="J15" s="26"/>
      <c r="K15" s="26"/>
    </row>
    <row r="16" spans="1:11" s="34" customFormat="1" ht="21" x14ac:dyDescent="0.35">
      <c r="A16" s="26" t="s">
        <v>148</v>
      </c>
      <c r="B16" s="26"/>
      <c r="C16" s="26"/>
      <c r="D16" s="26"/>
      <c r="E16" s="30"/>
      <c r="F16" s="30"/>
      <c r="G16" s="30"/>
      <c r="H16" s="26"/>
      <c r="I16" s="26"/>
      <c r="J16" s="26"/>
      <c r="K16" s="26"/>
    </row>
    <row r="17" spans="1:11" ht="21" x14ac:dyDescent="0.35">
      <c r="A17" s="56" t="s">
        <v>137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</sheetData>
  <mergeCells count="7">
    <mergeCell ref="B13:D13"/>
    <mergeCell ref="A1:G1"/>
    <mergeCell ref="B6:D6"/>
    <mergeCell ref="B7:D7"/>
    <mergeCell ref="B8:D8"/>
    <mergeCell ref="B10:D10"/>
    <mergeCell ref="B11:D11"/>
  </mergeCells>
  <pageMargins left="0.70866141732283472" right="0" top="0.55118110236220474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topLeftCell="A19" zoomScale="110" zoomScaleNormal="100" zoomScaleSheetLayoutView="110" workbookViewId="0">
      <selection activeCell="B25" sqref="B25"/>
    </sheetView>
  </sheetViews>
  <sheetFormatPr defaultRowHeight="19.5" x14ac:dyDescent="0.3"/>
  <cols>
    <col min="1" max="1" width="5.85546875" style="34" customWidth="1"/>
    <col min="2" max="2" width="62" style="34" customWidth="1"/>
    <col min="3" max="3" width="11.42578125" style="34" customWidth="1"/>
    <col min="4" max="4" width="10.42578125" style="34" customWidth="1"/>
    <col min="5" max="5" width="13.85546875" style="34" customWidth="1"/>
    <col min="6" max="6" width="12" style="34" customWidth="1"/>
    <col min="7" max="7" width="15.5703125" style="34" customWidth="1"/>
    <col min="8" max="256" width="9.140625" style="34"/>
    <col min="257" max="257" width="3.140625" style="34" customWidth="1"/>
    <col min="258" max="258" width="53.85546875" style="34" customWidth="1"/>
    <col min="259" max="261" width="9.85546875" style="34" customWidth="1"/>
    <col min="262" max="512" width="9.140625" style="34"/>
    <col min="513" max="513" width="3.140625" style="34" customWidth="1"/>
    <col min="514" max="514" width="53.85546875" style="34" customWidth="1"/>
    <col min="515" max="517" width="9.85546875" style="34" customWidth="1"/>
    <col min="518" max="768" width="9.140625" style="34"/>
    <col min="769" max="769" width="3.140625" style="34" customWidth="1"/>
    <col min="770" max="770" width="53.85546875" style="34" customWidth="1"/>
    <col min="771" max="773" width="9.85546875" style="34" customWidth="1"/>
    <col min="774" max="1024" width="9.140625" style="34"/>
    <col min="1025" max="1025" width="3.140625" style="34" customWidth="1"/>
    <col min="1026" max="1026" width="53.85546875" style="34" customWidth="1"/>
    <col min="1027" max="1029" width="9.85546875" style="34" customWidth="1"/>
    <col min="1030" max="1280" width="9.140625" style="34"/>
    <col min="1281" max="1281" width="3.140625" style="34" customWidth="1"/>
    <col min="1282" max="1282" width="53.85546875" style="34" customWidth="1"/>
    <col min="1283" max="1285" width="9.85546875" style="34" customWidth="1"/>
    <col min="1286" max="1536" width="9.140625" style="34"/>
    <col min="1537" max="1537" width="3.140625" style="34" customWidth="1"/>
    <col min="1538" max="1538" width="53.85546875" style="34" customWidth="1"/>
    <col min="1539" max="1541" width="9.85546875" style="34" customWidth="1"/>
    <col min="1542" max="1792" width="9.140625" style="34"/>
    <col min="1793" max="1793" width="3.140625" style="34" customWidth="1"/>
    <col min="1794" max="1794" width="53.85546875" style="34" customWidth="1"/>
    <col min="1795" max="1797" width="9.85546875" style="34" customWidth="1"/>
    <col min="1798" max="2048" width="9.140625" style="34"/>
    <col min="2049" max="2049" width="3.140625" style="34" customWidth="1"/>
    <col min="2050" max="2050" width="53.85546875" style="34" customWidth="1"/>
    <col min="2051" max="2053" width="9.85546875" style="34" customWidth="1"/>
    <col min="2054" max="2304" width="9.140625" style="34"/>
    <col min="2305" max="2305" width="3.140625" style="34" customWidth="1"/>
    <col min="2306" max="2306" width="53.85546875" style="34" customWidth="1"/>
    <col min="2307" max="2309" width="9.85546875" style="34" customWidth="1"/>
    <col min="2310" max="2560" width="9.140625" style="34"/>
    <col min="2561" max="2561" width="3.140625" style="34" customWidth="1"/>
    <col min="2562" max="2562" width="53.85546875" style="34" customWidth="1"/>
    <col min="2563" max="2565" width="9.85546875" style="34" customWidth="1"/>
    <col min="2566" max="2816" width="9.140625" style="34"/>
    <col min="2817" max="2817" width="3.140625" style="34" customWidth="1"/>
    <col min="2818" max="2818" width="53.85546875" style="34" customWidth="1"/>
    <col min="2819" max="2821" width="9.85546875" style="34" customWidth="1"/>
    <col min="2822" max="3072" width="9.140625" style="34"/>
    <col min="3073" max="3073" width="3.140625" style="34" customWidth="1"/>
    <col min="3074" max="3074" width="53.85546875" style="34" customWidth="1"/>
    <col min="3075" max="3077" width="9.85546875" style="34" customWidth="1"/>
    <col min="3078" max="3328" width="9.140625" style="34"/>
    <col min="3329" max="3329" width="3.140625" style="34" customWidth="1"/>
    <col min="3330" max="3330" width="53.85546875" style="34" customWidth="1"/>
    <col min="3331" max="3333" width="9.85546875" style="34" customWidth="1"/>
    <col min="3334" max="3584" width="9.140625" style="34"/>
    <col min="3585" max="3585" width="3.140625" style="34" customWidth="1"/>
    <col min="3586" max="3586" width="53.85546875" style="34" customWidth="1"/>
    <col min="3587" max="3589" width="9.85546875" style="34" customWidth="1"/>
    <col min="3590" max="3840" width="9.140625" style="34"/>
    <col min="3841" max="3841" width="3.140625" style="34" customWidth="1"/>
    <col min="3842" max="3842" width="53.85546875" style="34" customWidth="1"/>
    <col min="3843" max="3845" width="9.85546875" style="34" customWidth="1"/>
    <col min="3846" max="4096" width="9.140625" style="34"/>
    <col min="4097" max="4097" width="3.140625" style="34" customWidth="1"/>
    <col min="4098" max="4098" width="53.85546875" style="34" customWidth="1"/>
    <col min="4099" max="4101" width="9.85546875" style="34" customWidth="1"/>
    <col min="4102" max="4352" width="9.140625" style="34"/>
    <col min="4353" max="4353" width="3.140625" style="34" customWidth="1"/>
    <col min="4354" max="4354" width="53.85546875" style="34" customWidth="1"/>
    <col min="4355" max="4357" width="9.85546875" style="34" customWidth="1"/>
    <col min="4358" max="4608" width="9.140625" style="34"/>
    <col min="4609" max="4609" width="3.140625" style="34" customWidth="1"/>
    <col min="4610" max="4610" width="53.85546875" style="34" customWidth="1"/>
    <col min="4611" max="4613" width="9.85546875" style="34" customWidth="1"/>
    <col min="4614" max="4864" width="9.140625" style="34"/>
    <col min="4865" max="4865" width="3.140625" style="34" customWidth="1"/>
    <col min="4866" max="4866" width="53.85546875" style="34" customWidth="1"/>
    <col min="4867" max="4869" width="9.85546875" style="34" customWidth="1"/>
    <col min="4870" max="5120" width="9.140625" style="34"/>
    <col min="5121" max="5121" width="3.140625" style="34" customWidth="1"/>
    <col min="5122" max="5122" width="53.85546875" style="34" customWidth="1"/>
    <col min="5123" max="5125" width="9.85546875" style="34" customWidth="1"/>
    <col min="5126" max="5376" width="9.140625" style="34"/>
    <col min="5377" max="5377" width="3.140625" style="34" customWidth="1"/>
    <col min="5378" max="5378" width="53.85546875" style="34" customWidth="1"/>
    <col min="5379" max="5381" width="9.85546875" style="34" customWidth="1"/>
    <col min="5382" max="5632" width="9.140625" style="34"/>
    <col min="5633" max="5633" width="3.140625" style="34" customWidth="1"/>
    <col min="5634" max="5634" width="53.85546875" style="34" customWidth="1"/>
    <col min="5635" max="5637" width="9.85546875" style="34" customWidth="1"/>
    <col min="5638" max="5888" width="9.140625" style="34"/>
    <col min="5889" max="5889" width="3.140625" style="34" customWidth="1"/>
    <col min="5890" max="5890" width="53.85546875" style="34" customWidth="1"/>
    <col min="5891" max="5893" width="9.85546875" style="34" customWidth="1"/>
    <col min="5894" max="6144" width="9.140625" style="34"/>
    <col min="6145" max="6145" width="3.140625" style="34" customWidth="1"/>
    <col min="6146" max="6146" width="53.85546875" style="34" customWidth="1"/>
    <col min="6147" max="6149" width="9.85546875" style="34" customWidth="1"/>
    <col min="6150" max="6400" width="9.140625" style="34"/>
    <col min="6401" max="6401" width="3.140625" style="34" customWidth="1"/>
    <col min="6402" max="6402" width="53.85546875" style="34" customWidth="1"/>
    <col min="6403" max="6405" width="9.85546875" style="34" customWidth="1"/>
    <col min="6406" max="6656" width="9.140625" style="34"/>
    <col min="6657" max="6657" width="3.140625" style="34" customWidth="1"/>
    <col min="6658" max="6658" width="53.85546875" style="34" customWidth="1"/>
    <col min="6659" max="6661" width="9.85546875" style="34" customWidth="1"/>
    <col min="6662" max="6912" width="9.140625" style="34"/>
    <col min="6913" max="6913" width="3.140625" style="34" customWidth="1"/>
    <col min="6914" max="6914" width="53.85546875" style="34" customWidth="1"/>
    <col min="6915" max="6917" width="9.85546875" style="34" customWidth="1"/>
    <col min="6918" max="7168" width="9.140625" style="34"/>
    <col min="7169" max="7169" width="3.140625" style="34" customWidth="1"/>
    <col min="7170" max="7170" width="53.85546875" style="34" customWidth="1"/>
    <col min="7171" max="7173" width="9.85546875" style="34" customWidth="1"/>
    <col min="7174" max="7424" width="9.140625" style="34"/>
    <col min="7425" max="7425" width="3.140625" style="34" customWidth="1"/>
    <col min="7426" max="7426" width="53.85546875" style="34" customWidth="1"/>
    <col min="7427" max="7429" width="9.85546875" style="34" customWidth="1"/>
    <col min="7430" max="7680" width="9.140625" style="34"/>
    <col min="7681" max="7681" width="3.140625" style="34" customWidth="1"/>
    <col min="7682" max="7682" width="53.85546875" style="34" customWidth="1"/>
    <col min="7683" max="7685" width="9.85546875" style="34" customWidth="1"/>
    <col min="7686" max="7936" width="9.140625" style="34"/>
    <col min="7937" max="7937" width="3.140625" style="34" customWidth="1"/>
    <col min="7938" max="7938" width="53.85546875" style="34" customWidth="1"/>
    <col min="7939" max="7941" width="9.85546875" style="34" customWidth="1"/>
    <col min="7942" max="8192" width="9.140625" style="34"/>
    <col min="8193" max="8193" width="3.140625" style="34" customWidth="1"/>
    <col min="8194" max="8194" width="53.85546875" style="34" customWidth="1"/>
    <col min="8195" max="8197" width="9.85546875" style="34" customWidth="1"/>
    <col min="8198" max="8448" width="9.140625" style="34"/>
    <col min="8449" max="8449" width="3.140625" style="34" customWidth="1"/>
    <col min="8450" max="8450" width="53.85546875" style="34" customWidth="1"/>
    <col min="8451" max="8453" width="9.85546875" style="34" customWidth="1"/>
    <col min="8454" max="8704" width="9.140625" style="34"/>
    <col min="8705" max="8705" width="3.140625" style="34" customWidth="1"/>
    <col min="8706" max="8706" width="53.85546875" style="34" customWidth="1"/>
    <col min="8707" max="8709" width="9.85546875" style="34" customWidth="1"/>
    <col min="8710" max="8960" width="9.140625" style="34"/>
    <col min="8961" max="8961" width="3.140625" style="34" customWidth="1"/>
    <col min="8962" max="8962" width="53.85546875" style="34" customWidth="1"/>
    <col min="8963" max="8965" width="9.85546875" style="34" customWidth="1"/>
    <col min="8966" max="9216" width="9.140625" style="34"/>
    <col min="9217" max="9217" width="3.140625" style="34" customWidth="1"/>
    <col min="9218" max="9218" width="53.85546875" style="34" customWidth="1"/>
    <col min="9219" max="9221" width="9.85546875" style="34" customWidth="1"/>
    <col min="9222" max="9472" width="9.140625" style="34"/>
    <col min="9473" max="9473" width="3.140625" style="34" customWidth="1"/>
    <col min="9474" max="9474" width="53.85546875" style="34" customWidth="1"/>
    <col min="9475" max="9477" width="9.85546875" style="34" customWidth="1"/>
    <col min="9478" max="9728" width="9.140625" style="34"/>
    <col min="9729" max="9729" width="3.140625" style="34" customWidth="1"/>
    <col min="9730" max="9730" width="53.85546875" style="34" customWidth="1"/>
    <col min="9731" max="9733" width="9.85546875" style="34" customWidth="1"/>
    <col min="9734" max="9984" width="9.140625" style="34"/>
    <col min="9985" max="9985" width="3.140625" style="34" customWidth="1"/>
    <col min="9986" max="9986" width="53.85546875" style="34" customWidth="1"/>
    <col min="9987" max="9989" width="9.85546875" style="34" customWidth="1"/>
    <col min="9990" max="10240" width="9.140625" style="34"/>
    <col min="10241" max="10241" width="3.140625" style="34" customWidth="1"/>
    <col min="10242" max="10242" width="53.85546875" style="34" customWidth="1"/>
    <col min="10243" max="10245" width="9.85546875" style="34" customWidth="1"/>
    <col min="10246" max="10496" width="9.140625" style="34"/>
    <col min="10497" max="10497" width="3.140625" style="34" customWidth="1"/>
    <col min="10498" max="10498" width="53.85546875" style="34" customWidth="1"/>
    <col min="10499" max="10501" width="9.85546875" style="34" customWidth="1"/>
    <col min="10502" max="10752" width="9.140625" style="34"/>
    <col min="10753" max="10753" width="3.140625" style="34" customWidth="1"/>
    <col min="10754" max="10754" width="53.85546875" style="34" customWidth="1"/>
    <col min="10755" max="10757" width="9.85546875" style="34" customWidth="1"/>
    <col min="10758" max="11008" width="9.140625" style="34"/>
    <col min="11009" max="11009" width="3.140625" style="34" customWidth="1"/>
    <col min="11010" max="11010" width="53.85546875" style="34" customWidth="1"/>
    <col min="11011" max="11013" width="9.85546875" style="34" customWidth="1"/>
    <col min="11014" max="11264" width="9.140625" style="34"/>
    <col min="11265" max="11265" width="3.140625" style="34" customWidth="1"/>
    <col min="11266" max="11266" width="53.85546875" style="34" customWidth="1"/>
    <col min="11267" max="11269" width="9.85546875" style="34" customWidth="1"/>
    <col min="11270" max="11520" width="9.140625" style="34"/>
    <col min="11521" max="11521" width="3.140625" style="34" customWidth="1"/>
    <col min="11522" max="11522" width="53.85546875" style="34" customWidth="1"/>
    <col min="11523" max="11525" width="9.85546875" style="34" customWidth="1"/>
    <col min="11526" max="11776" width="9.140625" style="34"/>
    <col min="11777" max="11777" width="3.140625" style="34" customWidth="1"/>
    <col min="11778" max="11778" width="53.85546875" style="34" customWidth="1"/>
    <col min="11779" max="11781" width="9.85546875" style="34" customWidth="1"/>
    <col min="11782" max="12032" width="9.140625" style="34"/>
    <col min="12033" max="12033" width="3.140625" style="34" customWidth="1"/>
    <col min="12034" max="12034" width="53.85546875" style="34" customWidth="1"/>
    <col min="12035" max="12037" width="9.85546875" style="34" customWidth="1"/>
    <col min="12038" max="12288" width="9.140625" style="34"/>
    <col min="12289" max="12289" width="3.140625" style="34" customWidth="1"/>
    <col min="12290" max="12290" width="53.85546875" style="34" customWidth="1"/>
    <col min="12291" max="12293" width="9.85546875" style="34" customWidth="1"/>
    <col min="12294" max="12544" width="9.140625" style="34"/>
    <col min="12545" max="12545" width="3.140625" style="34" customWidth="1"/>
    <col min="12546" max="12546" width="53.85546875" style="34" customWidth="1"/>
    <col min="12547" max="12549" width="9.85546875" style="34" customWidth="1"/>
    <col min="12550" max="12800" width="9.140625" style="34"/>
    <col min="12801" max="12801" width="3.140625" style="34" customWidth="1"/>
    <col min="12802" max="12802" width="53.85546875" style="34" customWidth="1"/>
    <col min="12803" max="12805" width="9.85546875" style="34" customWidth="1"/>
    <col min="12806" max="13056" width="9.140625" style="34"/>
    <col min="13057" max="13057" width="3.140625" style="34" customWidth="1"/>
    <col min="13058" max="13058" width="53.85546875" style="34" customWidth="1"/>
    <col min="13059" max="13061" width="9.85546875" style="34" customWidth="1"/>
    <col min="13062" max="13312" width="9.140625" style="34"/>
    <col min="13313" max="13313" width="3.140625" style="34" customWidth="1"/>
    <col min="13314" max="13314" width="53.85546875" style="34" customWidth="1"/>
    <col min="13315" max="13317" width="9.85546875" style="34" customWidth="1"/>
    <col min="13318" max="13568" width="9.140625" style="34"/>
    <col min="13569" max="13569" width="3.140625" style="34" customWidth="1"/>
    <col min="13570" max="13570" width="53.85546875" style="34" customWidth="1"/>
    <col min="13571" max="13573" width="9.85546875" style="34" customWidth="1"/>
    <col min="13574" max="13824" width="9.140625" style="34"/>
    <col min="13825" max="13825" width="3.140625" style="34" customWidth="1"/>
    <col min="13826" max="13826" width="53.85546875" style="34" customWidth="1"/>
    <col min="13827" max="13829" width="9.85546875" style="34" customWidth="1"/>
    <col min="13830" max="14080" width="9.140625" style="34"/>
    <col min="14081" max="14081" width="3.140625" style="34" customWidth="1"/>
    <col min="14082" max="14082" width="53.85546875" style="34" customWidth="1"/>
    <col min="14083" max="14085" width="9.85546875" style="34" customWidth="1"/>
    <col min="14086" max="14336" width="9.140625" style="34"/>
    <col min="14337" max="14337" width="3.140625" style="34" customWidth="1"/>
    <col min="14338" max="14338" width="53.85546875" style="34" customWidth="1"/>
    <col min="14339" max="14341" width="9.85546875" style="34" customWidth="1"/>
    <col min="14342" max="14592" width="9.140625" style="34"/>
    <col min="14593" max="14593" width="3.140625" style="34" customWidth="1"/>
    <col min="14594" max="14594" width="53.85546875" style="34" customWidth="1"/>
    <col min="14595" max="14597" width="9.85546875" style="34" customWidth="1"/>
    <col min="14598" max="14848" width="9.140625" style="34"/>
    <col min="14849" max="14849" width="3.140625" style="34" customWidth="1"/>
    <col min="14850" max="14850" width="53.85546875" style="34" customWidth="1"/>
    <col min="14851" max="14853" width="9.85546875" style="34" customWidth="1"/>
    <col min="14854" max="15104" width="9.140625" style="34"/>
    <col min="15105" max="15105" width="3.140625" style="34" customWidth="1"/>
    <col min="15106" max="15106" width="53.85546875" style="34" customWidth="1"/>
    <col min="15107" max="15109" width="9.85546875" style="34" customWidth="1"/>
    <col min="15110" max="15360" width="9.140625" style="34"/>
    <col min="15361" max="15361" width="3.140625" style="34" customWidth="1"/>
    <col min="15362" max="15362" width="53.85546875" style="34" customWidth="1"/>
    <col min="15363" max="15365" width="9.85546875" style="34" customWidth="1"/>
    <col min="15366" max="15616" width="9.140625" style="34"/>
    <col min="15617" max="15617" width="3.140625" style="34" customWidth="1"/>
    <col min="15618" max="15618" width="53.85546875" style="34" customWidth="1"/>
    <col min="15619" max="15621" width="9.85546875" style="34" customWidth="1"/>
    <col min="15622" max="15872" width="9.140625" style="34"/>
    <col min="15873" max="15873" width="3.140625" style="34" customWidth="1"/>
    <col min="15874" max="15874" width="53.85546875" style="34" customWidth="1"/>
    <col min="15875" max="15877" width="9.85546875" style="34" customWidth="1"/>
    <col min="15878" max="16128" width="9.140625" style="34"/>
    <col min="16129" max="16129" width="3.140625" style="34" customWidth="1"/>
    <col min="16130" max="16130" width="53.85546875" style="34" customWidth="1"/>
    <col min="16131" max="16133" width="9.85546875" style="34" customWidth="1"/>
    <col min="16134" max="16384" width="9.140625" style="34"/>
  </cols>
  <sheetData>
    <row r="1" spans="1:5" s="26" customFormat="1" ht="21" x14ac:dyDescent="0.35">
      <c r="A1" s="103" t="s">
        <v>108</v>
      </c>
      <c r="B1" s="171" t="s">
        <v>115</v>
      </c>
      <c r="C1" s="171"/>
      <c r="D1" s="171"/>
      <c r="E1" s="171"/>
    </row>
    <row r="2" spans="1:5" s="26" customFormat="1" ht="21" x14ac:dyDescent="0.35"/>
    <row r="3" spans="1:5" s="26" customFormat="1" ht="21" x14ac:dyDescent="0.35">
      <c r="A3" s="28" t="s">
        <v>73</v>
      </c>
    </row>
    <row r="4" spans="1:5" s="65" customFormat="1" ht="21" x14ac:dyDescent="0.35">
      <c r="A4" s="174" t="s">
        <v>138</v>
      </c>
      <c r="B4" s="175"/>
      <c r="C4" s="175"/>
      <c r="D4" s="175"/>
      <c r="E4" s="175"/>
    </row>
    <row r="5" spans="1:5" s="65" customFormat="1" ht="21" x14ac:dyDescent="0.35">
      <c r="A5" s="70"/>
      <c r="B5" s="71"/>
      <c r="C5" s="71"/>
      <c r="D5" s="71"/>
      <c r="E5" s="71"/>
    </row>
    <row r="6" spans="1:5" s="65" customFormat="1" ht="21" x14ac:dyDescent="0.35">
      <c r="A6" s="70"/>
      <c r="B6" s="71"/>
      <c r="C6" s="80"/>
      <c r="D6" s="80"/>
      <c r="E6" s="80"/>
    </row>
    <row r="7" spans="1:5" s="26" customFormat="1" ht="21" x14ac:dyDescent="0.35">
      <c r="A7" s="176" t="s">
        <v>16</v>
      </c>
      <c r="B7" s="177"/>
      <c r="C7" s="178" t="s">
        <v>110</v>
      </c>
      <c r="D7" s="178"/>
      <c r="E7" s="77" t="s">
        <v>43</v>
      </c>
    </row>
    <row r="8" spans="1:5" s="26" customFormat="1" ht="21" x14ac:dyDescent="0.35">
      <c r="A8" s="81"/>
      <c r="B8" s="82"/>
      <c r="C8" s="32"/>
      <c r="D8" s="83" t="s">
        <v>44</v>
      </c>
      <c r="E8" s="77" t="s">
        <v>45</v>
      </c>
    </row>
    <row r="9" spans="1:5" s="26" customFormat="1" ht="21" x14ac:dyDescent="0.35">
      <c r="A9" s="84">
        <v>1</v>
      </c>
      <c r="B9" s="28" t="s">
        <v>46</v>
      </c>
      <c r="C9" s="85"/>
      <c r="D9" s="85"/>
      <c r="E9" s="85"/>
    </row>
    <row r="10" spans="1:5" s="26" customFormat="1" ht="21" x14ac:dyDescent="0.35">
      <c r="A10" s="86"/>
      <c r="B10" s="26" t="s">
        <v>47</v>
      </c>
      <c r="C10" s="87">
        <f>Sheet1!M49</f>
        <v>4.5869565217391308</v>
      </c>
      <c r="D10" s="87">
        <f>Sheet1!M50</f>
        <v>4.5777777777777775</v>
      </c>
      <c r="E10" s="88" t="str">
        <f>IF(C10&gt;4.5,"มากที่สุด",IF(C10&gt;3.5,"มาก",IF(C10&gt;2.5,"ปานกลาง",IF(C10&gt;1.5,"น้อย",IF(C10&lt;=1.5,"น้อยที่สุด")))))</f>
        <v>มากที่สุด</v>
      </c>
    </row>
    <row r="11" spans="1:5" s="26" customFormat="1" ht="21" x14ac:dyDescent="0.35">
      <c r="A11" s="86"/>
      <c r="B11" s="26" t="s">
        <v>63</v>
      </c>
      <c r="C11" s="87">
        <f>Sheet1!N49</f>
        <v>4.6086956521739131</v>
      </c>
      <c r="D11" s="87">
        <f>Sheet1!N50</f>
        <v>4.5999999999999996</v>
      </c>
      <c r="E11" s="88" t="str">
        <f>IF(C11&gt;4.5,"มากที่สุด",IF(C11&gt;3.5,"มาก",IF(C11&gt;2.5,"ปานกลาง",IF(C11&gt;1.5,"น้อย",IF(C11&lt;=1.5,"น้อยที่สุด")))))</f>
        <v>มากที่สุด</v>
      </c>
    </row>
    <row r="12" spans="1:5" s="26" customFormat="1" ht="21" x14ac:dyDescent="0.35">
      <c r="A12" s="89"/>
      <c r="B12" s="90" t="s">
        <v>109</v>
      </c>
      <c r="C12" s="91">
        <f>Sheet1!O49</f>
        <v>4.5869565217391308</v>
      </c>
      <c r="D12" s="91">
        <f>Sheet1!O50</f>
        <v>4.5869565217391308</v>
      </c>
      <c r="E12" s="88" t="str">
        <f>IF(C12&gt;4.5,"มากที่สุด",IF(C12&gt;3.5,"มาก",IF(C12&gt;2.5,"ปานกลาง",IF(C12&gt;1.5,"น้อย",IF(C12&lt;=1.5,"น้อยที่สุด")))))</f>
        <v>มากที่สุด</v>
      </c>
    </row>
    <row r="13" spans="1:5" s="26" customFormat="1" ht="21" x14ac:dyDescent="0.35">
      <c r="A13" s="92"/>
      <c r="B13" s="93" t="s">
        <v>48</v>
      </c>
      <c r="C13" s="94">
        <f>AVERAGE(C10:C12)</f>
        <v>4.5942028985507246</v>
      </c>
      <c r="D13" s="94">
        <f>Sheet1!O51</f>
        <v>0.59972841979498082</v>
      </c>
      <c r="E13" s="32" t="str">
        <f>IF(C13&gt;4.5,"มากที่สุด",IF(C13&gt;3.5,"มาก",IF(C13&gt;2.5,"ปานกลาง",IF(C13&gt;1.5,"น้อย",IF(C13&lt;=1.5,"น้อยที่สุด")))))</f>
        <v>มากที่สุด</v>
      </c>
    </row>
    <row r="14" spans="1:5" s="26" customFormat="1" ht="21" x14ac:dyDescent="0.35">
      <c r="A14" s="84">
        <v>2</v>
      </c>
      <c r="B14" s="28" t="s">
        <v>49</v>
      </c>
      <c r="C14" s="95"/>
      <c r="D14" s="95"/>
      <c r="E14" s="96"/>
    </row>
    <row r="15" spans="1:5" s="26" customFormat="1" ht="21" x14ac:dyDescent="0.35">
      <c r="A15" s="86"/>
      <c r="B15" s="158" t="s">
        <v>50</v>
      </c>
      <c r="C15" s="87">
        <f>Sheet1!P49</f>
        <v>4.7608695652173916</v>
      </c>
      <c r="D15" s="87">
        <f>Sheet1!P50</f>
        <v>0.43915503282683993</v>
      </c>
      <c r="E15" s="88" t="str">
        <f>IF(C15&gt;4.5,"มากที่สุด",IF(C15&gt;3.5,"มาก",IF(C15&gt;2.5,"ปานกลาง",IF(C15&gt;1.5,"น้อย",IF(C15&lt;=1.5,"น้อยที่สุด")))))</f>
        <v>มากที่สุด</v>
      </c>
    </row>
    <row r="16" spans="1:5" s="26" customFormat="1" ht="21" x14ac:dyDescent="0.35">
      <c r="A16" s="86"/>
      <c r="B16" s="26" t="s">
        <v>51</v>
      </c>
      <c r="C16" s="87">
        <f>Sheet1!Q49</f>
        <v>4.7391304347826084</v>
      </c>
      <c r="D16" s="87">
        <f>Sheet1!Q50</f>
        <v>0.49147318718298932</v>
      </c>
      <c r="E16" s="88" t="str">
        <f t="shared" ref="E16:E29" si="0">IF(C16&gt;4.5,"มากที่สุด",IF(C16&gt;3.5,"มาก",IF(C16&gt;2.5,"ปานกลาง",IF(C16&gt;1.5,"น้อย",IF(C16&lt;=1.5,"น้อยที่สุด")))))</f>
        <v>มากที่สุด</v>
      </c>
    </row>
    <row r="17" spans="1:5" s="26" customFormat="1" ht="21" x14ac:dyDescent="0.35">
      <c r="A17" s="92"/>
      <c r="B17" s="93" t="s">
        <v>48</v>
      </c>
      <c r="C17" s="94">
        <f>AVERAGE(C15:C16)</f>
        <v>4.75</v>
      </c>
      <c r="D17" s="94">
        <f>Sheet1!Q51</f>
        <v>0.45993310550389993</v>
      </c>
      <c r="E17" s="32" t="str">
        <f t="shared" si="0"/>
        <v>มากที่สุด</v>
      </c>
    </row>
    <row r="18" spans="1:5" s="26" customFormat="1" ht="21" x14ac:dyDescent="0.35">
      <c r="A18" s="84">
        <v>3</v>
      </c>
      <c r="B18" s="28" t="s">
        <v>52</v>
      </c>
      <c r="C18" s="95"/>
      <c r="D18" s="95"/>
      <c r="E18" s="88"/>
    </row>
    <row r="19" spans="1:5" s="26" customFormat="1" ht="21" x14ac:dyDescent="0.35">
      <c r="A19" s="86"/>
      <c r="B19" s="26" t="s">
        <v>53</v>
      </c>
      <c r="C19" s="87">
        <f>Sheet1!R49</f>
        <v>4.2173913043478262</v>
      </c>
      <c r="D19" s="87">
        <f>Sheet1!R50</f>
        <v>0.78635709949278487</v>
      </c>
      <c r="E19" s="88" t="str">
        <f t="shared" si="0"/>
        <v>มาก</v>
      </c>
    </row>
    <row r="20" spans="1:5" s="26" customFormat="1" ht="21" x14ac:dyDescent="0.35">
      <c r="A20" s="86"/>
      <c r="B20" s="26" t="s">
        <v>54</v>
      </c>
      <c r="C20" s="87">
        <f>Sheet1!S49</f>
        <v>3.8043478260869565</v>
      </c>
      <c r="D20" s="87">
        <f>Sheet1!S50</f>
        <v>0.90969018455958861</v>
      </c>
      <c r="E20" s="88" t="str">
        <f t="shared" si="0"/>
        <v>มาก</v>
      </c>
    </row>
    <row r="21" spans="1:5" s="26" customFormat="1" ht="21" x14ac:dyDescent="0.35">
      <c r="A21" s="86"/>
      <c r="B21" s="26" t="s">
        <v>55</v>
      </c>
      <c r="C21" s="87">
        <f>Sheet1!T49</f>
        <v>4.2173913043478262</v>
      </c>
      <c r="D21" s="87">
        <f>Sheet1!T50</f>
        <v>0.66376178719848566</v>
      </c>
      <c r="E21" s="88" t="str">
        <f t="shared" si="0"/>
        <v>มาก</v>
      </c>
    </row>
    <row r="22" spans="1:5" s="26" customFormat="1" ht="21" x14ac:dyDescent="0.35">
      <c r="A22" s="86"/>
      <c r="B22" s="26" t="s">
        <v>56</v>
      </c>
      <c r="C22" s="87">
        <f>Sheet1!U49</f>
        <v>4.2173913043478262</v>
      </c>
      <c r="D22" s="87">
        <f>Sheet1!U50</f>
        <v>0.62939277537995564</v>
      </c>
      <c r="E22" s="88" t="str">
        <f t="shared" si="0"/>
        <v>มาก</v>
      </c>
    </row>
    <row r="23" spans="1:5" s="26" customFormat="1" ht="21" x14ac:dyDescent="0.35">
      <c r="A23" s="86"/>
      <c r="B23" s="26" t="s">
        <v>57</v>
      </c>
      <c r="C23" s="87">
        <f>Sheet1!V49</f>
        <v>4.3913043478260869</v>
      </c>
      <c r="D23" s="87">
        <f>Sheet1!V50</f>
        <v>0.61384981404485028</v>
      </c>
      <c r="E23" s="88" t="str">
        <f t="shared" si="0"/>
        <v>มาก</v>
      </c>
    </row>
    <row r="24" spans="1:5" s="26" customFormat="1" ht="21" x14ac:dyDescent="0.35">
      <c r="A24" s="92"/>
      <c r="B24" s="93" t="s">
        <v>48</v>
      </c>
      <c r="C24" s="94">
        <f>AVERAGE(C19:C23)</f>
        <v>4.1695652173913045</v>
      </c>
      <c r="D24" s="94">
        <f>Sheet1!V51</f>
        <v>0.74876012950475601</v>
      </c>
      <c r="E24" s="32" t="str">
        <f t="shared" si="0"/>
        <v>มาก</v>
      </c>
    </row>
    <row r="25" spans="1:5" s="26" customFormat="1" ht="21" x14ac:dyDescent="0.35">
      <c r="A25" s="84">
        <v>5</v>
      </c>
      <c r="B25" s="28" t="s">
        <v>58</v>
      </c>
      <c r="C25" s="87"/>
      <c r="D25" s="87"/>
      <c r="E25" s="97"/>
    </row>
    <row r="26" spans="1:5" s="26" customFormat="1" ht="21" x14ac:dyDescent="0.35">
      <c r="A26" s="86"/>
      <c r="B26" s="26" t="s">
        <v>66</v>
      </c>
      <c r="C26" s="87">
        <f>Sheet1!AI49</f>
        <v>4.1956521739130439</v>
      </c>
      <c r="D26" s="98">
        <f>Sheet1!AI50</f>
        <v>4.1956521739130439</v>
      </c>
      <c r="E26" s="88" t="str">
        <f t="shared" si="0"/>
        <v>มาก</v>
      </c>
    </row>
    <row r="27" spans="1:5" s="26" customFormat="1" ht="21" x14ac:dyDescent="0.35">
      <c r="A27" s="86"/>
      <c r="B27" s="26" t="s">
        <v>64</v>
      </c>
      <c r="C27" s="87">
        <f>Sheet1!AJ49</f>
        <v>4.2826086956521738</v>
      </c>
      <c r="D27" s="87">
        <f>Sheet1!AJ50</f>
        <v>4.2826086956521738</v>
      </c>
      <c r="E27" s="88" t="str">
        <f t="shared" si="0"/>
        <v>มาก</v>
      </c>
    </row>
    <row r="28" spans="1:5" s="26" customFormat="1" ht="21" x14ac:dyDescent="0.35">
      <c r="A28" s="86"/>
      <c r="B28" s="26" t="s">
        <v>65</v>
      </c>
      <c r="C28" s="87">
        <f>Sheet1!AK49</f>
        <v>4.3478260869565215</v>
      </c>
      <c r="D28" s="98">
        <f>Sheet1!AK50</f>
        <v>4.3478260869565215</v>
      </c>
      <c r="E28" s="99" t="str">
        <f t="shared" si="0"/>
        <v>มาก</v>
      </c>
    </row>
    <row r="29" spans="1:5" s="26" customFormat="1" ht="21" x14ac:dyDescent="0.35">
      <c r="A29" s="100"/>
      <c r="B29" s="93" t="s">
        <v>48</v>
      </c>
      <c r="C29" s="94">
        <f>AVERAGE(C26:C28)</f>
        <v>4.27536231884058</v>
      </c>
      <c r="D29" s="94">
        <f>Sheet1!AK51</f>
        <v>0.55062162538006965</v>
      </c>
      <c r="E29" s="99" t="str">
        <f t="shared" si="0"/>
        <v>มาก</v>
      </c>
    </row>
    <row r="30" spans="1:5" s="26" customFormat="1" ht="21.75" thickBot="1" x14ac:dyDescent="0.4">
      <c r="A30" s="179" t="s">
        <v>59</v>
      </c>
      <c r="B30" s="180"/>
      <c r="C30" s="101">
        <f>AVERAGE(C26:C28,C19:C23,C15:C16,C10:C12)</f>
        <v>4.3812709030100345</v>
      </c>
      <c r="D30" s="101">
        <f>AVERAGE(D26:D28,D19:D23,D15:D16,D10:D12)</f>
        <v>2.3941923951326265</v>
      </c>
      <c r="E30" s="102" t="str">
        <f>IF(C30&gt;4.5,"มากที่สุด",IF(C30&gt;3.5,"มาก",IF(C30&gt;2.5,"ปานกลาง",IF(C30&gt;1.5,"น้อย",IF(C30&lt;=1.5,"น้อยที่สุด")))))</f>
        <v>มาก</v>
      </c>
    </row>
    <row r="31" spans="1:5" s="26" customFormat="1" ht="21.75" thickTop="1" x14ac:dyDescent="0.35"/>
    <row r="32" spans="1:5" s="26" customFormat="1" ht="21" x14ac:dyDescent="0.35"/>
    <row r="33" spans="1:7" s="26" customFormat="1" ht="21" x14ac:dyDescent="0.35">
      <c r="A33" s="26" t="s">
        <v>67</v>
      </c>
      <c r="B33" s="46" t="s">
        <v>149</v>
      </c>
      <c r="C33" s="46"/>
      <c r="D33" s="46"/>
      <c r="E33" s="47"/>
      <c r="F33" s="47"/>
      <c r="G33" s="47"/>
    </row>
    <row r="34" spans="1:7" s="26" customFormat="1" ht="21" x14ac:dyDescent="0.35">
      <c r="A34" s="78" t="s">
        <v>128</v>
      </c>
      <c r="B34" s="79"/>
      <c r="C34" s="79"/>
      <c r="D34" s="79"/>
      <c r="E34" s="79"/>
      <c r="F34" s="79"/>
      <c r="G34" s="79"/>
    </row>
    <row r="35" spans="1:7" s="26" customFormat="1" ht="21" x14ac:dyDescent="0.35">
      <c r="A35" s="79" t="s">
        <v>112</v>
      </c>
      <c r="B35" s="79"/>
      <c r="C35" s="79"/>
      <c r="D35" s="79"/>
      <c r="E35" s="79"/>
      <c r="F35" s="79"/>
      <c r="G35" s="79"/>
    </row>
    <row r="36" spans="1:7" s="26" customFormat="1" ht="21" x14ac:dyDescent="0.35">
      <c r="A36" s="79" t="s">
        <v>111</v>
      </c>
      <c r="B36" s="79"/>
      <c r="C36" s="79"/>
      <c r="D36" s="79"/>
      <c r="E36" s="79"/>
      <c r="F36" s="79"/>
      <c r="G36" s="79"/>
    </row>
    <row r="37" spans="1:7" s="26" customFormat="1" ht="21" x14ac:dyDescent="0.35">
      <c r="A37" s="78" t="s">
        <v>129</v>
      </c>
      <c r="B37" s="78"/>
      <c r="C37" s="78"/>
      <c r="D37" s="78"/>
      <c r="E37" s="78"/>
      <c r="F37" s="78"/>
      <c r="G37" s="78"/>
    </row>
    <row r="38" spans="1:7" s="26" customFormat="1" ht="21" x14ac:dyDescent="0.35">
      <c r="A38" s="78" t="s">
        <v>130</v>
      </c>
      <c r="B38" s="78"/>
      <c r="C38" s="78"/>
      <c r="D38" s="78"/>
      <c r="E38" s="78"/>
      <c r="F38" s="78"/>
      <c r="G38" s="78"/>
    </row>
    <row r="39" spans="1:7" s="26" customFormat="1" ht="0.75" customHeight="1" x14ac:dyDescent="0.35"/>
    <row r="40" spans="1:7" s="26" customFormat="1" ht="21" x14ac:dyDescent="0.35">
      <c r="A40" s="103"/>
      <c r="B40" s="103"/>
      <c r="C40" s="103"/>
      <c r="D40" s="103"/>
      <c r="E40" s="103"/>
      <c r="F40" s="103"/>
      <c r="G40" s="103"/>
    </row>
    <row r="41" spans="1:7" s="26" customFormat="1" ht="21" x14ac:dyDescent="0.35">
      <c r="A41" s="104"/>
      <c r="B41" s="69"/>
      <c r="C41" s="69"/>
      <c r="D41" s="69"/>
      <c r="E41" s="69"/>
      <c r="F41" s="69"/>
      <c r="G41" s="69"/>
    </row>
    <row r="42" spans="1:7" s="26" customFormat="1" ht="21" x14ac:dyDescent="0.35">
      <c r="A42" s="104"/>
      <c r="B42" s="69"/>
      <c r="C42" s="69"/>
      <c r="D42" s="69"/>
      <c r="E42" s="69"/>
      <c r="F42" s="69"/>
      <c r="G42" s="69"/>
    </row>
    <row r="43" spans="1:7" s="26" customFormat="1" ht="21" x14ac:dyDescent="0.35">
      <c r="A43" s="104"/>
      <c r="B43" s="69"/>
      <c r="C43" s="69"/>
      <c r="D43" s="69"/>
      <c r="E43" s="69"/>
      <c r="F43" s="69"/>
      <c r="G43" s="69"/>
    </row>
    <row r="44" spans="1:7" s="26" customFormat="1" ht="21" x14ac:dyDescent="0.35">
      <c r="A44" s="104"/>
      <c r="B44" s="69"/>
      <c r="C44" s="69"/>
      <c r="D44" s="69"/>
      <c r="E44" s="69"/>
      <c r="F44" s="69"/>
      <c r="G44" s="69"/>
    </row>
    <row r="45" spans="1:7" s="26" customFormat="1" ht="21" x14ac:dyDescent="0.35">
      <c r="A45" s="104"/>
      <c r="B45" s="69"/>
      <c r="C45" s="69"/>
      <c r="D45" s="69"/>
      <c r="E45" s="69"/>
      <c r="F45" s="69"/>
      <c r="G45" s="69"/>
    </row>
    <row r="46" spans="1:7" s="26" customFormat="1" ht="21" x14ac:dyDescent="0.35">
      <c r="A46" s="104"/>
      <c r="B46" s="69"/>
      <c r="C46" s="69"/>
      <c r="D46" s="69"/>
      <c r="E46" s="69"/>
      <c r="F46" s="69"/>
      <c r="G46" s="69"/>
    </row>
    <row r="47" spans="1:7" s="26" customFormat="1" ht="21" x14ac:dyDescent="0.35">
      <c r="A47" s="104"/>
      <c r="B47" s="69"/>
      <c r="C47" s="69"/>
      <c r="D47" s="69"/>
      <c r="E47" s="69"/>
      <c r="F47" s="69"/>
      <c r="G47" s="69"/>
    </row>
    <row r="48" spans="1:7" s="26" customFormat="1" ht="21" x14ac:dyDescent="0.35">
      <c r="A48" s="104"/>
      <c r="B48" s="69"/>
      <c r="C48" s="69"/>
      <c r="D48" s="69"/>
      <c r="E48" s="69"/>
      <c r="F48" s="69"/>
      <c r="G48" s="69"/>
    </row>
    <row r="49" spans="1:9" s="26" customFormat="1" ht="21" x14ac:dyDescent="0.35">
      <c r="A49" s="104"/>
      <c r="B49" s="69"/>
      <c r="C49" s="69"/>
      <c r="D49" s="69"/>
      <c r="E49" s="69"/>
      <c r="F49" s="69"/>
      <c r="G49" s="69"/>
    </row>
    <row r="50" spans="1:9" s="26" customFormat="1" ht="21" x14ac:dyDescent="0.35">
      <c r="A50" s="69"/>
      <c r="B50" s="69"/>
      <c r="C50" s="69"/>
      <c r="D50" s="69"/>
      <c r="E50" s="69"/>
      <c r="F50" s="69"/>
      <c r="G50" s="69"/>
    </row>
    <row r="51" spans="1:9" s="26" customFormat="1" ht="21" x14ac:dyDescent="0.35">
      <c r="A51" s="69"/>
      <c r="B51" s="69"/>
      <c r="C51" s="69"/>
      <c r="D51" s="69"/>
      <c r="E51" s="69"/>
      <c r="F51" s="69"/>
      <c r="G51" s="69"/>
    </row>
    <row r="52" spans="1:9" s="26" customFormat="1" ht="21" x14ac:dyDescent="0.35">
      <c r="A52" s="69"/>
      <c r="B52" s="69"/>
      <c r="C52" s="69"/>
      <c r="D52" s="69"/>
      <c r="E52" s="69"/>
      <c r="F52" s="69"/>
      <c r="G52" s="69"/>
    </row>
    <row r="53" spans="1:9" s="26" customFormat="1" ht="21" x14ac:dyDescent="0.35">
      <c r="A53" s="69"/>
      <c r="B53" s="69"/>
      <c r="C53" s="69"/>
      <c r="D53" s="69"/>
      <c r="E53" s="69"/>
      <c r="F53" s="69"/>
      <c r="G53" s="69"/>
    </row>
    <row r="54" spans="1:9" s="26" customFormat="1" ht="21" x14ac:dyDescent="0.35">
      <c r="A54" s="69"/>
      <c r="B54" s="69"/>
      <c r="C54" s="69"/>
      <c r="D54" s="69"/>
      <c r="E54" s="69"/>
      <c r="F54" s="69"/>
      <c r="G54" s="69"/>
    </row>
    <row r="55" spans="1:9" s="26" customFormat="1" ht="21" x14ac:dyDescent="0.35">
      <c r="A55" s="69"/>
      <c r="B55" s="69"/>
      <c r="C55" s="69"/>
      <c r="D55" s="69"/>
      <c r="E55" s="69"/>
      <c r="F55" s="69"/>
      <c r="G55" s="69"/>
    </row>
    <row r="56" spans="1:9" s="26" customFormat="1" ht="21" x14ac:dyDescent="0.35">
      <c r="A56" s="69"/>
      <c r="B56" s="69"/>
      <c r="C56" s="69"/>
      <c r="D56" s="69"/>
      <c r="E56" s="69"/>
      <c r="F56" s="69"/>
      <c r="G56" s="69"/>
    </row>
    <row r="57" spans="1:9" s="26" customFormat="1" ht="21" x14ac:dyDescent="0.35">
      <c r="A57" s="69"/>
      <c r="B57" s="69"/>
      <c r="C57" s="69"/>
      <c r="D57" s="69"/>
      <c r="E57" s="69"/>
      <c r="F57" s="69"/>
      <c r="G57" s="69"/>
    </row>
    <row r="58" spans="1:9" s="26" customFormat="1" ht="21" x14ac:dyDescent="0.35">
      <c r="A58" s="69"/>
      <c r="B58" s="69"/>
      <c r="C58" s="69"/>
      <c r="D58" s="69"/>
      <c r="E58" s="69"/>
      <c r="F58" s="69"/>
      <c r="G58" s="69"/>
    </row>
    <row r="59" spans="1:9" s="26" customFormat="1" ht="21" x14ac:dyDescent="0.35">
      <c r="A59" s="150"/>
      <c r="B59" s="150"/>
      <c r="C59" s="150"/>
      <c r="D59" s="150"/>
      <c r="E59" s="150"/>
      <c r="F59" s="150"/>
      <c r="G59" s="150"/>
    </row>
    <row r="60" spans="1:9" s="26" customFormat="1" ht="21" x14ac:dyDescent="0.35">
      <c r="A60" s="103"/>
      <c r="B60" s="103"/>
      <c r="C60" s="103"/>
      <c r="D60" s="103"/>
      <c r="E60" s="103"/>
      <c r="F60" s="103"/>
      <c r="G60" s="103"/>
    </row>
    <row r="61" spans="1:9" s="26" customFormat="1" ht="21" x14ac:dyDescent="0.35">
      <c r="A61" s="105"/>
      <c r="E61" s="30"/>
      <c r="F61" s="30"/>
      <c r="G61" s="30"/>
    </row>
    <row r="62" spans="1:9" s="26" customFormat="1" ht="21" x14ac:dyDescent="0.35">
      <c r="A62" s="48"/>
      <c r="E62" s="30"/>
      <c r="F62" s="30"/>
      <c r="G62" s="30"/>
    </row>
    <row r="63" spans="1:9" s="26" customFormat="1" ht="21" x14ac:dyDescent="0.35">
      <c r="A63" s="48"/>
      <c r="E63" s="30"/>
      <c r="F63" s="30"/>
      <c r="G63" s="30"/>
    </row>
    <row r="64" spans="1:9" s="26" customFormat="1" ht="21" x14ac:dyDescent="0.35">
      <c r="A64" s="146"/>
      <c r="B64" s="146"/>
      <c r="C64" s="147"/>
      <c r="D64" s="147"/>
      <c r="E64" s="148"/>
      <c r="F64" s="148"/>
      <c r="G64" s="149"/>
      <c r="I64" s="145"/>
    </row>
    <row r="65" spans="1:9" s="26" customFormat="1" ht="21" x14ac:dyDescent="0.35">
      <c r="A65" s="146"/>
      <c r="B65" s="146"/>
      <c r="C65" s="147"/>
      <c r="D65" s="147"/>
      <c r="E65" s="148"/>
      <c r="F65" s="148"/>
      <c r="G65" s="149"/>
      <c r="I65" s="145"/>
    </row>
    <row r="66" spans="1:9" s="26" customFormat="1" ht="21" x14ac:dyDescent="0.35">
      <c r="A66" s="146"/>
      <c r="B66" s="146"/>
      <c r="C66" s="147"/>
      <c r="D66" s="147"/>
      <c r="E66" s="148"/>
      <c r="F66" s="148"/>
      <c r="G66" s="149"/>
      <c r="I66" s="145"/>
    </row>
    <row r="67" spans="1:9" s="26" customFormat="1" ht="21" x14ac:dyDescent="0.35">
      <c r="A67" s="146"/>
      <c r="B67" s="146"/>
      <c r="C67" s="147"/>
      <c r="D67" s="147"/>
      <c r="E67" s="148"/>
      <c r="F67" s="148"/>
      <c r="G67" s="149"/>
      <c r="I67" s="145"/>
    </row>
    <row r="68" spans="1:9" s="26" customFormat="1" ht="21" x14ac:dyDescent="0.35">
      <c r="A68" s="146"/>
      <c r="B68" s="146"/>
      <c r="C68" s="147"/>
      <c r="D68" s="147"/>
      <c r="E68" s="148"/>
      <c r="F68" s="148"/>
      <c r="G68" s="149"/>
      <c r="I68" s="145"/>
    </row>
    <row r="69" spans="1:9" s="26" customFormat="1" ht="21" x14ac:dyDescent="0.35">
      <c r="A69" s="146"/>
      <c r="B69" s="146"/>
      <c r="C69" s="147"/>
      <c r="D69" s="147"/>
      <c r="E69" s="148"/>
      <c r="F69" s="148"/>
      <c r="G69" s="149"/>
      <c r="I69" s="145"/>
    </row>
    <row r="70" spans="1:9" s="26" customFormat="1" ht="21" x14ac:dyDescent="0.35">
      <c r="A70" s="146"/>
      <c r="B70" s="146"/>
      <c r="C70" s="147"/>
      <c r="D70" s="147"/>
      <c r="E70" s="148"/>
      <c r="F70" s="148"/>
      <c r="G70" s="149"/>
      <c r="I70" s="145"/>
    </row>
    <row r="71" spans="1:9" s="26" customFormat="1" ht="21" x14ac:dyDescent="0.35">
      <c r="A71" s="146"/>
      <c r="B71" s="146"/>
      <c r="C71" s="147"/>
      <c r="D71" s="147"/>
      <c r="E71" s="148"/>
      <c r="F71" s="148"/>
      <c r="G71" s="149"/>
      <c r="I71" s="145"/>
    </row>
    <row r="72" spans="1:9" s="26" customFormat="1" ht="21" x14ac:dyDescent="0.35">
      <c r="A72" s="146"/>
      <c r="B72" s="146"/>
      <c r="C72" s="147"/>
      <c r="D72" s="147"/>
      <c r="E72" s="148"/>
      <c r="F72" s="148"/>
      <c r="G72" s="149"/>
      <c r="I72" s="145"/>
    </row>
    <row r="73" spans="1:9" s="26" customFormat="1" ht="21" x14ac:dyDescent="0.35">
      <c r="A73" s="173"/>
      <c r="B73" s="173"/>
      <c r="C73" s="173"/>
      <c r="D73" s="173"/>
      <c r="E73" s="173"/>
      <c r="F73" s="173"/>
      <c r="G73" s="173"/>
      <c r="I73" s="145"/>
    </row>
    <row r="74" spans="1:9" s="26" customFormat="1" ht="21" x14ac:dyDescent="0.35">
      <c r="A74" s="103"/>
      <c r="B74" s="103"/>
      <c r="C74" s="103"/>
      <c r="D74" s="103"/>
      <c r="E74" s="103"/>
      <c r="F74" s="103"/>
      <c r="G74" s="103"/>
      <c r="I74" s="145"/>
    </row>
    <row r="75" spans="1:9" s="26" customFormat="1" ht="21" x14ac:dyDescent="0.35">
      <c r="A75" s="105"/>
      <c r="E75" s="30"/>
      <c r="F75" s="30"/>
      <c r="G75" s="30"/>
    </row>
    <row r="76" spans="1:9" s="26" customFormat="1" ht="21" x14ac:dyDescent="0.35">
      <c r="E76" s="30"/>
      <c r="F76" s="30"/>
      <c r="G76" s="30"/>
    </row>
    <row r="77" spans="1:9" s="26" customFormat="1" ht="21" x14ac:dyDescent="0.35">
      <c r="E77" s="30"/>
      <c r="F77" s="30"/>
      <c r="G77" s="30"/>
    </row>
    <row r="78" spans="1:9" s="26" customFormat="1" ht="21" x14ac:dyDescent="0.35">
      <c r="E78" s="30"/>
      <c r="F78" s="30"/>
      <c r="G78" s="30"/>
    </row>
    <row r="79" spans="1:9" s="26" customFormat="1" ht="21" x14ac:dyDescent="0.35"/>
    <row r="80" spans="1:9" s="26" customFormat="1" ht="21" x14ac:dyDescent="0.35"/>
    <row r="81" spans="1:7" s="26" customFormat="1" ht="21" x14ac:dyDescent="0.35">
      <c r="A81" s="171"/>
      <c r="B81" s="171"/>
      <c r="C81" s="171"/>
      <c r="D81" s="171"/>
      <c r="E81" s="171"/>
      <c r="F81" s="171"/>
      <c r="G81" s="171"/>
    </row>
    <row r="82" spans="1:7" x14ac:dyDescent="0.3">
      <c r="A82" s="53"/>
      <c r="B82" s="53"/>
      <c r="C82" s="53"/>
      <c r="D82" s="53"/>
      <c r="E82" s="53"/>
      <c r="F82" s="53"/>
      <c r="G82" s="53"/>
    </row>
    <row r="83" spans="1:7" x14ac:dyDescent="0.3">
      <c r="B83" s="43"/>
      <c r="C83" s="43"/>
      <c r="D83" s="43"/>
      <c r="E83" s="45"/>
      <c r="F83" s="44"/>
      <c r="G83" s="42"/>
    </row>
  </sheetData>
  <mergeCells count="7">
    <mergeCell ref="A73:G73"/>
    <mergeCell ref="A81:G81"/>
    <mergeCell ref="B1:E1"/>
    <mergeCell ref="A4:E4"/>
    <mergeCell ref="A7:B7"/>
    <mergeCell ref="C7:D7"/>
    <mergeCell ref="A30:B30"/>
  </mergeCells>
  <pageMargins left="0.39370078740157483" right="0" top="0.55118110236220474" bottom="0.55118110236220474" header="0.11811023622047245" footer="0.11811023622047245"/>
  <pageSetup paperSize="9" scale="9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opLeftCell="A25" zoomScale="110" zoomScaleNormal="110" workbookViewId="0">
      <selection activeCell="D34" sqref="D34"/>
    </sheetView>
  </sheetViews>
  <sheetFormatPr defaultRowHeight="20.25" x14ac:dyDescent="0.3"/>
  <cols>
    <col min="1" max="3" width="9.140625" style="52"/>
    <col min="4" max="4" width="54" style="52" customWidth="1"/>
    <col min="5" max="5" width="11.5703125" style="52" customWidth="1"/>
    <col min="6" max="6" width="9.140625" style="52"/>
    <col min="7" max="7" width="16.5703125" style="52" customWidth="1"/>
    <col min="8" max="16384" width="9.140625" style="52"/>
  </cols>
  <sheetData>
    <row r="1" spans="1:8" s="26" customFormat="1" ht="21" x14ac:dyDescent="0.35">
      <c r="A1" s="189" t="s">
        <v>131</v>
      </c>
      <c r="B1" s="189"/>
      <c r="C1" s="189"/>
      <c r="D1" s="189"/>
      <c r="E1" s="189"/>
      <c r="F1" s="189"/>
      <c r="G1" s="189"/>
    </row>
    <row r="2" spans="1:8" s="26" customFormat="1" ht="21" x14ac:dyDescent="0.35">
      <c r="A2" s="103"/>
      <c r="B2" s="103"/>
      <c r="C2" s="103"/>
      <c r="D2" s="103"/>
      <c r="E2" s="103"/>
      <c r="F2" s="103"/>
      <c r="G2" s="103"/>
    </row>
    <row r="3" spans="1:8" s="26" customFormat="1" ht="21" x14ac:dyDescent="0.35">
      <c r="A3" s="105" t="s">
        <v>114</v>
      </c>
      <c r="E3" s="30"/>
      <c r="F3" s="30"/>
      <c r="G3" s="30"/>
    </row>
    <row r="4" spans="1:8" s="26" customFormat="1" ht="21" x14ac:dyDescent="0.35">
      <c r="A4" s="48" t="s">
        <v>139</v>
      </c>
      <c r="E4" s="30"/>
      <c r="F4" s="30"/>
      <c r="G4" s="30"/>
    </row>
    <row r="5" spans="1:8" s="26" customFormat="1" ht="21" x14ac:dyDescent="0.35">
      <c r="A5" s="48"/>
      <c r="E5" s="30"/>
      <c r="F5" s="30"/>
      <c r="G5" s="30"/>
    </row>
    <row r="6" spans="1:8" s="26" customFormat="1" ht="21" x14ac:dyDescent="0.35">
      <c r="A6" s="105"/>
      <c r="E6" s="30"/>
      <c r="F6" s="30"/>
      <c r="G6" s="30"/>
    </row>
    <row r="7" spans="1:8" s="26" customFormat="1" ht="21.75" customHeight="1" x14ac:dyDescent="0.35">
      <c r="A7" s="181" t="s">
        <v>16</v>
      </c>
      <c r="B7" s="182"/>
      <c r="C7" s="182"/>
      <c r="D7" s="182"/>
      <c r="E7" s="186" t="s">
        <v>110</v>
      </c>
      <c r="F7" s="186"/>
      <c r="G7" s="186"/>
    </row>
    <row r="8" spans="1:8" s="26" customFormat="1" ht="21" customHeight="1" x14ac:dyDescent="0.35">
      <c r="A8" s="183"/>
      <c r="B8" s="184"/>
      <c r="C8" s="184"/>
      <c r="D8" s="185"/>
      <c r="E8" s="106"/>
      <c r="F8" s="107" t="s">
        <v>44</v>
      </c>
      <c r="G8" s="107" t="s">
        <v>68</v>
      </c>
    </row>
    <row r="9" spans="1:8" s="26" customFormat="1" ht="28.5" customHeight="1" x14ac:dyDescent="0.35">
      <c r="A9" s="108" t="s">
        <v>69</v>
      </c>
      <c r="B9" s="109"/>
      <c r="C9" s="109"/>
      <c r="D9" s="110"/>
      <c r="E9" s="111"/>
      <c r="F9" s="111"/>
      <c r="G9" s="112"/>
      <c r="H9" s="46"/>
    </row>
    <row r="10" spans="1:8" s="26" customFormat="1" ht="21" x14ac:dyDescent="0.35">
      <c r="A10" s="113" t="s">
        <v>95</v>
      </c>
      <c r="B10" s="46"/>
      <c r="C10" s="46"/>
      <c r="D10" s="114"/>
      <c r="E10" s="87">
        <f>Sheet1!W49</f>
        <v>3.5217391304347827</v>
      </c>
      <c r="F10" s="87">
        <f>Sheet1!W50</f>
        <v>0.78142691233644634</v>
      </c>
      <c r="G10" s="97" t="str">
        <f t="shared" ref="G10:G36" si="0">IF(E10&gt;4.5,"มากที่สุด",IF(E10&gt;3.5,"มาก",IF(E10&gt;2.5,"ปานกลาง",IF(E10&gt;1.5,"น้อย",IF(E10&lt;=1.5,"น้อยที่สุด")))))</f>
        <v>มาก</v>
      </c>
    </row>
    <row r="11" spans="1:8" s="26" customFormat="1" ht="21" x14ac:dyDescent="0.35">
      <c r="A11" s="115" t="s">
        <v>96</v>
      </c>
      <c r="B11" s="116"/>
      <c r="C11" s="116"/>
      <c r="D11" s="117"/>
      <c r="E11" s="118"/>
      <c r="F11" s="118"/>
      <c r="G11" s="119"/>
    </row>
    <row r="12" spans="1:8" s="26" customFormat="1" ht="21" x14ac:dyDescent="0.35">
      <c r="A12" s="120" t="s">
        <v>97</v>
      </c>
      <c r="B12" s="121"/>
      <c r="C12" s="121"/>
      <c r="D12" s="122"/>
      <c r="E12" s="123">
        <f>Sheet1!X49</f>
        <v>3.7173913043478262</v>
      </c>
      <c r="F12" s="123">
        <f>Sheet1!X50</f>
        <v>0.6884134248242556</v>
      </c>
      <c r="G12" s="97" t="str">
        <f t="shared" si="0"/>
        <v>มาก</v>
      </c>
    </row>
    <row r="13" spans="1:8" s="26" customFormat="1" ht="21" x14ac:dyDescent="0.35">
      <c r="A13" s="115" t="s">
        <v>98</v>
      </c>
      <c r="B13" s="116"/>
      <c r="C13" s="116"/>
      <c r="D13" s="117"/>
      <c r="E13" s="118"/>
      <c r="F13" s="118"/>
      <c r="G13" s="119"/>
    </row>
    <row r="14" spans="1:8" s="26" customFormat="1" ht="21" x14ac:dyDescent="0.35">
      <c r="A14" s="120" t="s">
        <v>99</v>
      </c>
      <c r="B14" s="121"/>
      <c r="C14" s="121"/>
      <c r="D14" s="122"/>
      <c r="E14" s="123">
        <f>Sheet1!Y49</f>
        <v>3.5</v>
      </c>
      <c r="F14" s="123">
        <f>Sheet1!Y50</f>
        <v>0.86281194036965236</v>
      </c>
      <c r="G14" s="97" t="str">
        <f t="shared" si="0"/>
        <v>ปานกลาง</v>
      </c>
    </row>
    <row r="15" spans="1:8" s="26" customFormat="1" ht="21" x14ac:dyDescent="0.35">
      <c r="A15" s="115" t="s">
        <v>100</v>
      </c>
      <c r="B15" s="116"/>
      <c r="C15" s="116"/>
      <c r="D15" s="117"/>
      <c r="E15" s="118"/>
      <c r="F15" s="118"/>
      <c r="G15" s="119"/>
    </row>
    <row r="16" spans="1:8" s="26" customFormat="1" ht="21" x14ac:dyDescent="0.35">
      <c r="A16" s="120" t="s">
        <v>101</v>
      </c>
      <c r="B16" s="121"/>
      <c r="C16" s="121"/>
      <c r="D16" s="122"/>
      <c r="E16" s="123">
        <f>Sheet1!Z49</f>
        <v>3.2608695652173911</v>
      </c>
      <c r="F16" s="123">
        <f>Sheet1!Z50</f>
        <v>0.90516499683625895</v>
      </c>
      <c r="G16" s="97" t="str">
        <f t="shared" si="0"/>
        <v>ปานกลาง</v>
      </c>
    </row>
    <row r="17" spans="1:9" s="26" customFormat="1" ht="21" x14ac:dyDescent="0.35">
      <c r="A17" s="113" t="s">
        <v>82</v>
      </c>
      <c r="B17" s="46"/>
      <c r="C17" s="46"/>
      <c r="D17" s="114"/>
      <c r="E17" s="87"/>
      <c r="F17" s="87"/>
      <c r="G17" s="119"/>
    </row>
    <row r="18" spans="1:9" s="26" customFormat="1" ht="21" x14ac:dyDescent="0.35">
      <c r="A18" s="120" t="s">
        <v>102</v>
      </c>
      <c r="B18" s="121"/>
      <c r="C18" s="121"/>
      <c r="D18" s="122"/>
      <c r="E18" s="123">
        <f>Sheet1!AA49</f>
        <v>3.152173913043478</v>
      </c>
      <c r="F18" s="123">
        <f>Sheet1!AA50</f>
        <v>1.0103330870855922</v>
      </c>
      <c r="G18" s="97" t="str">
        <f t="shared" si="0"/>
        <v>ปานกลาง</v>
      </c>
    </row>
    <row r="19" spans="1:9" s="26" customFormat="1" ht="21" x14ac:dyDescent="0.35">
      <c r="A19" s="115" t="s">
        <v>103</v>
      </c>
      <c r="B19" s="116"/>
      <c r="C19" s="116"/>
      <c r="D19" s="117"/>
      <c r="E19" s="118"/>
      <c r="F19" s="118"/>
      <c r="G19" s="97"/>
      <c r="I19" s="46"/>
    </row>
    <row r="20" spans="1:9" s="26" customFormat="1" ht="21.75" thickBot="1" x14ac:dyDescent="0.4">
      <c r="A20" s="124"/>
      <c r="B20" s="125"/>
      <c r="C20" s="187" t="s">
        <v>70</v>
      </c>
      <c r="D20" s="188"/>
      <c r="E20" s="126">
        <f>AVERAGE(E18,E16,E14,E12,E10,E12,E14,E16,E18)</f>
        <v>3.4202898550724634</v>
      </c>
      <c r="F20" s="126">
        <f>Sheet1!AH51</f>
        <v>0.68412352650399522</v>
      </c>
      <c r="G20" s="159" t="str">
        <f t="shared" si="0"/>
        <v>ปานกลาง</v>
      </c>
    </row>
    <row r="21" spans="1:9" s="26" customFormat="1" ht="28.5" customHeight="1" thickTop="1" x14ac:dyDescent="0.35">
      <c r="A21" s="127" t="s">
        <v>71</v>
      </c>
      <c r="B21" s="128"/>
      <c r="C21" s="128"/>
      <c r="D21" s="129"/>
      <c r="E21" s="130"/>
      <c r="F21" s="130"/>
      <c r="G21" s="160"/>
    </row>
    <row r="22" spans="1:9" s="26" customFormat="1" ht="21" x14ac:dyDescent="0.35">
      <c r="A22" s="113" t="s">
        <v>104</v>
      </c>
      <c r="B22" s="46"/>
      <c r="C22" s="46"/>
      <c r="D22" s="114"/>
      <c r="E22" s="87">
        <f>Sheet1!AB49</f>
        <v>4.1304347826086953</v>
      </c>
      <c r="F22" s="87">
        <f>Sheet1!AB50</f>
        <v>0.74858965624028806</v>
      </c>
      <c r="G22" s="88" t="str">
        <f t="shared" si="0"/>
        <v>มาก</v>
      </c>
    </row>
    <row r="23" spans="1:9" s="26" customFormat="1" ht="21" x14ac:dyDescent="0.35">
      <c r="A23" s="115" t="s">
        <v>105</v>
      </c>
      <c r="B23" s="116"/>
      <c r="C23" s="116"/>
      <c r="D23" s="117"/>
      <c r="E23" s="118"/>
      <c r="F23" s="118"/>
      <c r="G23" s="119"/>
    </row>
    <row r="24" spans="1:9" s="26" customFormat="1" ht="21" x14ac:dyDescent="0.35">
      <c r="A24" s="120" t="s">
        <v>106</v>
      </c>
      <c r="B24" s="121"/>
      <c r="C24" s="121"/>
      <c r="D24" s="122"/>
      <c r="E24" s="123">
        <f>Sheet1!AC49</f>
        <v>4.2391304347826084</v>
      </c>
      <c r="F24" s="123">
        <f>Sheet1!AC50</f>
        <v>0.76550005758605277</v>
      </c>
      <c r="G24" s="88" t="str">
        <f t="shared" si="0"/>
        <v>มาก</v>
      </c>
    </row>
    <row r="25" spans="1:9" s="26" customFormat="1" ht="21" x14ac:dyDescent="0.35">
      <c r="A25" s="115" t="s">
        <v>107</v>
      </c>
      <c r="B25" s="116"/>
      <c r="C25" s="116"/>
      <c r="D25" s="117"/>
      <c r="E25" s="118"/>
      <c r="F25" s="118"/>
      <c r="G25" s="119"/>
    </row>
    <row r="26" spans="1:9" s="26" customFormat="1" ht="21" x14ac:dyDescent="0.35">
      <c r="A26" s="120" t="s">
        <v>74</v>
      </c>
      <c r="B26" s="121"/>
      <c r="C26" s="121"/>
      <c r="D26" s="122"/>
      <c r="E26" s="123">
        <f>Sheet1!AD49</f>
        <v>4.0217391304347823</v>
      </c>
      <c r="F26" s="123">
        <f>Sheet1!AD50</f>
        <v>0.856066727274162</v>
      </c>
      <c r="G26" s="88" t="str">
        <f t="shared" si="0"/>
        <v>มาก</v>
      </c>
    </row>
    <row r="27" spans="1:9" s="26" customFormat="1" ht="21" x14ac:dyDescent="0.35">
      <c r="A27" s="115" t="s">
        <v>75</v>
      </c>
      <c r="B27" s="116"/>
      <c r="C27" s="116"/>
      <c r="D27" s="117"/>
      <c r="E27" s="118"/>
      <c r="F27" s="118"/>
      <c r="G27" s="119"/>
    </row>
    <row r="28" spans="1:9" s="26" customFormat="1" ht="21" x14ac:dyDescent="0.35">
      <c r="A28" s="120" t="s">
        <v>76</v>
      </c>
      <c r="B28" s="121"/>
      <c r="C28" s="121"/>
      <c r="D28" s="114"/>
      <c r="E28" s="87">
        <f>Sheet1!AE49</f>
        <v>4.1521739130434785</v>
      </c>
      <c r="F28" s="87">
        <f>Sheet1!AE50</f>
        <v>0.59506829876345801</v>
      </c>
      <c r="G28" s="88" t="str">
        <f t="shared" si="0"/>
        <v>มาก</v>
      </c>
    </row>
    <row r="29" spans="1:9" s="26" customFormat="1" ht="21" x14ac:dyDescent="0.35">
      <c r="A29" s="115" t="s">
        <v>82</v>
      </c>
      <c r="B29" s="116"/>
      <c r="C29" s="116"/>
      <c r="D29" s="117"/>
      <c r="E29" s="118"/>
      <c r="F29" s="118"/>
      <c r="G29" s="119"/>
    </row>
    <row r="30" spans="1:9" s="26" customFormat="1" ht="21" x14ac:dyDescent="0.35">
      <c r="A30" s="113" t="s">
        <v>77</v>
      </c>
      <c r="B30" s="46"/>
      <c r="C30" s="46"/>
      <c r="D30" s="114"/>
      <c r="E30" s="123">
        <f>Sheet1!AF49</f>
        <v>4.1956521739130439</v>
      </c>
      <c r="F30" s="87">
        <f>Sheet1!AE49</f>
        <v>4.1521739130434785</v>
      </c>
      <c r="G30" s="88" t="str">
        <f t="shared" si="0"/>
        <v>มาก</v>
      </c>
    </row>
    <row r="31" spans="1:9" s="26" customFormat="1" ht="21" x14ac:dyDescent="0.35">
      <c r="A31" s="131" t="s">
        <v>78</v>
      </c>
      <c r="B31" s="132"/>
      <c r="C31" s="132"/>
      <c r="D31" s="133"/>
      <c r="E31" s="118"/>
      <c r="F31" s="118"/>
      <c r="G31" s="118"/>
    </row>
    <row r="32" spans="1:9" s="26" customFormat="1" ht="21" x14ac:dyDescent="0.35">
      <c r="A32" s="134" t="s">
        <v>79</v>
      </c>
      <c r="B32" s="46"/>
      <c r="C32" s="46"/>
      <c r="D32" s="114"/>
      <c r="E32" s="87">
        <f>Sheet1!AG49</f>
        <v>4.1086956521739131</v>
      </c>
      <c r="F32" s="87">
        <f>Sheet1!AG50</f>
        <v>0.56679452947901832</v>
      </c>
      <c r="G32" s="88" t="str">
        <f t="shared" si="0"/>
        <v>มาก</v>
      </c>
    </row>
    <row r="33" spans="1:9" s="26" customFormat="1" ht="21" x14ac:dyDescent="0.35">
      <c r="A33" s="135" t="s">
        <v>72</v>
      </c>
      <c r="B33" s="116"/>
      <c r="C33" s="116"/>
      <c r="D33" s="117"/>
      <c r="E33" s="118"/>
      <c r="F33" s="118"/>
      <c r="G33" s="118"/>
    </row>
    <row r="34" spans="1:9" s="26" customFormat="1" ht="21" x14ac:dyDescent="0.35">
      <c r="A34" s="136" t="s">
        <v>80</v>
      </c>
      <c r="B34" s="137"/>
      <c r="C34" s="137"/>
      <c r="D34" s="138"/>
      <c r="E34" s="87">
        <f>Sheet1!AH49</f>
        <v>3.7482468443197754</v>
      </c>
      <c r="F34" s="87">
        <f>Sheet1!AH50</f>
        <v>0.67279789300421922</v>
      </c>
      <c r="G34" s="88" t="str">
        <f t="shared" si="0"/>
        <v>มาก</v>
      </c>
    </row>
    <row r="35" spans="1:9" s="26" customFormat="1" ht="21" x14ac:dyDescent="0.35">
      <c r="A35" s="139" t="s">
        <v>81</v>
      </c>
      <c r="B35" s="140"/>
      <c r="C35" s="141"/>
      <c r="D35" s="142"/>
      <c r="E35" s="91"/>
      <c r="F35" s="91"/>
      <c r="G35" s="91"/>
    </row>
    <row r="36" spans="1:9" s="26" customFormat="1" ht="21.75" thickBot="1" x14ac:dyDescent="0.4">
      <c r="A36" s="143"/>
      <c r="B36" s="144"/>
      <c r="C36" s="187" t="s">
        <v>70</v>
      </c>
      <c r="D36" s="188"/>
      <c r="E36" s="126">
        <f>AVERAGE(E34,E32,E30,E28,E26,E24,E22)</f>
        <v>4.085153275896614</v>
      </c>
      <c r="F36" s="126">
        <f>AVERAGE(F34,F32,F30,F28,F26,F24,F22)</f>
        <v>1.1938558679129538</v>
      </c>
      <c r="G36" s="159" t="str">
        <f t="shared" si="0"/>
        <v>มาก</v>
      </c>
      <c r="I36" s="145"/>
    </row>
    <row r="37" spans="1:9" ht="21" thickTop="1" x14ac:dyDescent="0.3"/>
    <row r="38" spans="1:9" s="26" customFormat="1" ht="21" x14ac:dyDescent="0.35">
      <c r="A38" s="105"/>
      <c r="B38" s="26" t="s">
        <v>140</v>
      </c>
      <c r="E38" s="30"/>
      <c r="F38" s="30"/>
      <c r="G38" s="30"/>
    </row>
    <row r="39" spans="1:9" s="26" customFormat="1" ht="21" x14ac:dyDescent="0.35">
      <c r="A39" s="26" t="s">
        <v>141</v>
      </c>
      <c r="E39" s="30"/>
      <c r="F39" s="30"/>
      <c r="G39" s="30"/>
    </row>
    <row r="40" spans="1:9" s="26" customFormat="1" ht="21" x14ac:dyDescent="0.35">
      <c r="A40" s="26" t="s">
        <v>142</v>
      </c>
      <c r="E40" s="30"/>
      <c r="F40" s="30"/>
      <c r="G40" s="30"/>
    </row>
    <row r="41" spans="1:9" s="26" customFormat="1" ht="21" x14ac:dyDescent="0.35">
      <c r="A41" s="26" t="s">
        <v>144</v>
      </c>
      <c r="E41" s="30"/>
      <c r="F41" s="30"/>
      <c r="G41" s="30"/>
    </row>
    <row r="42" spans="1:9" s="26" customFormat="1" ht="21" x14ac:dyDescent="0.35">
      <c r="A42" s="26" t="s">
        <v>143</v>
      </c>
    </row>
  </sheetData>
  <mergeCells count="5">
    <mergeCell ref="A7:D8"/>
    <mergeCell ref="E7:G7"/>
    <mergeCell ref="C20:D20"/>
    <mergeCell ref="C36:D36"/>
    <mergeCell ref="A1:G1"/>
  </mergeCells>
  <pageMargins left="0.39370078740157483" right="0" top="0.55118110236220474" bottom="0.74803149606299213" header="0.31496062992125984" footer="0.31496062992125984"/>
  <pageSetup paperSize="9" scale="8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4</xdr:col>
                <xdr:colOff>314325</xdr:colOff>
                <xdr:row>7</xdr:row>
                <xdr:rowOff>47625</xdr:rowOff>
              </from>
              <to>
                <xdr:col>4</xdr:col>
                <xdr:colOff>476250</xdr:colOff>
                <xdr:row>8</xdr:row>
                <xdr:rowOff>9525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B1" zoomScale="110" zoomScaleNormal="110" workbookViewId="0">
      <selection activeCell="E9" sqref="E9"/>
    </sheetView>
  </sheetViews>
  <sheetFormatPr defaultRowHeight="18.75" x14ac:dyDescent="0.3"/>
  <cols>
    <col min="1" max="1" width="5.28515625" style="25" customWidth="1"/>
    <col min="2" max="2" width="8.42578125" style="25" customWidth="1"/>
    <col min="3" max="3" width="52.42578125" style="25" customWidth="1"/>
    <col min="4" max="254" width="9.140625" style="25"/>
    <col min="255" max="255" width="5.28515625" style="25" customWidth="1"/>
    <col min="256" max="256" width="5.42578125" style="25" customWidth="1"/>
    <col min="257" max="257" width="52.42578125" style="25" customWidth="1"/>
    <col min="258" max="510" width="9.140625" style="25"/>
    <col min="511" max="511" width="5.28515625" style="25" customWidth="1"/>
    <col min="512" max="512" width="5.42578125" style="25" customWidth="1"/>
    <col min="513" max="513" width="52.42578125" style="25" customWidth="1"/>
    <col min="514" max="766" width="9.140625" style="25"/>
    <col min="767" max="767" width="5.28515625" style="25" customWidth="1"/>
    <col min="768" max="768" width="5.42578125" style="25" customWidth="1"/>
    <col min="769" max="769" width="52.42578125" style="25" customWidth="1"/>
    <col min="770" max="1022" width="9.140625" style="25"/>
    <col min="1023" max="1023" width="5.28515625" style="25" customWidth="1"/>
    <col min="1024" max="1024" width="5.42578125" style="25" customWidth="1"/>
    <col min="1025" max="1025" width="52.42578125" style="25" customWidth="1"/>
    <col min="1026" max="1278" width="9.140625" style="25"/>
    <col min="1279" max="1279" width="5.28515625" style="25" customWidth="1"/>
    <col min="1280" max="1280" width="5.42578125" style="25" customWidth="1"/>
    <col min="1281" max="1281" width="52.42578125" style="25" customWidth="1"/>
    <col min="1282" max="1534" width="9.140625" style="25"/>
    <col min="1535" max="1535" width="5.28515625" style="25" customWidth="1"/>
    <col min="1536" max="1536" width="5.42578125" style="25" customWidth="1"/>
    <col min="1537" max="1537" width="52.42578125" style="25" customWidth="1"/>
    <col min="1538" max="1790" width="9.140625" style="25"/>
    <col min="1791" max="1791" width="5.28515625" style="25" customWidth="1"/>
    <col min="1792" max="1792" width="5.42578125" style="25" customWidth="1"/>
    <col min="1793" max="1793" width="52.42578125" style="25" customWidth="1"/>
    <col min="1794" max="2046" width="9.140625" style="25"/>
    <col min="2047" max="2047" width="5.28515625" style="25" customWidth="1"/>
    <col min="2048" max="2048" width="5.42578125" style="25" customWidth="1"/>
    <col min="2049" max="2049" width="52.42578125" style="25" customWidth="1"/>
    <col min="2050" max="2302" width="9.140625" style="25"/>
    <col min="2303" max="2303" width="5.28515625" style="25" customWidth="1"/>
    <col min="2304" max="2304" width="5.42578125" style="25" customWidth="1"/>
    <col min="2305" max="2305" width="52.42578125" style="25" customWidth="1"/>
    <col min="2306" max="2558" width="9.140625" style="25"/>
    <col min="2559" max="2559" width="5.28515625" style="25" customWidth="1"/>
    <col min="2560" max="2560" width="5.42578125" style="25" customWidth="1"/>
    <col min="2561" max="2561" width="52.42578125" style="25" customWidth="1"/>
    <col min="2562" max="2814" width="9.140625" style="25"/>
    <col min="2815" max="2815" width="5.28515625" style="25" customWidth="1"/>
    <col min="2816" max="2816" width="5.42578125" style="25" customWidth="1"/>
    <col min="2817" max="2817" width="52.42578125" style="25" customWidth="1"/>
    <col min="2818" max="3070" width="9.140625" style="25"/>
    <col min="3071" max="3071" width="5.28515625" style="25" customWidth="1"/>
    <col min="3072" max="3072" width="5.42578125" style="25" customWidth="1"/>
    <col min="3073" max="3073" width="52.42578125" style="25" customWidth="1"/>
    <col min="3074" max="3326" width="9.140625" style="25"/>
    <col min="3327" max="3327" width="5.28515625" style="25" customWidth="1"/>
    <col min="3328" max="3328" width="5.42578125" style="25" customWidth="1"/>
    <col min="3329" max="3329" width="52.42578125" style="25" customWidth="1"/>
    <col min="3330" max="3582" width="9.140625" style="25"/>
    <col min="3583" max="3583" width="5.28515625" style="25" customWidth="1"/>
    <col min="3584" max="3584" width="5.42578125" style="25" customWidth="1"/>
    <col min="3585" max="3585" width="52.42578125" style="25" customWidth="1"/>
    <col min="3586" max="3838" width="9.140625" style="25"/>
    <col min="3839" max="3839" width="5.28515625" style="25" customWidth="1"/>
    <col min="3840" max="3840" width="5.42578125" style="25" customWidth="1"/>
    <col min="3841" max="3841" width="52.42578125" style="25" customWidth="1"/>
    <col min="3842" max="4094" width="9.140625" style="25"/>
    <col min="4095" max="4095" width="5.28515625" style="25" customWidth="1"/>
    <col min="4096" max="4096" width="5.42578125" style="25" customWidth="1"/>
    <col min="4097" max="4097" width="52.42578125" style="25" customWidth="1"/>
    <col min="4098" max="4350" width="9.140625" style="25"/>
    <col min="4351" max="4351" width="5.28515625" style="25" customWidth="1"/>
    <col min="4352" max="4352" width="5.42578125" style="25" customWidth="1"/>
    <col min="4353" max="4353" width="52.42578125" style="25" customWidth="1"/>
    <col min="4354" max="4606" width="9.140625" style="25"/>
    <col min="4607" max="4607" width="5.28515625" style="25" customWidth="1"/>
    <col min="4608" max="4608" width="5.42578125" style="25" customWidth="1"/>
    <col min="4609" max="4609" width="52.42578125" style="25" customWidth="1"/>
    <col min="4610" max="4862" width="9.140625" style="25"/>
    <col min="4863" max="4863" width="5.28515625" style="25" customWidth="1"/>
    <col min="4864" max="4864" width="5.42578125" style="25" customWidth="1"/>
    <col min="4865" max="4865" width="52.42578125" style="25" customWidth="1"/>
    <col min="4866" max="5118" width="9.140625" style="25"/>
    <col min="5119" max="5119" width="5.28515625" style="25" customWidth="1"/>
    <col min="5120" max="5120" width="5.42578125" style="25" customWidth="1"/>
    <col min="5121" max="5121" width="52.42578125" style="25" customWidth="1"/>
    <col min="5122" max="5374" width="9.140625" style="25"/>
    <col min="5375" max="5375" width="5.28515625" style="25" customWidth="1"/>
    <col min="5376" max="5376" width="5.42578125" style="25" customWidth="1"/>
    <col min="5377" max="5377" width="52.42578125" style="25" customWidth="1"/>
    <col min="5378" max="5630" width="9.140625" style="25"/>
    <col min="5631" max="5631" width="5.28515625" style="25" customWidth="1"/>
    <col min="5632" max="5632" width="5.42578125" style="25" customWidth="1"/>
    <col min="5633" max="5633" width="52.42578125" style="25" customWidth="1"/>
    <col min="5634" max="5886" width="9.140625" style="25"/>
    <col min="5887" max="5887" width="5.28515625" style="25" customWidth="1"/>
    <col min="5888" max="5888" width="5.42578125" style="25" customWidth="1"/>
    <col min="5889" max="5889" width="52.42578125" style="25" customWidth="1"/>
    <col min="5890" max="6142" width="9.140625" style="25"/>
    <col min="6143" max="6143" width="5.28515625" style="25" customWidth="1"/>
    <col min="6144" max="6144" width="5.42578125" style="25" customWidth="1"/>
    <col min="6145" max="6145" width="52.42578125" style="25" customWidth="1"/>
    <col min="6146" max="6398" width="9.140625" style="25"/>
    <col min="6399" max="6399" width="5.28515625" style="25" customWidth="1"/>
    <col min="6400" max="6400" width="5.42578125" style="25" customWidth="1"/>
    <col min="6401" max="6401" width="52.42578125" style="25" customWidth="1"/>
    <col min="6402" max="6654" width="9.140625" style="25"/>
    <col min="6655" max="6655" width="5.28515625" style="25" customWidth="1"/>
    <col min="6656" max="6656" width="5.42578125" style="25" customWidth="1"/>
    <col min="6657" max="6657" width="52.42578125" style="25" customWidth="1"/>
    <col min="6658" max="6910" width="9.140625" style="25"/>
    <col min="6911" max="6911" width="5.28515625" style="25" customWidth="1"/>
    <col min="6912" max="6912" width="5.42578125" style="25" customWidth="1"/>
    <col min="6913" max="6913" width="52.42578125" style="25" customWidth="1"/>
    <col min="6914" max="7166" width="9.140625" style="25"/>
    <col min="7167" max="7167" width="5.28515625" style="25" customWidth="1"/>
    <col min="7168" max="7168" width="5.42578125" style="25" customWidth="1"/>
    <col min="7169" max="7169" width="52.42578125" style="25" customWidth="1"/>
    <col min="7170" max="7422" width="9.140625" style="25"/>
    <col min="7423" max="7423" width="5.28515625" style="25" customWidth="1"/>
    <col min="7424" max="7424" width="5.42578125" style="25" customWidth="1"/>
    <col min="7425" max="7425" width="52.42578125" style="25" customWidth="1"/>
    <col min="7426" max="7678" width="9.140625" style="25"/>
    <col min="7679" max="7679" width="5.28515625" style="25" customWidth="1"/>
    <col min="7680" max="7680" width="5.42578125" style="25" customWidth="1"/>
    <col min="7681" max="7681" width="52.42578125" style="25" customWidth="1"/>
    <col min="7682" max="7934" width="9.140625" style="25"/>
    <col min="7935" max="7935" width="5.28515625" style="25" customWidth="1"/>
    <col min="7936" max="7936" width="5.42578125" style="25" customWidth="1"/>
    <col min="7937" max="7937" width="52.42578125" style="25" customWidth="1"/>
    <col min="7938" max="8190" width="9.140625" style="25"/>
    <col min="8191" max="8191" width="5.28515625" style="25" customWidth="1"/>
    <col min="8192" max="8192" width="5.42578125" style="25" customWidth="1"/>
    <col min="8193" max="8193" width="52.42578125" style="25" customWidth="1"/>
    <col min="8194" max="8446" width="9.140625" style="25"/>
    <col min="8447" max="8447" width="5.28515625" style="25" customWidth="1"/>
    <col min="8448" max="8448" width="5.42578125" style="25" customWidth="1"/>
    <col min="8449" max="8449" width="52.42578125" style="25" customWidth="1"/>
    <col min="8450" max="8702" width="9.140625" style="25"/>
    <col min="8703" max="8703" width="5.28515625" style="25" customWidth="1"/>
    <col min="8704" max="8704" width="5.42578125" style="25" customWidth="1"/>
    <col min="8705" max="8705" width="52.42578125" style="25" customWidth="1"/>
    <col min="8706" max="8958" width="9.140625" style="25"/>
    <col min="8959" max="8959" width="5.28515625" style="25" customWidth="1"/>
    <col min="8960" max="8960" width="5.42578125" style="25" customWidth="1"/>
    <col min="8961" max="8961" width="52.42578125" style="25" customWidth="1"/>
    <col min="8962" max="9214" width="9.140625" style="25"/>
    <col min="9215" max="9215" width="5.28515625" style="25" customWidth="1"/>
    <col min="9216" max="9216" width="5.42578125" style="25" customWidth="1"/>
    <col min="9217" max="9217" width="52.42578125" style="25" customWidth="1"/>
    <col min="9218" max="9470" width="9.140625" style="25"/>
    <col min="9471" max="9471" width="5.28515625" style="25" customWidth="1"/>
    <col min="9472" max="9472" width="5.42578125" style="25" customWidth="1"/>
    <col min="9473" max="9473" width="52.42578125" style="25" customWidth="1"/>
    <col min="9474" max="9726" width="9.140625" style="25"/>
    <col min="9727" max="9727" width="5.28515625" style="25" customWidth="1"/>
    <col min="9728" max="9728" width="5.42578125" style="25" customWidth="1"/>
    <col min="9729" max="9729" width="52.42578125" style="25" customWidth="1"/>
    <col min="9730" max="9982" width="9.140625" style="25"/>
    <col min="9983" max="9983" width="5.28515625" style="25" customWidth="1"/>
    <col min="9984" max="9984" width="5.42578125" style="25" customWidth="1"/>
    <col min="9985" max="9985" width="52.42578125" style="25" customWidth="1"/>
    <col min="9986" max="10238" width="9.140625" style="25"/>
    <col min="10239" max="10239" width="5.28515625" style="25" customWidth="1"/>
    <col min="10240" max="10240" width="5.42578125" style="25" customWidth="1"/>
    <col min="10241" max="10241" width="52.42578125" style="25" customWidth="1"/>
    <col min="10242" max="10494" width="9.140625" style="25"/>
    <col min="10495" max="10495" width="5.28515625" style="25" customWidth="1"/>
    <col min="10496" max="10496" width="5.42578125" style="25" customWidth="1"/>
    <col min="10497" max="10497" width="52.42578125" style="25" customWidth="1"/>
    <col min="10498" max="10750" width="9.140625" style="25"/>
    <col min="10751" max="10751" width="5.28515625" style="25" customWidth="1"/>
    <col min="10752" max="10752" width="5.42578125" style="25" customWidth="1"/>
    <col min="10753" max="10753" width="52.42578125" style="25" customWidth="1"/>
    <col min="10754" max="11006" width="9.140625" style="25"/>
    <col min="11007" max="11007" width="5.28515625" style="25" customWidth="1"/>
    <col min="11008" max="11008" width="5.42578125" style="25" customWidth="1"/>
    <col min="11009" max="11009" width="52.42578125" style="25" customWidth="1"/>
    <col min="11010" max="11262" width="9.140625" style="25"/>
    <col min="11263" max="11263" width="5.28515625" style="25" customWidth="1"/>
    <col min="11264" max="11264" width="5.42578125" style="25" customWidth="1"/>
    <col min="11265" max="11265" width="52.42578125" style="25" customWidth="1"/>
    <col min="11266" max="11518" width="9.140625" style="25"/>
    <col min="11519" max="11519" width="5.28515625" style="25" customWidth="1"/>
    <col min="11520" max="11520" width="5.42578125" style="25" customWidth="1"/>
    <col min="11521" max="11521" width="52.42578125" style="25" customWidth="1"/>
    <col min="11522" max="11774" width="9.140625" style="25"/>
    <col min="11775" max="11775" width="5.28515625" style="25" customWidth="1"/>
    <col min="11776" max="11776" width="5.42578125" style="25" customWidth="1"/>
    <col min="11777" max="11777" width="52.42578125" style="25" customWidth="1"/>
    <col min="11778" max="12030" width="9.140625" style="25"/>
    <col min="12031" max="12031" width="5.28515625" style="25" customWidth="1"/>
    <col min="12032" max="12032" width="5.42578125" style="25" customWidth="1"/>
    <col min="12033" max="12033" width="52.42578125" style="25" customWidth="1"/>
    <col min="12034" max="12286" width="9.140625" style="25"/>
    <col min="12287" max="12287" width="5.28515625" style="25" customWidth="1"/>
    <col min="12288" max="12288" width="5.42578125" style="25" customWidth="1"/>
    <col min="12289" max="12289" width="52.42578125" style="25" customWidth="1"/>
    <col min="12290" max="12542" width="9.140625" style="25"/>
    <col min="12543" max="12543" width="5.28515625" style="25" customWidth="1"/>
    <col min="12544" max="12544" width="5.42578125" style="25" customWidth="1"/>
    <col min="12545" max="12545" width="52.42578125" style="25" customWidth="1"/>
    <col min="12546" max="12798" width="9.140625" style="25"/>
    <col min="12799" max="12799" width="5.28515625" style="25" customWidth="1"/>
    <col min="12800" max="12800" width="5.42578125" style="25" customWidth="1"/>
    <col min="12801" max="12801" width="52.42578125" style="25" customWidth="1"/>
    <col min="12802" max="13054" width="9.140625" style="25"/>
    <col min="13055" max="13055" width="5.28515625" style="25" customWidth="1"/>
    <col min="13056" max="13056" width="5.42578125" style="25" customWidth="1"/>
    <col min="13057" max="13057" width="52.42578125" style="25" customWidth="1"/>
    <col min="13058" max="13310" width="9.140625" style="25"/>
    <col min="13311" max="13311" width="5.28515625" style="25" customWidth="1"/>
    <col min="13312" max="13312" width="5.42578125" style="25" customWidth="1"/>
    <col min="13313" max="13313" width="52.42578125" style="25" customWidth="1"/>
    <col min="13314" max="13566" width="9.140625" style="25"/>
    <col min="13567" max="13567" width="5.28515625" style="25" customWidth="1"/>
    <col min="13568" max="13568" width="5.42578125" style="25" customWidth="1"/>
    <col min="13569" max="13569" width="52.42578125" style="25" customWidth="1"/>
    <col min="13570" max="13822" width="9.140625" style="25"/>
    <col min="13823" max="13823" width="5.28515625" style="25" customWidth="1"/>
    <col min="13824" max="13824" width="5.42578125" style="25" customWidth="1"/>
    <col min="13825" max="13825" width="52.42578125" style="25" customWidth="1"/>
    <col min="13826" max="14078" width="9.140625" style="25"/>
    <col min="14079" max="14079" width="5.28515625" style="25" customWidth="1"/>
    <col min="14080" max="14080" width="5.42578125" style="25" customWidth="1"/>
    <col min="14081" max="14081" width="52.42578125" style="25" customWidth="1"/>
    <col min="14082" max="14334" width="9.140625" style="25"/>
    <col min="14335" max="14335" width="5.28515625" style="25" customWidth="1"/>
    <col min="14336" max="14336" width="5.42578125" style="25" customWidth="1"/>
    <col min="14337" max="14337" width="52.42578125" style="25" customWidth="1"/>
    <col min="14338" max="14590" width="9.140625" style="25"/>
    <col min="14591" max="14591" width="5.28515625" style="25" customWidth="1"/>
    <col min="14592" max="14592" width="5.42578125" style="25" customWidth="1"/>
    <col min="14593" max="14593" width="52.42578125" style="25" customWidth="1"/>
    <col min="14594" max="14846" width="9.140625" style="25"/>
    <col min="14847" max="14847" width="5.28515625" style="25" customWidth="1"/>
    <col min="14848" max="14848" width="5.42578125" style="25" customWidth="1"/>
    <col min="14849" max="14849" width="52.42578125" style="25" customWidth="1"/>
    <col min="14850" max="15102" width="9.140625" style="25"/>
    <col min="15103" max="15103" width="5.28515625" style="25" customWidth="1"/>
    <col min="15104" max="15104" width="5.42578125" style="25" customWidth="1"/>
    <col min="15105" max="15105" width="52.42578125" style="25" customWidth="1"/>
    <col min="15106" max="15358" width="9.140625" style="25"/>
    <col min="15359" max="15359" width="5.28515625" style="25" customWidth="1"/>
    <col min="15360" max="15360" width="5.42578125" style="25" customWidth="1"/>
    <col min="15361" max="15361" width="52.42578125" style="25" customWidth="1"/>
    <col min="15362" max="15614" width="9.140625" style="25"/>
    <col min="15615" max="15615" width="5.28515625" style="25" customWidth="1"/>
    <col min="15616" max="15616" width="5.42578125" style="25" customWidth="1"/>
    <col min="15617" max="15617" width="52.42578125" style="25" customWidth="1"/>
    <col min="15618" max="15870" width="9.140625" style="25"/>
    <col min="15871" max="15871" width="5.28515625" style="25" customWidth="1"/>
    <col min="15872" max="15872" width="5.42578125" style="25" customWidth="1"/>
    <col min="15873" max="15873" width="52.42578125" style="25" customWidth="1"/>
    <col min="15874" max="16126" width="9.140625" style="25"/>
    <col min="16127" max="16127" width="5.28515625" style="25" customWidth="1"/>
    <col min="16128" max="16128" width="5.42578125" style="25" customWidth="1"/>
    <col min="16129" max="16129" width="52.42578125" style="25" customWidth="1"/>
    <col min="16130" max="16384" width="9.140625" style="25"/>
  </cols>
  <sheetData>
    <row r="1" spans="1:6" s="26" customFormat="1" ht="21" x14ac:dyDescent="0.35">
      <c r="A1" s="27"/>
      <c r="B1" s="191" t="s">
        <v>132</v>
      </c>
      <c r="C1" s="191"/>
      <c r="D1" s="191"/>
      <c r="E1" s="191"/>
      <c r="F1" s="191"/>
    </row>
    <row r="2" spans="1:6" s="26" customFormat="1" ht="21" x14ac:dyDescent="0.35">
      <c r="A2" s="27"/>
      <c r="B2" s="75"/>
      <c r="C2" s="75"/>
      <c r="D2" s="75"/>
      <c r="E2" s="75"/>
    </row>
    <row r="3" spans="1:6" s="26" customFormat="1" ht="21" x14ac:dyDescent="0.35">
      <c r="A3" s="27"/>
      <c r="B3" s="76" t="s">
        <v>124</v>
      </c>
      <c r="C3" s="72"/>
      <c r="D3" s="72"/>
      <c r="E3" s="72"/>
    </row>
    <row r="4" spans="1:6" s="26" customFormat="1" ht="21" x14ac:dyDescent="0.35">
      <c r="A4" s="35">
        <v>3.1</v>
      </c>
      <c r="B4" s="190" t="s">
        <v>123</v>
      </c>
      <c r="C4" s="190"/>
    </row>
    <row r="5" spans="1:6" s="26" customFormat="1" ht="21" x14ac:dyDescent="0.35">
      <c r="A5" s="31"/>
      <c r="B5" s="190" t="s">
        <v>122</v>
      </c>
      <c r="C5" s="190"/>
    </row>
    <row r="6" spans="1:6" s="26" customFormat="1" ht="21" x14ac:dyDescent="0.35">
      <c r="A6" s="31"/>
      <c r="B6" s="67"/>
      <c r="C6" s="67"/>
    </row>
    <row r="7" spans="1:6" s="26" customFormat="1" ht="21" x14ac:dyDescent="0.35">
      <c r="A7" s="31"/>
      <c r="B7" s="33" t="s">
        <v>15</v>
      </c>
      <c r="C7" s="77" t="s">
        <v>16</v>
      </c>
      <c r="D7" s="77" t="s">
        <v>41</v>
      </c>
      <c r="E7" s="30"/>
    </row>
    <row r="8" spans="1:6" s="26" customFormat="1" ht="42" x14ac:dyDescent="0.35">
      <c r="B8" s="60">
        <v>1</v>
      </c>
      <c r="C8" s="38" t="s">
        <v>150</v>
      </c>
      <c r="D8" s="60">
        <v>10</v>
      </c>
      <c r="E8" s="39"/>
    </row>
    <row r="9" spans="1:6" s="26" customFormat="1" ht="21" x14ac:dyDescent="0.35">
      <c r="B9" s="37"/>
      <c r="C9" s="73"/>
      <c r="D9" s="74"/>
      <c r="E9" s="39"/>
    </row>
    <row r="10" spans="1:6" s="26" customFormat="1" ht="21" x14ac:dyDescent="0.35">
      <c r="B10" s="37"/>
    </row>
    <row r="11" spans="1:6" s="26" customFormat="1" ht="21" x14ac:dyDescent="0.35">
      <c r="A11" s="28">
        <v>3.2</v>
      </c>
      <c r="B11" s="36" t="s">
        <v>34</v>
      </c>
      <c r="C11" s="36"/>
    </row>
    <row r="12" spans="1:6" s="26" customFormat="1" ht="21" x14ac:dyDescent="0.35">
      <c r="B12" s="190" t="s">
        <v>35</v>
      </c>
      <c r="C12" s="190"/>
    </row>
    <row r="13" spans="1:6" s="26" customFormat="1" ht="21" x14ac:dyDescent="0.35">
      <c r="B13" s="36"/>
      <c r="C13" s="36"/>
    </row>
    <row r="14" spans="1:6" s="26" customFormat="1" ht="21" x14ac:dyDescent="0.35">
      <c r="A14" s="31"/>
      <c r="B14" s="33" t="s">
        <v>15</v>
      </c>
      <c r="C14" s="77" t="s">
        <v>16</v>
      </c>
      <c r="D14" s="77" t="s">
        <v>41</v>
      </c>
      <c r="E14" s="30"/>
    </row>
    <row r="15" spans="1:6" s="26" customFormat="1" ht="21" x14ac:dyDescent="0.35">
      <c r="B15" s="66">
        <v>1</v>
      </c>
      <c r="C15" s="38" t="s">
        <v>113</v>
      </c>
      <c r="D15" s="32">
        <v>2</v>
      </c>
      <c r="E15" s="39"/>
    </row>
    <row r="16" spans="1:6" s="26" customFormat="1" ht="21" x14ac:dyDescent="0.35">
      <c r="B16" s="36"/>
      <c r="C16" s="36"/>
    </row>
    <row r="17" spans="2:2" s="26" customFormat="1" ht="21" x14ac:dyDescent="0.35">
      <c r="B17" s="37"/>
    </row>
    <row r="18" spans="2:2" x14ac:dyDescent="0.3">
      <c r="B18" s="40"/>
    </row>
  </sheetData>
  <mergeCells count="4">
    <mergeCell ref="B4:C4"/>
    <mergeCell ref="B5:C5"/>
    <mergeCell ref="B12:C12"/>
    <mergeCell ref="B1:F1"/>
  </mergeCells>
  <pageMargins left="0.51181102362204722" right="0.51181102362204722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Sheet1</vt:lpstr>
      <vt:lpstr>บทสรุป</vt:lpstr>
      <vt:lpstr>คณะ</vt:lpstr>
      <vt:lpstr>ข่าวสาร</vt:lpstr>
      <vt:lpstr>สรุป</vt:lpstr>
      <vt:lpstr>สรุป2</vt:lpstr>
      <vt:lpstr>ข้อเสนอแนะ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charewan</cp:lastModifiedBy>
  <cp:lastPrinted>2014-10-29T08:52:48Z</cp:lastPrinted>
  <dcterms:created xsi:type="dcterms:W3CDTF">2014-05-28T07:43:40Z</dcterms:created>
  <dcterms:modified xsi:type="dcterms:W3CDTF">2014-10-30T05:53:45Z</dcterms:modified>
</cp:coreProperties>
</file>