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4_0.bin" ContentType="application/vnd.openxmlformats-officedocument.oleObject"/>
  <Override PartName="/xl/embeddings/oleObject_5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598" activeTab="5"/>
  </bookViews>
  <sheets>
    <sheet name="Sheet1" sheetId="1" r:id="rId1"/>
    <sheet name="คีย์" sheetId="2" r:id="rId2"/>
    <sheet name="สรุป" sheetId="3" r:id="rId3"/>
    <sheet name="ตาราง 1-2" sheetId="4" r:id="rId4"/>
    <sheet name="ก่อน-หลัง" sheetId="5" r:id="rId5"/>
    <sheet name="ตาราง 4" sheetId="6" r:id="rId6"/>
  </sheets>
  <definedNames/>
  <calcPr fullCalcOnLoad="1"/>
</workbook>
</file>

<file path=xl/sharedStrings.xml><?xml version="1.0" encoding="utf-8"?>
<sst xmlns="http://schemas.openxmlformats.org/spreadsheetml/2006/main" count="366" uniqueCount="114">
  <si>
    <t>ลำดับที่</t>
  </si>
  <si>
    <t>รายการ</t>
  </si>
  <si>
    <t>SD</t>
  </si>
  <si>
    <t>รวม</t>
  </si>
  <si>
    <t>บทสรุปสำหรับผู้บริหาร</t>
  </si>
  <si>
    <t>จำนวน</t>
  </si>
  <si>
    <t>ร้อยละ</t>
  </si>
  <si>
    <t>ระดับความคิดเห็น</t>
  </si>
  <si>
    <t>1. ด้านกระบวนการขั้นตอนการให้บริการ</t>
  </si>
  <si>
    <t>รวมด้านกระบวนการขั้นตอนการให้บริการ</t>
  </si>
  <si>
    <t>คณะ</t>
  </si>
  <si>
    <t xml:space="preserve"> - 1 -</t>
  </si>
  <si>
    <t xml:space="preserve"> - 3 -</t>
  </si>
  <si>
    <t>Timestamp</t>
  </si>
  <si>
    <t>-</t>
  </si>
  <si>
    <t>ไม่มี</t>
  </si>
  <si>
    <t>สถานภาพ</t>
  </si>
  <si>
    <t>จากตาราง 1 แสดงจำนวนและร้อยละของผู้ตอบแบบประเมิน จำแนกตามสถานภาพ พบว่า</t>
  </si>
  <si>
    <t>ตอนที่ 2  ความคิดเห็นเกี่ยวกับโครงการฯ</t>
  </si>
  <si>
    <t>1. สถานภาพ</t>
  </si>
  <si>
    <t>2. คณะ</t>
  </si>
  <si>
    <t>3. ภาควิชา</t>
  </si>
  <si>
    <t>1. ความเหมาะสมของวันที่จัดอบรม (วันที่ 17 กันยายน 2564)</t>
  </si>
  <si>
    <t>2. ความเหมาะสมของระยะเวลาในการจัดการอบรม (12.00-13.00 น.)</t>
  </si>
  <si>
    <t>3. ก่อนเข้ารับการอบรมท่านมีความรู้ความเข้าใจในภาพรวมของการกรอกผลงานวิชาการสำหรับคณาจารย์บัณฑิตศึกษา (Google Scholor) อยู่ในระดับใด</t>
  </si>
  <si>
    <t>4. ภายหลังเข้ารับการอบรมท่านมีความรู้ความเข้าใจในภาพรวมของการกรอกผลงานวิชาการสำหรับคณาจารย์บัณฑิตศึกษา (Google Scholor) อยู่ในนระดับใด</t>
  </si>
  <si>
    <t>5. ความรู้ และความสามารถในการถ่ายทอดความรู้ของวิทยากรในความคิดเห็นของท่านอยู่ในระดับใด</t>
  </si>
  <si>
    <t>6. การเข้ารับการอบรมฯ ในครั้งนี้เป็นประโยชน์ต่อท่านในการทำวิทยานิพนธ์อยู่ในระดับใด</t>
  </si>
  <si>
    <t>ข้อคิดเห็นและข้อเสนอแนะอื่นๆ</t>
  </si>
  <si>
    <t>หญิง</t>
  </si>
  <si>
    <t>วิทยาศาสตร์การแพทย์</t>
  </si>
  <si>
    <t>จุลชีววิทยาและปรสิตวิทยา</t>
  </si>
  <si>
    <t>มากที่สุด</t>
  </si>
  <si>
    <t>มาก</t>
  </si>
  <si>
    <t>ปานกลาง</t>
  </si>
  <si>
    <t>ชีวเคมี</t>
  </si>
  <si>
    <t>น้อย</t>
  </si>
  <si>
    <t>วิทยาศาสตร์การเเพทย์</t>
  </si>
  <si>
    <t>กายวิภาคศาสตร์</t>
  </si>
  <si>
    <t>ชาย</t>
  </si>
  <si>
    <t>สรีรวิทยา</t>
  </si>
  <si>
    <t>วิทยากรพูดเร็วไป ทำให้ทำตามไม่ทัน จึงทวนด้วยวิดีโอและขอบคุณวิทยากรที่ให้เบอร์โทรไว้ค่ะ</t>
  </si>
  <si>
    <t>ดีมากครับ</t>
  </si>
  <si>
    <t>น้อยที่สุด</t>
  </si>
  <si>
    <t>ในระบบฐานข้อมูล ผ่านระบบ Google Scholar</t>
  </si>
  <si>
    <t>ผลการประเมินโครงการอบรมเชิงปฏิบัติการการกรอกข้อมูลผลงานทางวิชาการ</t>
  </si>
  <si>
    <t>ส่วนใหญ่ผู้ตอบแบบสอบถามเป็นเพศหญิง คิดเป็นร้อยละ 70.00 และเพศชาย คิดเป็นร้อยละ 30.00</t>
  </si>
  <si>
    <t xml:space="preserve">จากการจัดโครงการอบรมเชิงปฏิบัติการการกรอกข้อมูลผลงานทางวิชาการในระบบฐานข้อมูล </t>
  </si>
  <si>
    <t>สาขาวิชาจุลชีววิทยาและปรสิตวิทยา</t>
  </si>
  <si>
    <t>สาขาวิชาชีวเคมี</t>
  </si>
  <si>
    <t>สาขาวิชากายวิภาคศาสตร์</t>
  </si>
  <si>
    <t>สาขาวิชาสรีรวิทยา</t>
  </si>
  <si>
    <t>N = 20</t>
  </si>
  <si>
    <r>
      <t>ตอนที่ 2</t>
    </r>
    <r>
      <rPr>
        <b/>
        <sz val="16"/>
        <rFont val="TH SarabunPSK"/>
        <family val="2"/>
      </rPr>
      <t xml:space="preserve">   สอบถามความคิดเห็นเกี่ยวกับการจัดโครงการฯ</t>
    </r>
  </si>
  <si>
    <t>ความรู้ก่อนการอบรม</t>
  </si>
  <si>
    <t>เฉลี่ยรวม</t>
  </si>
  <si>
    <t>ความรู้หลังเข้ารับการอบรม</t>
  </si>
  <si>
    <t xml:space="preserve">ในระบบฐานข้อมูล ผ่านระบบ Google Scholar พบว่า ก่อนเข้ารับการอบรมผู้เข้าร่วมโครงการมีความรู้ </t>
  </si>
  <si>
    <t>ความเข้าใจเกี่ยวกับกิจกรรมที่จัดในโครงการฯ ภาพรวมอยู่ในระดับปานกลาง (ค่าเฉลี่ย 3.35) และหลังเข้ารับ</t>
  </si>
  <si>
    <t>การอบรมค่าเฉลี่ยความรู้ ความเข้าใจสูงขึ้น อยู่ในระดับมาก (ค่าเฉลี่ย 4.45)</t>
  </si>
  <si>
    <t xml:space="preserve">(ค่าเฉลี่ย 4.55) รองลงมาได้แก่ ด้านเอกสารประกอบโครงการฯ (ค่าเฉลี่ย 4.38) เมื่อพิจารณารายข้อ พบว่า </t>
  </si>
  <si>
    <t xml:space="preserve">ข้อที่มีค่าเฉลี่ยสูงที่สุด คือ ความเหมาะสมของระยะเวลาในการจัดการอบรม (12.00 - 13.00 น.) (ค่าเฉลี่ย 4.60) </t>
  </si>
  <si>
    <t>- 2 -</t>
  </si>
  <si>
    <t xml:space="preserve">           ตอนที่ 1  ข้อมูลทั่วไปเกี่ยวกับผู้ตอบแบบประเมิน</t>
  </si>
  <si>
    <t>รองลงมาได้แก่ สาขาวิชากายวิภาคศาสตร์ คิดเป็นร้อยละ 25.00 และสาขาวิชาชีวเคมี คิดเป็นร้อยละ 20.00</t>
  </si>
  <si>
    <t>(Google Scholor) อยู่ในระดับใด</t>
  </si>
  <si>
    <t>ของการกรอกผลงานวิชาการสำหรับคณาจารย์บัณฑิตศึกษา</t>
  </si>
  <si>
    <t xml:space="preserve">ของการกรอกผลงานวิชาการสำหรับคณาจารย์บัณฑิตศึกษา </t>
  </si>
  <si>
    <t>(Google Scholor) อยู่ในนระดับใด</t>
  </si>
  <si>
    <t xml:space="preserve">              เมื่อพิจารณารายด้าน พบว่า ด้านที่มีค่าเฉลี่ยสูงที่สุด คือ ด้านกระบวนการขั้นตอนการให้บริการ (ค่าเฉลี่ย 4.55) </t>
  </si>
  <si>
    <t>ความคิดเห็นเกี่ยวกับการจัดโครงการอบรมเชิงปฏิบัติการการกรอกข้อมูลผลงานทางวิชาการ</t>
  </si>
  <si>
    <t>(อบรมออนไลน์) ในภาพรวมพบว่า ผู้เข้าร่วมโครงการฯ มีความคิดเห็นอยู่ในระดับมาก (ค่าเฉลี่ย 4.28)</t>
  </si>
  <si>
    <t>คณะ/สาขาวิชา</t>
  </si>
  <si>
    <t>และสาขาวิชาชีวเคมี คิดเป็นร้อยละ 20.00</t>
  </si>
  <si>
    <t xml:space="preserve">สรีรวิทยา คิดเป็นร้อยละ 50.00 รองลงมาได้แก่ สาขาวิชากายวิภาคศาสตร์ คิดเป็นร้อยละ 25.00 </t>
  </si>
  <si>
    <t xml:space="preserve">ผู้ตอบแบบประเมินเป็นเพศหญิง คิดเป็นร้อยละ 70.00 และเพศชาย คิดเป็นร้อยละ 30.00 </t>
  </si>
  <si>
    <t>ผู้ตอบแบบสอบถามมีความคิดเห็นเกี่ยวกับการจัดโครงการอบรมเชิงปฏิบัติการการกรอกข้อมูล</t>
  </si>
  <si>
    <t xml:space="preserve">    1.2 ความเหมาะสมของระยะเวลาในการจัดการอบรม (12.00 - 13.00 น.)</t>
  </si>
  <si>
    <r>
      <rPr>
        <b/>
        <sz val="16"/>
        <rFont val="TH SarabunPSK"/>
        <family val="2"/>
      </rPr>
      <t xml:space="preserve">           </t>
    </r>
    <r>
      <rPr>
        <b/>
        <i/>
        <u val="single"/>
        <sz val="16"/>
        <rFont val="TH SarabunPSK"/>
        <family val="2"/>
      </rPr>
      <t>ตาราง 1</t>
    </r>
    <r>
      <rPr>
        <b/>
        <i/>
        <sz val="16"/>
        <rFont val="TH SarabunPSK"/>
        <family val="2"/>
      </rPr>
      <t xml:space="preserve"> </t>
    </r>
    <r>
      <rPr>
        <sz val="16"/>
        <rFont val="TH SarabunPSK"/>
        <family val="2"/>
      </rPr>
      <t xml:space="preserve"> แสดงจำนวนและร้อยละของผู้ตอบแบบประเมิน จำแนกตามสถานภาพ</t>
    </r>
  </si>
  <si>
    <r>
      <rPr>
        <b/>
        <sz val="16"/>
        <rFont val="TH SarabunPSK"/>
        <family val="2"/>
      </rPr>
      <t xml:space="preserve">           </t>
    </r>
    <r>
      <rPr>
        <b/>
        <i/>
        <u val="single"/>
        <sz val="16"/>
        <rFont val="TH SarabunPSK"/>
        <family val="2"/>
      </rPr>
      <t>ตาราง 2</t>
    </r>
    <r>
      <rPr>
        <b/>
        <sz val="16"/>
        <rFont val="TH SarabunPSK"/>
        <family val="2"/>
      </rPr>
      <t xml:space="preserve"> </t>
    </r>
    <r>
      <rPr>
        <sz val="16"/>
        <rFont val="TH SarabunPSK"/>
        <family val="2"/>
      </rPr>
      <t xml:space="preserve"> แสดงจำนวนและร้อยละของผู้ตอบแบบสอบถาม จำแนกตามคณะ/สาขาวิชา</t>
    </r>
  </si>
  <si>
    <r>
      <rPr>
        <b/>
        <i/>
        <u val="single"/>
        <sz val="16"/>
        <rFont val="TH SarabunPSK"/>
        <family val="2"/>
      </rPr>
      <t>ตาราง 4</t>
    </r>
    <r>
      <rPr>
        <sz val="16"/>
        <rFont val="TH SarabunPSK"/>
        <family val="2"/>
      </rPr>
      <t xml:space="preserve">  แสดงค่าเฉลี่ย ส่วนเบี่ยงเบนมาตรฐาน และระดับความคิดเห็นเกี่ยวกับโครงการฯ</t>
    </r>
  </si>
  <si>
    <t>วันศุกร์ที่ 17 กันยายน 2564</t>
  </si>
  <si>
    <t>ผลงานทางวิชาการในระบบฐานข้อมูล ผ่านระบบ Google Scholar วันศุกร์ที่ 17 กันยายน 2564</t>
  </si>
  <si>
    <t xml:space="preserve">รองลงมาได้แก่ ความเหมาะสมของวันที่จัดอบรม (วันศุกร์ที่ 17 กันยายน 2564) (ค่าเฉลี่ย 4.50) </t>
  </si>
  <si>
    <t xml:space="preserve">    1.1 ความเหมาะสมของวันที่จัดอบรม (วันศุกร์ที่ 17 กันยายน 2564)</t>
  </si>
  <si>
    <r>
      <rPr>
        <b/>
        <i/>
        <u val="single"/>
        <sz val="16"/>
        <rFont val="TH SarabunPSK"/>
        <family val="2"/>
      </rPr>
      <t>ตาราง 3</t>
    </r>
    <r>
      <rPr>
        <b/>
        <i/>
        <sz val="16"/>
        <rFont val="TH SarabunPSK"/>
        <family val="2"/>
      </rPr>
      <t xml:space="preserve"> </t>
    </r>
    <r>
      <rPr>
        <sz val="16"/>
        <rFont val="TH SarabunPSK"/>
        <family val="2"/>
      </rPr>
      <t>แสดงค่าเฉลี่ย ค่าเบี่ยงเบนมาตรฐาน และระดับความรู้ ความเข้าใจเกี่ยวกับกิจกรรมในโครงการฯ (N = 20)</t>
    </r>
  </si>
  <si>
    <t xml:space="preserve">จากตาราง 3 ก่อนเข้ารับการอบรมผู้เข้าร่วมโครงการมีความรู้ความเข้าใจเกี่ยวกับกิจกรรมที่จัดในโครงการฯ </t>
  </si>
  <si>
    <t xml:space="preserve">อยู่ในระดับมาก (ค่าเฉลี่ย 4.45) </t>
  </si>
  <si>
    <t>ภาพรวม อยู่ในระดับปานกลาง (ค่าเฉลี่ย 3.35) และหลังเข้ารับการอบรมค่าเฉลี่ย ความรู้ ความเข้าใจสูงขึ้น</t>
  </si>
  <si>
    <t>สาขาวิชา</t>
  </si>
  <si>
    <t xml:space="preserve">   2.1 ความรู้ และความสามารถในการถ่ายทอดความรู้ของวิทยากรในความคิดเห็น</t>
  </si>
  <si>
    <t xml:space="preserve">   ของท่านอยู่ในระดับใด  </t>
  </si>
  <si>
    <t>2. ด้านคุณภาพการให้บริการ (โครงการอบรมเชิงปฏิบัติการฯ)</t>
  </si>
  <si>
    <t xml:space="preserve">รองลงมาได้แก่ ด้านเอกสารประกอบโครงการฯ (ค่าเฉลี่ย 4.38) เมื่อพิจารณารายข้อพบว่า ข้อที่มีค่าเฉลี่ยสูงที่สุด คือ </t>
  </si>
  <si>
    <t>ความเหมาะสมของระยะเวลาในการจัดการอบรม (12.00 - 13.00 น.) (ค่าเฉลี่ย 4.60) รองลงมาได้แก่ ความเหมาะสม</t>
  </si>
  <si>
    <t xml:space="preserve">ของวันที่จัดอบรม (วันศุกร์ที่ 17 กันยายน 2564) (ค่าเฉลี่ย 4.50) </t>
  </si>
  <si>
    <t>3.1 ก่อนเข้ารับการอบรมท่านมีความรู้ความเข้าใจในภาพรวม</t>
  </si>
  <si>
    <t>3.2 ภายหลังเข้ารับการอบรมท่านมีความรู้ความเข้าใจในภาพรวม</t>
  </si>
  <si>
    <t>เพศชาย</t>
  </si>
  <si>
    <t>เพศหญิง</t>
  </si>
  <si>
    <t xml:space="preserve">ผู้ตอบแบบสอบถามสังกัดคณะวิทยาศาสตร์การแพทย์ สังกัดสาขาวิชาสรีรวิทยา คิดเป็นร้อยละ 50.00 </t>
  </si>
  <si>
    <t>คณะวิทยาศาสตร์การแพทย์ (อบรมออนไลน์)</t>
  </si>
  <si>
    <t>ผ่านระบบ Google Scholar วันศุกร์ที่ 17 กันยายน 2564 คณะวิทยาศาสตร์การแพทย์  (อบรมออนไลน์)</t>
  </si>
  <si>
    <t>โดยมีวัตถุประสงค์ เพื่อสร้างความรู้ ความเข้าใจให้กับนิสิตบัณฑิตศึกษาเกี่ยวกับวิธีการกรอกข้อมูลผลงาน</t>
  </si>
  <si>
    <t>(ค่าเฉลี่ย 4.28)</t>
  </si>
  <si>
    <t xml:space="preserve">คณะวิทยาศาสตร์การแพทย์ (อบรมออนไลน์) ในภาพรวมพบว่า ผู้เข้าร่วมโครงการฯ มีความคิดเห็นอยู่ในระดับมาก </t>
  </si>
  <si>
    <t>จากตาราง 4 พบว่า ผู้ตอบแบบสอบถามมีความคิดเห็นเกี่ยวกับการจัดโครงการอบรมเชิงปฏิบัติการ</t>
  </si>
  <si>
    <t>การกรอกข้อมูลผลงานทางวิชาการในระบบฐานข้อมูล ผ่านระบบ Google Scholar ) วันศุกร์ที่ 17 กันยายน 2564</t>
  </si>
  <si>
    <t>จากตาราง 2 พบว่า ผู้ตอบแบบสอบถามสังกัดคณะวิทยาศาสตร์การแพทย์ สังกัดสาขาวิชา</t>
  </si>
  <si>
    <t xml:space="preserve">ทางวิชาการในระบบฐานข้อมูล มีผู้เข้าร่วมโครงการจำนวนทั้งสิ้น 20 คน และมีผู้ตอบแบบประเมิน </t>
  </si>
  <si>
    <t>จำนวน 20 คน คิดเป็นร้อยละ 100.00</t>
  </si>
  <si>
    <t>เมื่อพิจารณารายด้าน พบว่า ด้านที่มีค่าเฉลี่ยสูงที่สุด คือ ด้านกระบวนการขั้นตอนการให้บริการ</t>
  </si>
  <si>
    <t>รวมด้านคุณภาพการให้บริการ</t>
  </si>
  <si>
    <t xml:space="preserve">   2.2 การเข้ารับการอบรมฯ ในครั้งนี้เป็นประโยชน์ต่อท่านอยู่ในระดับใด</t>
  </si>
</sst>
</file>

<file path=xl/styles.xml><?xml version="1.0" encoding="utf-8"?>
<styleSheet xmlns="http://schemas.openxmlformats.org/spreadsheetml/2006/main">
  <numFmts count="3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00000"/>
    <numFmt numFmtId="204" formatCode="0.00000"/>
    <numFmt numFmtId="205" formatCode="0.0000"/>
    <numFmt numFmtId="206" formatCode="0.000"/>
    <numFmt numFmtId="207" formatCode="0.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m/d/yyyy\ h:mm:ss"/>
  </numFmts>
  <fonts count="5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b/>
      <sz val="18"/>
      <name val="TH SarabunPSK"/>
      <family val="2"/>
    </font>
    <font>
      <b/>
      <u val="single"/>
      <sz val="16"/>
      <name val="TH SarabunPSK"/>
      <family val="2"/>
    </font>
    <font>
      <i/>
      <sz val="16"/>
      <name val="TH SarabunPSK"/>
      <family val="2"/>
    </font>
    <font>
      <b/>
      <i/>
      <sz val="16"/>
      <name val="TH SarabunPSK"/>
      <family val="2"/>
    </font>
    <font>
      <b/>
      <i/>
      <u val="single"/>
      <sz val="16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8"/>
      <name val="Tahoma"/>
      <family val="2"/>
    </font>
    <font>
      <sz val="10"/>
      <color indexed="8"/>
      <name val="Arial"/>
      <family val="2"/>
    </font>
    <font>
      <b/>
      <i/>
      <sz val="16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8"/>
      <name val="Calibri"/>
      <family val="2"/>
    </font>
    <font>
      <sz val="10"/>
      <color theme="1"/>
      <name val="Arial"/>
      <family val="2"/>
    </font>
    <font>
      <b/>
      <sz val="16"/>
      <color rgb="FF000000"/>
      <name val="TH SarabunPSK"/>
      <family val="2"/>
    </font>
    <font>
      <b/>
      <i/>
      <sz val="16"/>
      <color theme="1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dashed"/>
    </border>
    <border>
      <left style="thin"/>
      <right style="thin"/>
      <top style="thin"/>
      <bottom style="thin"/>
    </border>
    <border>
      <left style="thin"/>
      <right style="thin"/>
      <top style="thin"/>
      <bottom style="dashed"/>
    </border>
    <border>
      <left style="thin"/>
      <right style="thin"/>
      <top style="double"/>
      <bottom style="dashed"/>
    </border>
    <border>
      <left>
        <color indexed="63"/>
      </left>
      <right style="thin"/>
      <top style="double"/>
      <bottom style="dashed"/>
    </border>
    <border>
      <left>
        <color indexed="63"/>
      </left>
      <right>
        <color indexed="63"/>
      </right>
      <top style="double"/>
      <bottom style="dashed"/>
    </border>
    <border>
      <left style="dashed"/>
      <right>
        <color indexed="63"/>
      </right>
      <top style="double"/>
      <bottom style="dashed"/>
    </border>
    <border>
      <left style="thin"/>
      <right style="dashed"/>
      <top style="double"/>
      <bottom style="dashed"/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/>
      <right style="thin"/>
      <top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9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0" borderId="10" xfId="0" applyFont="1" applyFill="1" applyBorder="1" applyAlignment="1">
      <alignment horizontal="center"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2" fontId="7" fillId="0" borderId="12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2" fontId="7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2" fontId="7" fillId="0" borderId="16" xfId="0" applyNumberFormat="1" applyFont="1" applyBorder="1" applyAlignment="1">
      <alignment horizontal="center"/>
    </xf>
    <xf numFmtId="2" fontId="6" fillId="0" borderId="17" xfId="0" applyNumberFormat="1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52" fillId="0" borderId="0" xfId="0" applyFont="1" applyAlignment="1">
      <alignment horizontal="center"/>
    </xf>
    <xf numFmtId="0" fontId="52" fillId="0" borderId="0" xfId="0" applyFont="1" applyAlignment="1">
      <alignment horizontal="center" vertical="top"/>
    </xf>
    <xf numFmtId="0" fontId="52" fillId="0" borderId="0" xfId="0" applyFont="1" applyAlignment="1">
      <alignment horizontal="center" vertical="top" wrapText="1"/>
    </xf>
    <xf numFmtId="0" fontId="52" fillId="0" borderId="0" xfId="0" applyFont="1" applyFill="1" applyAlignment="1">
      <alignment horizontal="center"/>
    </xf>
    <xf numFmtId="0" fontId="52" fillId="0" borderId="0" xfId="0" applyFont="1" applyAlignment="1">
      <alignment horizontal="left"/>
    </xf>
    <xf numFmtId="2" fontId="7" fillId="0" borderId="18" xfId="0" applyNumberFormat="1" applyFont="1" applyBorder="1" applyAlignment="1">
      <alignment horizontal="center"/>
    </xf>
    <xf numFmtId="2" fontId="7" fillId="0" borderId="19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4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 vertical="top"/>
    </xf>
    <xf numFmtId="0" fontId="52" fillId="0" borderId="0" xfId="0" applyFont="1" applyAlignment="1">
      <alignment horizontal="center" vertical="center"/>
    </xf>
    <xf numFmtId="2" fontId="7" fillId="0" borderId="24" xfId="0" applyNumberFormat="1" applyFont="1" applyBorder="1" applyAlignment="1">
      <alignment horizontal="center"/>
    </xf>
    <xf numFmtId="0" fontId="52" fillId="12" borderId="0" xfId="0" applyFont="1" applyFill="1" applyAlignment="1">
      <alignment horizontal="center"/>
    </xf>
    <xf numFmtId="0" fontId="52" fillId="9" borderId="0" xfId="0" applyFont="1" applyFill="1" applyAlignment="1">
      <alignment horizontal="center"/>
    </xf>
    <xf numFmtId="0" fontId="53" fillId="0" borderId="0" xfId="0" applyFont="1" applyAlignment="1">
      <alignment horizontal="center"/>
    </xf>
    <xf numFmtId="0" fontId="53" fillId="0" borderId="0" xfId="0" applyFont="1" applyFill="1" applyAlignment="1">
      <alignment horizontal="center"/>
    </xf>
    <xf numFmtId="0" fontId="54" fillId="0" borderId="0" xfId="0" applyFont="1" applyAlignment="1">
      <alignment/>
    </xf>
    <xf numFmtId="0" fontId="53" fillId="13" borderId="0" xfId="0" applyFont="1" applyFill="1" applyAlignment="1">
      <alignment horizontal="center"/>
    </xf>
    <xf numFmtId="0" fontId="53" fillId="12" borderId="0" xfId="0" applyFont="1" applyFill="1" applyAlignment="1">
      <alignment horizontal="center"/>
    </xf>
    <xf numFmtId="0" fontId="53" fillId="9" borderId="0" xfId="0" applyFont="1" applyFill="1" applyAlignment="1">
      <alignment horizontal="center"/>
    </xf>
    <xf numFmtId="0" fontId="53" fillId="0" borderId="0" xfId="0" applyFont="1" applyAlignment="1">
      <alignment/>
    </xf>
    <xf numFmtId="0" fontId="52" fillId="0" borderId="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55" fillId="0" borderId="0" xfId="0" applyFont="1" applyAlignment="1">
      <alignment/>
    </xf>
    <xf numFmtId="0" fontId="0" fillId="0" borderId="0" xfId="0" applyFont="1" applyAlignment="1">
      <alignment/>
    </xf>
    <xf numFmtId="212" fontId="55" fillId="0" borderId="0" xfId="0" applyNumberFormat="1" applyFont="1" applyAlignment="1">
      <alignment/>
    </xf>
    <xf numFmtId="0" fontId="55" fillId="0" borderId="0" xfId="0" applyFont="1" applyAlignment="1">
      <alignment/>
    </xf>
    <xf numFmtId="0" fontId="52" fillId="0" borderId="0" xfId="0" applyFont="1" applyAlignment="1">
      <alignment/>
    </xf>
    <xf numFmtId="2" fontId="52" fillId="33" borderId="0" xfId="0" applyNumberFormat="1" applyFont="1" applyFill="1" applyAlignment="1">
      <alignment/>
    </xf>
    <xf numFmtId="2" fontId="56" fillId="9" borderId="0" xfId="0" applyNumberFormat="1" applyFont="1" applyFill="1" applyBorder="1" applyAlignment="1">
      <alignment wrapText="1"/>
    </xf>
    <xf numFmtId="2" fontId="5" fillId="9" borderId="0" xfId="0" applyNumberFormat="1" applyFont="1" applyFill="1" applyBorder="1" applyAlignment="1">
      <alignment wrapText="1"/>
    </xf>
    <xf numFmtId="0" fontId="7" fillId="0" borderId="25" xfId="0" applyFont="1" applyBorder="1" applyAlignment="1">
      <alignment/>
    </xf>
    <xf numFmtId="0" fontId="7" fillId="0" borderId="26" xfId="0" applyFont="1" applyBorder="1" applyAlignment="1">
      <alignment/>
    </xf>
    <xf numFmtId="2" fontId="7" fillId="0" borderId="27" xfId="0" applyNumberFormat="1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53" fillId="18" borderId="0" xfId="0" applyFont="1" applyFill="1" applyAlignment="1">
      <alignment horizontal="center"/>
    </xf>
    <xf numFmtId="1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55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29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5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11" fillId="0" borderId="32" xfId="0" applyFont="1" applyBorder="1" applyAlignment="1">
      <alignment horizontal="center"/>
    </xf>
    <xf numFmtId="2" fontId="11" fillId="0" borderId="33" xfId="0" applyNumberFormat="1" applyFont="1" applyBorder="1" applyAlignment="1">
      <alignment horizontal="center"/>
    </xf>
    <xf numFmtId="2" fontId="11" fillId="0" borderId="10" xfId="0" applyNumberFormat="1" applyFont="1" applyBorder="1" applyAlignment="1">
      <alignment horizontal="center"/>
    </xf>
    <xf numFmtId="2" fontId="4" fillId="0" borderId="0" xfId="0" applyNumberFormat="1" applyFont="1" applyAlignment="1">
      <alignment/>
    </xf>
    <xf numFmtId="0" fontId="4" fillId="0" borderId="0" xfId="0" applyFont="1" applyAlignment="1">
      <alignment horizontal="left" indent="5"/>
    </xf>
    <xf numFmtId="0" fontId="53" fillId="0" borderId="0" xfId="0" applyFont="1" applyFill="1" applyBorder="1" applyAlignment="1">
      <alignment horizontal="center"/>
    </xf>
    <xf numFmtId="2" fontId="57" fillId="0" borderId="0" xfId="0" applyNumberFormat="1" applyFont="1" applyFill="1" applyBorder="1" applyAlignment="1">
      <alignment horizontal="center"/>
    </xf>
    <xf numFmtId="0" fontId="57" fillId="0" borderId="0" xfId="0" applyFont="1" applyFill="1" applyBorder="1" applyAlignment="1">
      <alignment horizontal="center"/>
    </xf>
    <xf numFmtId="0" fontId="4" fillId="0" borderId="28" xfId="0" applyFont="1" applyBorder="1" applyAlignment="1">
      <alignment/>
    </xf>
    <xf numFmtId="0" fontId="5" fillId="0" borderId="1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2" fillId="0" borderId="17" xfId="0" applyFont="1" applyBorder="1" applyAlignment="1">
      <alignment horizontal="center"/>
    </xf>
    <xf numFmtId="2" fontId="4" fillId="0" borderId="17" xfId="0" applyNumberFormat="1" applyFont="1" applyBorder="1" applyAlignment="1">
      <alignment horizontal="center"/>
    </xf>
    <xf numFmtId="0" fontId="52" fillId="0" borderId="34" xfId="0" applyFont="1" applyBorder="1" applyAlignment="1">
      <alignment horizontal="center"/>
    </xf>
    <xf numFmtId="2" fontId="4" fillId="0" borderId="34" xfId="0" applyNumberFormat="1" applyFont="1" applyBorder="1" applyAlignment="1">
      <alignment horizontal="center"/>
    </xf>
    <xf numFmtId="1" fontId="4" fillId="0" borderId="17" xfId="0" applyNumberFormat="1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1" fontId="4" fillId="0" borderId="34" xfId="0" applyNumberFormat="1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1" fontId="5" fillId="0" borderId="36" xfId="0" applyNumberFormat="1" applyFont="1" applyBorder="1" applyAlignment="1">
      <alignment horizontal="center"/>
    </xf>
    <xf numFmtId="2" fontId="5" fillId="0" borderId="36" xfId="0" applyNumberFormat="1" applyFont="1" applyBorder="1" applyAlignment="1">
      <alignment horizontal="center"/>
    </xf>
    <xf numFmtId="2" fontId="5" fillId="0" borderId="34" xfId="0" applyNumberFormat="1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2" fontId="6" fillId="0" borderId="36" xfId="0" applyNumberFormat="1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/>
    </xf>
    <xf numFmtId="0" fontId="55" fillId="9" borderId="17" xfId="0" applyFont="1" applyFill="1" applyBorder="1" applyAlignment="1">
      <alignment/>
    </xf>
    <xf numFmtId="0" fontId="55" fillId="13" borderId="17" xfId="0" applyFont="1" applyFill="1" applyBorder="1" applyAlignment="1">
      <alignment/>
    </xf>
    <xf numFmtId="0" fontId="55" fillId="18" borderId="17" xfId="0" applyFont="1" applyFill="1" applyBorder="1" applyAlignment="1">
      <alignment/>
    </xf>
    <xf numFmtId="2" fontId="53" fillId="33" borderId="17" xfId="0" applyNumberFormat="1" applyFont="1" applyFill="1" applyBorder="1" applyAlignment="1">
      <alignment horizontal="center"/>
    </xf>
    <xf numFmtId="2" fontId="53" fillId="34" borderId="17" xfId="0" applyNumberFormat="1" applyFont="1" applyFill="1" applyBorder="1" applyAlignment="1">
      <alignment horizontal="center"/>
    </xf>
    <xf numFmtId="2" fontId="53" fillId="9" borderId="17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7" fillId="0" borderId="37" xfId="0" applyFont="1" applyBorder="1" applyAlignment="1">
      <alignment/>
    </xf>
    <xf numFmtId="0" fontId="7" fillId="0" borderId="38" xfId="0" applyFont="1" applyBorder="1" applyAlignment="1">
      <alignment/>
    </xf>
    <xf numFmtId="0" fontId="7" fillId="0" borderId="39" xfId="0" applyFont="1" applyBorder="1" applyAlignment="1">
      <alignment horizontal="center"/>
    </xf>
    <xf numFmtId="0" fontId="4" fillId="0" borderId="0" xfId="0" applyFont="1" applyFill="1" applyBorder="1" applyAlignment="1">
      <alignment horizontal="left" vertical="center"/>
    </xf>
    <xf numFmtId="0" fontId="53" fillId="11" borderId="0" xfId="0" applyFont="1" applyFill="1" applyAlignment="1">
      <alignment horizontal="center" vertical="top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52" fillId="0" borderId="40" xfId="0" applyFont="1" applyBorder="1" applyAlignment="1">
      <alignment horizontal="left"/>
    </xf>
    <xf numFmtId="0" fontId="52" fillId="0" borderId="41" xfId="0" applyFont="1" applyBorder="1" applyAlignment="1">
      <alignment horizontal="left"/>
    </xf>
    <xf numFmtId="0" fontId="52" fillId="0" borderId="42" xfId="0" applyFont="1" applyBorder="1" applyAlignment="1">
      <alignment horizontal="left"/>
    </xf>
    <xf numFmtId="0" fontId="5" fillId="0" borderId="34" xfId="0" applyFont="1" applyBorder="1" applyAlignment="1">
      <alignment horizontal="center"/>
    </xf>
    <xf numFmtId="0" fontId="4" fillId="0" borderId="43" xfId="0" applyFont="1" applyBorder="1" applyAlignment="1">
      <alignment horizontal="left"/>
    </xf>
    <xf numFmtId="0" fontId="4" fillId="0" borderId="44" xfId="0" applyFont="1" applyBorder="1" applyAlignment="1">
      <alignment horizontal="left"/>
    </xf>
    <xf numFmtId="0" fontId="4" fillId="0" borderId="45" xfId="0" applyFont="1" applyBorder="1" applyAlignment="1">
      <alignment horizontal="left"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4" fillId="0" borderId="40" xfId="0" applyFont="1" applyBorder="1" applyAlignment="1">
      <alignment horizontal="left"/>
    </xf>
    <xf numFmtId="0" fontId="4" fillId="0" borderId="41" xfId="0" applyFont="1" applyBorder="1" applyAlignment="1">
      <alignment horizontal="left"/>
    </xf>
    <xf numFmtId="0" fontId="4" fillId="0" borderId="42" xfId="0" applyFont="1" applyBorder="1" applyAlignment="1">
      <alignment horizontal="left"/>
    </xf>
    <xf numFmtId="0" fontId="11" fillId="0" borderId="46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1" fillId="0" borderId="47" xfId="0" applyFont="1" applyBorder="1" applyAlignment="1">
      <alignment horizontal="center"/>
    </xf>
    <xf numFmtId="0" fontId="4" fillId="0" borderId="48" xfId="0" applyFont="1" applyBorder="1" applyAlignment="1">
      <alignment horizontal="left" wrapText="1"/>
    </xf>
    <xf numFmtId="0" fontId="4" fillId="0" borderId="49" xfId="0" applyFont="1" applyBorder="1" applyAlignment="1">
      <alignment horizontal="left"/>
    </xf>
    <xf numFmtId="0" fontId="4" fillId="0" borderId="50" xfId="0" applyFont="1" applyBorder="1" applyAlignment="1">
      <alignment horizontal="left"/>
    </xf>
    <xf numFmtId="0" fontId="4" fillId="0" borderId="11" xfId="0" applyFont="1" applyBorder="1" applyAlignment="1">
      <alignment horizontal="left" wrapText="1"/>
    </xf>
    <xf numFmtId="0" fontId="4" fillId="0" borderId="0" xfId="0" applyFont="1" applyBorder="1" applyAlignment="1">
      <alignment horizontal="left"/>
    </xf>
    <xf numFmtId="0" fontId="4" fillId="0" borderId="29" xfId="0" applyFont="1" applyBorder="1" applyAlignment="1">
      <alignment horizontal="left"/>
    </xf>
    <xf numFmtId="0" fontId="4" fillId="0" borderId="43" xfId="0" applyFont="1" applyBorder="1" applyAlignment="1">
      <alignment horizontal="left" wrapText="1"/>
    </xf>
    <xf numFmtId="0" fontId="4" fillId="0" borderId="44" xfId="0" applyFont="1" applyBorder="1" applyAlignment="1">
      <alignment horizontal="left" wrapText="1"/>
    </xf>
    <xf numFmtId="0" fontId="4" fillId="0" borderId="45" xfId="0" applyFont="1" applyBorder="1" applyAlignment="1">
      <alignment horizontal="left" wrapText="1"/>
    </xf>
    <xf numFmtId="49" fontId="4" fillId="0" borderId="0" xfId="0" applyNumberFormat="1" applyFont="1" applyAlignment="1">
      <alignment horizontal="center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49" xfId="0" applyFont="1" applyBorder="1" applyAlignment="1">
      <alignment horizontal="left" wrapText="1"/>
    </xf>
    <xf numFmtId="0" fontId="4" fillId="0" borderId="50" xfId="0" applyFont="1" applyBorder="1" applyAlignment="1">
      <alignment horizontal="left" wrapText="1"/>
    </xf>
    <xf numFmtId="0" fontId="4" fillId="0" borderId="51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34" xfId="0" applyFont="1" applyBorder="1" applyAlignment="1">
      <alignment horizontal="center" vertical="top"/>
    </xf>
    <xf numFmtId="2" fontId="4" fillId="0" borderId="51" xfId="0" applyNumberFormat="1" applyFont="1" applyBorder="1" applyAlignment="1">
      <alignment horizontal="center" vertical="top"/>
    </xf>
    <xf numFmtId="2" fontId="4" fillId="0" borderId="12" xfId="0" applyNumberFormat="1" applyFont="1" applyBorder="1" applyAlignment="1">
      <alignment horizontal="center" vertical="top"/>
    </xf>
    <xf numFmtId="2" fontId="4" fillId="0" borderId="34" xfId="0" applyNumberFormat="1" applyFont="1" applyBorder="1" applyAlignment="1">
      <alignment horizontal="center" vertical="top"/>
    </xf>
    <xf numFmtId="2" fontId="4" fillId="0" borderId="50" xfId="0" applyNumberFormat="1" applyFont="1" applyBorder="1" applyAlignment="1">
      <alignment horizontal="center" vertical="top"/>
    </xf>
    <xf numFmtId="2" fontId="4" fillId="0" borderId="29" xfId="0" applyNumberFormat="1" applyFont="1" applyBorder="1" applyAlignment="1">
      <alignment horizontal="center" vertical="top"/>
    </xf>
    <xf numFmtId="2" fontId="4" fillId="0" borderId="45" xfId="0" applyNumberFormat="1" applyFont="1" applyBorder="1" applyAlignment="1">
      <alignment horizontal="center" vertical="top"/>
    </xf>
    <xf numFmtId="0" fontId="4" fillId="0" borderId="0" xfId="0" applyFont="1" applyBorder="1" applyAlignment="1">
      <alignment horizontal="left" wrapText="1"/>
    </xf>
    <xf numFmtId="0" fontId="4" fillId="0" borderId="29" xfId="0" applyFont="1" applyBorder="1" applyAlignment="1">
      <alignment horizontal="left" wrapText="1"/>
    </xf>
    <xf numFmtId="0" fontId="6" fillId="0" borderId="3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52" xfId="0" applyFont="1" applyBorder="1" applyAlignment="1">
      <alignment horizontal="center"/>
    </xf>
    <xf numFmtId="0" fontId="6" fillId="0" borderId="53" xfId="0" applyFont="1" applyBorder="1" applyAlignment="1">
      <alignment horizontal="center"/>
    </xf>
    <xf numFmtId="0" fontId="6" fillId="0" borderId="54" xfId="0" applyFont="1" applyBorder="1" applyAlignment="1">
      <alignment horizontal="center"/>
    </xf>
    <xf numFmtId="0" fontId="4" fillId="0" borderId="0" xfId="0" applyFont="1" applyFill="1" applyBorder="1" applyAlignment="1">
      <alignment horizontal="left" vertical="center"/>
    </xf>
    <xf numFmtId="0" fontId="6" fillId="0" borderId="46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0" borderId="47" xfId="0" applyFont="1" applyFill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0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J1" sqref="J1"/>
    </sheetView>
  </sheetViews>
  <sheetFormatPr defaultColWidth="14.421875" defaultRowHeight="15.75" customHeight="1"/>
  <cols>
    <col min="1" max="17" width="21.57421875" style="51" customWidth="1"/>
    <col min="18" max="16384" width="14.421875" style="51" customWidth="1"/>
  </cols>
  <sheetData>
    <row r="1" spans="1:11" ht="12.75">
      <c r="A1" s="50" t="s">
        <v>13</v>
      </c>
      <c r="B1" s="50" t="s">
        <v>19</v>
      </c>
      <c r="C1" s="50" t="s">
        <v>20</v>
      </c>
      <c r="D1" s="50" t="s">
        <v>21</v>
      </c>
      <c r="E1" s="68" t="s">
        <v>22</v>
      </c>
      <c r="F1" s="68" t="s">
        <v>23</v>
      </c>
      <c r="G1" s="68" t="s">
        <v>24</v>
      </c>
      <c r="H1" s="68" t="s">
        <v>25</v>
      </c>
      <c r="I1" s="68" t="s">
        <v>26</v>
      </c>
      <c r="J1" s="68" t="s">
        <v>27</v>
      </c>
      <c r="K1" s="50" t="s">
        <v>28</v>
      </c>
    </row>
    <row r="2" spans="1:10" ht="12.75">
      <c r="A2" s="52">
        <v>44456.53952990741</v>
      </c>
      <c r="B2" s="53" t="s">
        <v>29</v>
      </c>
      <c r="C2" s="53" t="s">
        <v>30</v>
      </c>
      <c r="D2" s="53" t="s">
        <v>31</v>
      </c>
      <c r="E2" s="53" t="s">
        <v>32</v>
      </c>
      <c r="F2" s="53" t="s">
        <v>32</v>
      </c>
      <c r="G2" s="53" t="s">
        <v>33</v>
      </c>
      <c r="H2" s="53" t="s">
        <v>32</v>
      </c>
      <c r="I2" s="53" t="s">
        <v>32</v>
      </c>
      <c r="J2" s="53" t="s">
        <v>32</v>
      </c>
    </row>
    <row r="3" spans="1:10" ht="12.75">
      <c r="A3" s="52">
        <v>44456.53997827546</v>
      </c>
      <c r="B3" s="53" t="s">
        <v>29</v>
      </c>
      <c r="C3" s="53" t="s">
        <v>30</v>
      </c>
      <c r="D3" s="53" t="s">
        <v>31</v>
      </c>
      <c r="E3" s="53" t="s">
        <v>33</v>
      </c>
      <c r="F3" s="53" t="s">
        <v>32</v>
      </c>
      <c r="G3" s="53" t="s">
        <v>34</v>
      </c>
      <c r="H3" s="53" t="s">
        <v>33</v>
      </c>
      <c r="I3" s="53" t="s">
        <v>33</v>
      </c>
      <c r="J3" s="53" t="s">
        <v>33</v>
      </c>
    </row>
    <row r="4" spans="1:10" ht="12.75">
      <c r="A4" s="52">
        <v>44456.54045237269</v>
      </c>
      <c r="B4" s="53" t="s">
        <v>29</v>
      </c>
      <c r="C4" s="53" t="s">
        <v>30</v>
      </c>
      <c r="D4" s="53" t="s">
        <v>31</v>
      </c>
      <c r="E4" s="53" t="s">
        <v>33</v>
      </c>
      <c r="F4" s="53" t="s">
        <v>33</v>
      </c>
      <c r="G4" s="53" t="s">
        <v>32</v>
      </c>
      <c r="H4" s="53" t="s">
        <v>33</v>
      </c>
      <c r="I4" s="53" t="s">
        <v>32</v>
      </c>
      <c r="J4" s="53" t="s">
        <v>32</v>
      </c>
    </row>
    <row r="5" spans="1:10" ht="12.75">
      <c r="A5" s="52">
        <v>44456.54047071759</v>
      </c>
      <c r="B5" s="53" t="s">
        <v>29</v>
      </c>
      <c r="C5" s="53" t="s">
        <v>30</v>
      </c>
      <c r="D5" s="53" t="s">
        <v>35</v>
      </c>
      <c r="E5" s="53" t="s">
        <v>33</v>
      </c>
      <c r="F5" s="53" t="s">
        <v>33</v>
      </c>
      <c r="G5" s="53" t="s">
        <v>36</v>
      </c>
      <c r="H5" s="53" t="s">
        <v>33</v>
      </c>
      <c r="I5" s="53" t="s">
        <v>33</v>
      </c>
      <c r="J5" s="53" t="s">
        <v>32</v>
      </c>
    </row>
    <row r="6" spans="1:10" ht="12.75">
      <c r="A6" s="52">
        <v>44456.5406338426</v>
      </c>
      <c r="B6" s="53" t="s">
        <v>29</v>
      </c>
      <c r="C6" s="53" t="s">
        <v>37</v>
      </c>
      <c r="D6" s="53" t="s">
        <v>38</v>
      </c>
      <c r="E6" s="53" t="s">
        <v>32</v>
      </c>
      <c r="F6" s="53" t="s">
        <v>32</v>
      </c>
      <c r="G6" s="53" t="s">
        <v>36</v>
      </c>
      <c r="H6" s="53" t="s">
        <v>33</v>
      </c>
      <c r="I6" s="53" t="s">
        <v>33</v>
      </c>
      <c r="J6" s="53" t="s">
        <v>33</v>
      </c>
    </row>
    <row r="7" spans="1:10" ht="12.75">
      <c r="A7" s="52">
        <v>44456.540733182876</v>
      </c>
      <c r="B7" s="53" t="s">
        <v>39</v>
      </c>
      <c r="C7" s="53" t="s">
        <v>30</v>
      </c>
      <c r="D7" s="53" t="s">
        <v>31</v>
      </c>
      <c r="E7" s="53" t="s">
        <v>32</v>
      </c>
      <c r="F7" s="53" t="s">
        <v>32</v>
      </c>
      <c r="G7" s="53" t="s">
        <v>33</v>
      </c>
      <c r="H7" s="53" t="s">
        <v>32</v>
      </c>
      <c r="I7" s="53" t="s">
        <v>32</v>
      </c>
      <c r="J7" s="53" t="s">
        <v>32</v>
      </c>
    </row>
    <row r="8" spans="1:11" ht="12.75">
      <c r="A8" s="52">
        <v>44456.54076512731</v>
      </c>
      <c r="B8" s="53" t="s">
        <v>29</v>
      </c>
      <c r="C8" s="53" t="s">
        <v>30</v>
      </c>
      <c r="D8" s="53" t="s">
        <v>31</v>
      </c>
      <c r="E8" s="53" t="s">
        <v>32</v>
      </c>
      <c r="F8" s="53" t="s">
        <v>32</v>
      </c>
      <c r="G8" s="53" t="s">
        <v>32</v>
      </c>
      <c r="H8" s="53" t="s">
        <v>32</v>
      </c>
      <c r="I8" s="53" t="s">
        <v>32</v>
      </c>
      <c r="J8" s="53" t="s">
        <v>32</v>
      </c>
      <c r="K8" s="53" t="s">
        <v>15</v>
      </c>
    </row>
    <row r="9" spans="1:10" ht="12.75">
      <c r="A9" s="52">
        <v>44456.540867986114</v>
      </c>
      <c r="B9" s="53" t="s">
        <v>29</v>
      </c>
      <c r="C9" s="53" t="s">
        <v>30</v>
      </c>
      <c r="D9" s="53" t="s">
        <v>40</v>
      </c>
      <c r="E9" s="53" t="s">
        <v>32</v>
      </c>
      <c r="F9" s="53" t="s">
        <v>32</v>
      </c>
      <c r="G9" s="53" t="s">
        <v>34</v>
      </c>
      <c r="H9" s="53" t="s">
        <v>32</v>
      </c>
      <c r="I9" s="53" t="s">
        <v>32</v>
      </c>
      <c r="J9" s="53" t="s">
        <v>32</v>
      </c>
    </row>
    <row r="10" spans="1:10" ht="12.75">
      <c r="A10" s="52">
        <v>44456.54089484954</v>
      </c>
      <c r="B10" s="53" t="s">
        <v>29</v>
      </c>
      <c r="C10" s="53" t="s">
        <v>30</v>
      </c>
      <c r="D10" s="53" t="s">
        <v>38</v>
      </c>
      <c r="E10" s="53" t="s">
        <v>33</v>
      </c>
      <c r="F10" s="53" t="s">
        <v>33</v>
      </c>
      <c r="G10" s="53" t="s">
        <v>36</v>
      </c>
      <c r="H10" s="53" t="s">
        <v>33</v>
      </c>
      <c r="I10" s="53" t="s">
        <v>33</v>
      </c>
      <c r="J10" s="53" t="s">
        <v>34</v>
      </c>
    </row>
    <row r="11" spans="1:10" ht="12.75">
      <c r="A11" s="52">
        <v>44456.54094924769</v>
      </c>
      <c r="B11" s="53" t="s">
        <v>29</v>
      </c>
      <c r="C11" s="53" t="s">
        <v>30</v>
      </c>
      <c r="D11" s="53" t="s">
        <v>31</v>
      </c>
      <c r="E11" s="53" t="s">
        <v>32</v>
      </c>
      <c r="F11" s="53" t="s">
        <v>32</v>
      </c>
      <c r="G11" s="53" t="s">
        <v>34</v>
      </c>
      <c r="H11" s="53" t="s">
        <v>32</v>
      </c>
      <c r="I11" s="53" t="s">
        <v>33</v>
      </c>
      <c r="J11" s="53" t="s">
        <v>33</v>
      </c>
    </row>
    <row r="12" spans="1:10" ht="12.75">
      <c r="A12" s="52">
        <v>44456.54095152778</v>
      </c>
      <c r="B12" s="53" t="s">
        <v>29</v>
      </c>
      <c r="C12" s="53" t="s">
        <v>30</v>
      </c>
      <c r="D12" s="53" t="s">
        <v>31</v>
      </c>
      <c r="E12" s="53" t="s">
        <v>33</v>
      </c>
      <c r="F12" s="53" t="s">
        <v>33</v>
      </c>
      <c r="G12" s="53" t="s">
        <v>34</v>
      </c>
      <c r="H12" s="53" t="s">
        <v>32</v>
      </c>
      <c r="I12" s="53" t="s">
        <v>33</v>
      </c>
      <c r="J12" s="53" t="s">
        <v>33</v>
      </c>
    </row>
    <row r="13" spans="1:10" ht="12.75">
      <c r="A13" s="52">
        <v>44456.54103533565</v>
      </c>
      <c r="B13" s="53" t="s">
        <v>29</v>
      </c>
      <c r="C13" s="53" t="s">
        <v>30</v>
      </c>
      <c r="D13" s="53" t="s">
        <v>38</v>
      </c>
      <c r="E13" s="53" t="s">
        <v>32</v>
      </c>
      <c r="F13" s="53" t="s">
        <v>32</v>
      </c>
      <c r="G13" s="53" t="s">
        <v>34</v>
      </c>
      <c r="H13" s="53" t="s">
        <v>32</v>
      </c>
      <c r="I13" s="53" t="s">
        <v>32</v>
      </c>
      <c r="J13" s="53" t="s">
        <v>33</v>
      </c>
    </row>
    <row r="14" spans="1:11" ht="12.75">
      <c r="A14" s="52">
        <v>44456.541084502314</v>
      </c>
      <c r="B14" s="53" t="s">
        <v>29</v>
      </c>
      <c r="C14" s="53" t="s">
        <v>30</v>
      </c>
      <c r="D14" s="53" t="s">
        <v>31</v>
      </c>
      <c r="E14" s="53" t="s">
        <v>32</v>
      </c>
      <c r="F14" s="53" t="s">
        <v>33</v>
      </c>
      <c r="G14" s="53" t="s">
        <v>33</v>
      </c>
      <c r="H14" s="53" t="s">
        <v>33</v>
      </c>
      <c r="I14" s="53" t="s">
        <v>33</v>
      </c>
      <c r="J14" s="53" t="s">
        <v>33</v>
      </c>
      <c r="K14" s="53" t="s">
        <v>41</v>
      </c>
    </row>
    <row r="15" spans="1:11" ht="12.75">
      <c r="A15" s="52">
        <v>44456.541130451384</v>
      </c>
      <c r="B15" s="53" t="s">
        <v>39</v>
      </c>
      <c r="C15" s="53" t="s">
        <v>30</v>
      </c>
      <c r="D15" s="53" t="s">
        <v>38</v>
      </c>
      <c r="E15" s="53" t="s">
        <v>33</v>
      </c>
      <c r="F15" s="53" t="s">
        <v>33</v>
      </c>
      <c r="G15" s="53" t="s">
        <v>33</v>
      </c>
      <c r="H15" s="53" t="s">
        <v>33</v>
      </c>
      <c r="I15" s="53" t="s">
        <v>33</v>
      </c>
      <c r="J15" s="53" t="s">
        <v>33</v>
      </c>
      <c r="K15" s="53" t="s">
        <v>14</v>
      </c>
    </row>
    <row r="16" spans="1:10" ht="12.75">
      <c r="A16" s="52">
        <v>44456.54120577546</v>
      </c>
      <c r="B16" s="53" t="s">
        <v>29</v>
      </c>
      <c r="C16" s="53" t="s">
        <v>30</v>
      </c>
      <c r="D16" s="53" t="s">
        <v>35</v>
      </c>
      <c r="E16" s="53" t="s">
        <v>33</v>
      </c>
      <c r="F16" s="53" t="s">
        <v>33</v>
      </c>
      <c r="G16" s="53" t="s">
        <v>36</v>
      </c>
      <c r="H16" s="53" t="s">
        <v>33</v>
      </c>
      <c r="I16" s="53" t="s">
        <v>32</v>
      </c>
      <c r="J16" s="53" t="s">
        <v>32</v>
      </c>
    </row>
    <row r="17" spans="1:10" ht="12.75">
      <c r="A17" s="52">
        <v>44456.54145863426</v>
      </c>
      <c r="B17" s="53" t="s">
        <v>39</v>
      </c>
      <c r="C17" s="53" t="s">
        <v>30</v>
      </c>
      <c r="D17" s="53" t="s">
        <v>35</v>
      </c>
      <c r="E17" s="53" t="s">
        <v>32</v>
      </c>
      <c r="F17" s="53" t="s">
        <v>32</v>
      </c>
      <c r="G17" s="53" t="s">
        <v>34</v>
      </c>
      <c r="H17" s="53" t="s">
        <v>32</v>
      </c>
      <c r="I17" s="53" t="s">
        <v>32</v>
      </c>
      <c r="J17" s="53" t="s">
        <v>33</v>
      </c>
    </row>
    <row r="18" spans="1:11" ht="12.75">
      <c r="A18" s="52">
        <v>44456.54157086805</v>
      </c>
      <c r="B18" s="53" t="s">
        <v>39</v>
      </c>
      <c r="C18" s="53" t="s">
        <v>30</v>
      </c>
      <c r="D18" s="53" t="s">
        <v>35</v>
      </c>
      <c r="E18" s="53" t="s">
        <v>32</v>
      </c>
      <c r="F18" s="53" t="s">
        <v>32</v>
      </c>
      <c r="G18" s="53" t="s">
        <v>32</v>
      </c>
      <c r="H18" s="53" t="s">
        <v>32</v>
      </c>
      <c r="I18" s="53" t="s">
        <v>32</v>
      </c>
      <c r="J18" s="53" t="s">
        <v>32</v>
      </c>
      <c r="K18" s="53" t="s">
        <v>42</v>
      </c>
    </row>
    <row r="19" spans="1:10" ht="12.75">
      <c r="A19" s="52">
        <v>44456.54205954861</v>
      </c>
      <c r="B19" s="53" t="s">
        <v>39</v>
      </c>
      <c r="C19" s="53" t="s">
        <v>30</v>
      </c>
      <c r="D19" s="53" t="s">
        <v>31</v>
      </c>
      <c r="E19" s="53" t="s">
        <v>33</v>
      </c>
      <c r="F19" s="53" t="s">
        <v>33</v>
      </c>
      <c r="G19" s="53" t="s">
        <v>43</v>
      </c>
      <c r="H19" s="53" t="s">
        <v>33</v>
      </c>
      <c r="I19" s="53" t="s">
        <v>33</v>
      </c>
      <c r="J19" s="53" t="s">
        <v>33</v>
      </c>
    </row>
    <row r="20" spans="1:11" ht="12.75">
      <c r="A20" s="52">
        <v>44456.54240614583</v>
      </c>
      <c r="B20" s="53" t="s">
        <v>39</v>
      </c>
      <c r="C20" s="53" t="s">
        <v>30</v>
      </c>
      <c r="D20" s="53" t="s">
        <v>38</v>
      </c>
      <c r="E20" s="53" t="s">
        <v>33</v>
      </c>
      <c r="F20" s="53" t="s">
        <v>32</v>
      </c>
      <c r="G20" s="53" t="s">
        <v>36</v>
      </c>
      <c r="H20" s="53" t="s">
        <v>33</v>
      </c>
      <c r="I20" s="53" t="s">
        <v>33</v>
      </c>
      <c r="J20" s="53" t="s">
        <v>34</v>
      </c>
      <c r="K20" s="53" t="s">
        <v>14</v>
      </c>
    </row>
    <row r="21" spans="1:10" ht="12.75">
      <c r="A21" s="52">
        <v>44456.54642408565</v>
      </c>
      <c r="B21" s="53" t="s">
        <v>29</v>
      </c>
      <c r="C21" s="53" t="s">
        <v>30</v>
      </c>
      <c r="D21" s="53" t="s">
        <v>31</v>
      </c>
      <c r="E21" s="53" t="s">
        <v>33</v>
      </c>
      <c r="F21" s="53" t="s">
        <v>33</v>
      </c>
      <c r="G21" s="53" t="s">
        <v>34</v>
      </c>
      <c r="H21" s="53" t="s">
        <v>33</v>
      </c>
      <c r="I21" s="53" t="s">
        <v>33</v>
      </c>
      <c r="J21" s="53" t="s">
        <v>33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0"/>
  <sheetViews>
    <sheetView zoomScale="150" zoomScaleNormal="150" zoomScalePageLayoutView="0" workbookViewId="0" topLeftCell="A1">
      <pane ySplit="2" topLeftCell="A15" activePane="bottomLeft" state="frozen"/>
      <selection pane="topLeft" activeCell="A1" sqref="A1"/>
      <selection pane="bottomLeft" activeCell="A23" sqref="A23"/>
    </sheetView>
  </sheetViews>
  <sheetFormatPr defaultColWidth="8.7109375" defaultRowHeight="12.75"/>
  <cols>
    <col min="1" max="1" width="7.00390625" style="21" customWidth="1"/>
    <col min="2" max="2" width="22.57421875" style="21" bestFit="1" customWidth="1"/>
    <col min="3" max="3" width="19.140625" style="21" bestFit="1" customWidth="1"/>
    <col min="4" max="4" width="22.57421875" style="21" bestFit="1" customWidth="1"/>
    <col min="5" max="5" width="4.8515625" style="21" bestFit="1" customWidth="1"/>
    <col min="6" max="6" width="5.00390625" style="21" bestFit="1" customWidth="1"/>
    <col min="7" max="7" width="4.8515625" style="21" bestFit="1" customWidth="1"/>
    <col min="8" max="8" width="5.00390625" style="21" bestFit="1" customWidth="1"/>
    <col min="9" max="9" width="4.8515625" style="21" bestFit="1" customWidth="1"/>
    <col min="10" max="10" width="5.00390625" style="21" bestFit="1" customWidth="1"/>
    <col min="11" max="11" width="4.8515625" style="34" bestFit="1" customWidth="1"/>
    <col min="12" max="16384" width="8.7109375" style="34" customWidth="1"/>
  </cols>
  <sheetData>
    <row r="1" spans="1:10" s="46" customFormat="1" ht="21">
      <c r="A1" s="43" t="s">
        <v>0</v>
      </c>
      <c r="B1" s="44" t="s">
        <v>16</v>
      </c>
      <c r="C1" s="125" t="s">
        <v>10</v>
      </c>
      <c r="D1" s="45" t="s">
        <v>89</v>
      </c>
      <c r="E1" s="41"/>
      <c r="F1" s="41"/>
      <c r="G1" s="41"/>
      <c r="H1" s="41"/>
      <c r="I1" s="41"/>
      <c r="J1" s="41"/>
    </row>
    <row r="2" spans="1:10" s="46" customFormat="1" ht="21">
      <c r="A2" s="43"/>
      <c r="B2" s="44"/>
      <c r="C2" s="125"/>
      <c r="D2" s="45"/>
      <c r="E2" s="45">
        <v>1.1</v>
      </c>
      <c r="F2" s="45">
        <v>1.2</v>
      </c>
      <c r="G2" s="43">
        <v>2.1</v>
      </c>
      <c r="H2" s="43">
        <v>2.2</v>
      </c>
      <c r="I2" s="62">
        <v>3.1</v>
      </c>
      <c r="J2" s="62">
        <v>3.2</v>
      </c>
    </row>
    <row r="3" spans="1:11" ht="21">
      <c r="A3" s="21">
        <v>1</v>
      </c>
      <c r="B3" s="54" t="s">
        <v>29</v>
      </c>
      <c r="C3" s="21" t="s">
        <v>30</v>
      </c>
      <c r="D3" s="25" t="s">
        <v>31</v>
      </c>
      <c r="E3" s="113">
        <v>5</v>
      </c>
      <c r="F3" s="113">
        <v>5</v>
      </c>
      <c r="G3" s="114">
        <v>4</v>
      </c>
      <c r="H3" s="114">
        <v>5</v>
      </c>
      <c r="I3" s="115">
        <v>5</v>
      </c>
      <c r="J3" s="115">
        <v>5</v>
      </c>
      <c r="K3" s="55">
        <f>AVERAGE(E3:J3)</f>
        <v>4.833333333333333</v>
      </c>
    </row>
    <row r="4" spans="1:11" s="35" customFormat="1" ht="21">
      <c r="A4" s="22">
        <v>2</v>
      </c>
      <c r="B4" s="54" t="s">
        <v>29</v>
      </c>
      <c r="C4" s="21" t="s">
        <v>30</v>
      </c>
      <c r="D4" s="25" t="s">
        <v>31</v>
      </c>
      <c r="E4" s="113">
        <v>4</v>
      </c>
      <c r="F4" s="113">
        <v>5</v>
      </c>
      <c r="G4" s="114">
        <v>3</v>
      </c>
      <c r="H4" s="114">
        <v>4</v>
      </c>
      <c r="I4" s="115">
        <v>4</v>
      </c>
      <c r="J4" s="115">
        <v>4</v>
      </c>
      <c r="K4" s="55">
        <f aca="true" t="shared" si="0" ref="K4:K21">AVERAGE(E4:J4)</f>
        <v>4</v>
      </c>
    </row>
    <row r="5" spans="1:11" ht="21">
      <c r="A5" s="21">
        <v>3</v>
      </c>
      <c r="B5" s="54" t="s">
        <v>29</v>
      </c>
      <c r="C5" s="21" t="s">
        <v>30</v>
      </c>
      <c r="D5" s="25" t="s">
        <v>31</v>
      </c>
      <c r="E5" s="113">
        <v>4</v>
      </c>
      <c r="F5" s="113">
        <v>4</v>
      </c>
      <c r="G5" s="114">
        <v>5</v>
      </c>
      <c r="H5" s="114">
        <v>4</v>
      </c>
      <c r="I5" s="115">
        <v>5</v>
      </c>
      <c r="J5" s="115">
        <v>5</v>
      </c>
      <c r="K5" s="55">
        <f t="shared" si="0"/>
        <v>4.5</v>
      </c>
    </row>
    <row r="6" spans="1:11" ht="21">
      <c r="A6" s="22">
        <v>4</v>
      </c>
      <c r="B6" s="54" t="s">
        <v>29</v>
      </c>
      <c r="C6" s="21" t="s">
        <v>30</v>
      </c>
      <c r="D6" s="25" t="s">
        <v>35</v>
      </c>
      <c r="E6" s="113">
        <v>4</v>
      </c>
      <c r="F6" s="113">
        <v>4</v>
      </c>
      <c r="G6" s="114">
        <v>2</v>
      </c>
      <c r="H6" s="114">
        <v>4</v>
      </c>
      <c r="I6" s="115">
        <v>4</v>
      </c>
      <c r="J6" s="115">
        <v>5</v>
      </c>
      <c r="K6" s="55">
        <f t="shared" si="0"/>
        <v>3.8333333333333335</v>
      </c>
    </row>
    <row r="7" spans="1:11" s="35" customFormat="1" ht="21">
      <c r="A7" s="21">
        <v>5</v>
      </c>
      <c r="B7" s="54" t="s">
        <v>29</v>
      </c>
      <c r="C7" s="22" t="s">
        <v>37</v>
      </c>
      <c r="D7" s="25" t="s">
        <v>38</v>
      </c>
      <c r="E7" s="113">
        <v>5</v>
      </c>
      <c r="F7" s="113">
        <v>5</v>
      </c>
      <c r="G7" s="114">
        <v>2</v>
      </c>
      <c r="H7" s="114">
        <v>4</v>
      </c>
      <c r="I7" s="115">
        <v>4</v>
      </c>
      <c r="J7" s="115">
        <v>4</v>
      </c>
      <c r="K7" s="55">
        <f t="shared" si="0"/>
        <v>4</v>
      </c>
    </row>
    <row r="8" spans="1:11" s="35" customFormat="1" ht="21">
      <c r="A8" s="22">
        <v>6</v>
      </c>
      <c r="B8" s="54" t="s">
        <v>39</v>
      </c>
      <c r="C8" s="22" t="s">
        <v>30</v>
      </c>
      <c r="D8" s="25" t="s">
        <v>31</v>
      </c>
      <c r="E8" s="113">
        <v>5</v>
      </c>
      <c r="F8" s="113">
        <v>5</v>
      </c>
      <c r="G8" s="114">
        <v>4</v>
      </c>
      <c r="H8" s="114">
        <v>5</v>
      </c>
      <c r="I8" s="115">
        <v>5</v>
      </c>
      <c r="J8" s="115">
        <v>5</v>
      </c>
      <c r="K8" s="55">
        <f t="shared" si="0"/>
        <v>4.833333333333333</v>
      </c>
    </row>
    <row r="9" spans="1:11" ht="21">
      <c r="A9" s="21">
        <v>7</v>
      </c>
      <c r="B9" s="54" t="s">
        <v>29</v>
      </c>
      <c r="C9" s="21" t="s">
        <v>30</v>
      </c>
      <c r="D9" s="25" t="s">
        <v>31</v>
      </c>
      <c r="E9" s="113">
        <v>5</v>
      </c>
      <c r="F9" s="113">
        <v>5</v>
      </c>
      <c r="G9" s="114">
        <v>5</v>
      </c>
      <c r="H9" s="114">
        <v>5</v>
      </c>
      <c r="I9" s="115">
        <v>5</v>
      </c>
      <c r="J9" s="115">
        <v>5</v>
      </c>
      <c r="K9" s="55">
        <f t="shared" si="0"/>
        <v>5</v>
      </c>
    </row>
    <row r="10" spans="1:11" ht="21">
      <c r="A10" s="22">
        <v>8</v>
      </c>
      <c r="B10" s="54" t="s">
        <v>29</v>
      </c>
      <c r="C10" s="22" t="s">
        <v>30</v>
      </c>
      <c r="D10" s="25" t="s">
        <v>40</v>
      </c>
      <c r="E10" s="113">
        <v>5</v>
      </c>
      <c r="F10" s="113">
        <v>5</v>
      </c>
      <c r="G10" s="114">
        <v>3</v>
      </c>
      <c r="H10" s="114">
        <v>5</v>
      </c>
      <c r="I10" s="115">
        <v>5</v>
      </c>
      <c r="J10" s="115">
        <v>5</v>
      </c>
      <c r="K10" s="55">
        <f t="shared" si="0"/>
        <v>4.666666666666667</v>
      </c>
    </row>
    <row r="11" spans="1:11" ht="21">
      <c r="A11" s="21">
        <v>9</v>
      </c>
      <c r="B11" s="54" t="s">
        <v>29</v>
      </c>
      <c r="C11" s="21" t="s">
        <v>30</v>
      </c>
      <c r="D11" s="25" t="s">
        <v>38</v>
      </c>
      <c r="E11" s="113">
        <v>4</v>
      </c>
      <c r="F11" s="113">
        <v>4</v>
      </c>
      <c r="G11" s="114">
        <v>2</v>
      </c>
      <c r="H11" s="114">
        <v>4</v>
      </c>
      <c r="I11" s="115">
        <v>4</v>
      </c>
      <c r="J11" s="115">
        <v>3</v>
      </c>
      <c r="K11" s="55">
        <f t="shared" si="0"/>
        <v>3.5</v>
      </c>
    </row>
    <row r="12" spans="1:11" ht="21">
      <c r="A12" s="22">
        <v>10</v>
      </c>
      <c r="B12" s="54" t="s">
        <v>29</v>
      </c>
      <c r="C12" s="22" t="s">
        <v>30</v>
      </c>
      <c r="D12" s="25" t="s">
        <v>31</v>
      </c>
      <c r="E12" s="113">
        <v>5</v>
      </c>
      <c r="F12" s="113">
        <v>5</v>
      </c>
      <c r="G12" s="114">
        <v>3</v>
      </c>
      <c r="H12" s="114">
        <v>5</v>
      </c>
      <c r="I12" s="115">
        <v>4</v>
      </c>
      <c r="J12" s="115">
        <v>4</v>
      </c>
      <c r="K12" s="55">
        <f t="shared" si="0"/>
        <v>4.333333333333333</v>
      </c>
    </row>
    <row r="13" spans="1:11" ht="21">
      <c r="A13" s="21">
        <v>11</v>
      </c>
      <c r="B13" s="54" t="s">
        <v>29</v>
      </c>
      <c r="C13" s="21" t="s">
        <v>30</v>
      </c>
      <c r="D13" s="25" t="s">
        <v>31</v>
      </c>
      <c r="E13" s="113">
        <v>4</v>
      </c>
      <c r="F13" s="113">
        <v>4</v>
      </c>
      <c r="G13" s="114">
        <v>3</v>
      </c>
      <c r="H13" s="114">
        <v>5</v>
      </c>
      <c r="I13" s="115">
        <v>4</v>
      </c>
      <c r="J13" s="115">
        <v>4</v>
      </c>
      <c r="K13" s="55">
        <f t="shared" si="0"/>
        <v>4</v>
      </c>
    </row>
    <row r="14" spans="1:11" ht="21">
      <c r="A14" s="22">
        <v>12</v>
      </c>
      <c r="B14" s="54" t="s">
        <v>29</v>
      </c>
      <c r="C14" s="22" t="s">
        <v>30</v>
      </c>
      <c r="D14" s="25" t="s">
        <v>38</v>
      </c>
      <c r="E14" s="113">
        <v>5</v>
      </c>
      <c r="F14" s="113">
        <v>5</v>
      </c>
      <c r="G14" s="114">
        <v>3</v>
      </c>
      <c r="H14" s="114">
        <v>5</v>
      </c>
      <c r="I14" s="115">
        <v>5</v>
      </c>
      <c r="J14" s="115">
        <v>4</v>
      </c>
      <c r="K14" s="55">
        <f t="shared" si="0"/>
        <v>4.5</v>
      </c>
    </row>
    <row r="15" spans="1:11" ht="21">
      <c r="A15" s="21">
        <v>13</v>
      </c>
      <c r="B15" s="54" t="s">
        <v>29</v>
      </c>
      <c r="C15" s="21" t="s">
        <v>30</v>
      </c>
      <c r="D15" s="25" t="s">
        <v>31</v>
      </c>
      <c r="E15" s="113">
        <v>5</v>
      </c>
      <c r="F15" s="113">
        <v>4</v>
      </c>
      <c r="G15" s="114">
        <v>4</v>
      </c>
      <c r="H15" s="114">
        <v>4</v>
      </c>
      <c r="I15" s="115">
        <v>4</v>
      </c>
      <c r="J15" s="115">
        <v>4</v>
      </c>
      <c r="K15" s="55">
        <f t="shared" si="0"/>
        <v>4.166666666666667</v>
      </c>
    </row>
    <row r="16" spans="1:11" ht="21">
      <c r="A16" s="22">
        <v>14</v>
      </c>
      <c r="B16" s="54" t="s">
        <v>39</v>
      </c>
      <c r="C16" s="22" t="s">
        <v>30</v>
      </c>
      <c r="D16" s="25" t="s">
        <v>38</v>
      </c>
      <c r="E16" s="113">
        <v>4</v>
      </c>
      <c r="F16" s="113">
        <v>4</v>
      </c>
      <c r="G16" s="114">
        <v>4</v>
      </c>
      <c r="H16" s="114">
        <v>4</v>
      </c>
      <c r="I16" s="115">
        <v>4</v>
      </c>
      <c r="J16" s="115">
        <v>4</v>
      </c>
      <c r="K16" s="55">
        <f t="shared" si="0"/>
        <v>4</v>
      </c>
    </row>
    <row r="17" spans="1:11" ht="21">
      <c r="A17" s="21">
        <v>15</v>
      </c>
      <c r="B17" s="54" t="s">
        <v>29</v>
      </c>
      <c r="C17" s="22" t="s">
        <v>30</v>
      </c>
      <c r="D17" s="25" t="s">
        <v>35</v>
      </c>
      <c r="E17" s="113">
        <v>4</v>
      </c>
      <c r="F17" s="113">
        <v>5</v>
      </c>
      <c r="G17" s="114">
        <v>2</v>
      </c>
      <c r="H17" s="114">
        <v>4</v>
      </c>
      <c r="I17" s="115">
        <v>5</v>
      </c>
      <c r="J17" s="115">
        <v>5</v>
      </c>
      <c r="K17" s="55">
        <f t="shared" si="0"/>
        <v>4.166666666666667</v>
      </c>
    </row>
    <row r="18" spans="1:11" ht="21">
      <c r="A18" s="22">
        <v>16</v>
      </c>
      <c r="B18" s="54" t="s">
        <v>39</v>
      </c>
      <c r="C18" s="22" t="s">
        <v>30</v>
      </c>
      <c r="D18" s="25" t="s">
        <v>35</v>
      </c>
      <c r="E18" s="113">
        <v>5</v>
      </c>
      <c r="F18" s="113">
        <v>5</v>
      </c>
      <c r="G18" s="114">
        <v>3</v>
      </c>
      <c r="H18" s="114">
        <v>5</v>
      </c>
      <c r="I18" s="115">
        <v>5</v>
      </c>
      <c r="J18" s="115">
        <v>4</v>
      </c>
      <c r="K18" s="55">
        <f t="shared" si="0"/>
        <v>4.5</v>
      </c>
    </row>
    <row r="19" spans="1:11" ht="21">
      <c r="A19" s="21">
        <v>17</v>
      </c>
      <c r="B19" s="54" t="s">
        <v>39</v>
      </c>
      <c r="C19" s="22" t="s">
        <v>30</v>
      </c>
      <c r="D19" s="25" t="s">
        <v>35</v>
      </c>
      <c r="E19" s="113">
        <v>5</v>
      </c>
      <c r="F19" s="113">
        <v>5</v>
      </c>
      <c r="G19" s="114">
        <v>5</v>
      </c>
      <c r="H19" s="114">
        <v>5</v>
      </c>
      <c r="I19" s="115">
        <v>5</v>
      </c>
      <c r="J19" s="115">
        <v>5</v>
      </c>
      <c r="K19" s="55">
        <f t="shared" si="0"/>
        <v>5</v>
      </c>
    </row>
    <row r="20" spans="1:11" ht="21">
      <c r="A20" s="22">
        <v>18</v>
      </c>
      <c r="B20" s="54" t="s">
        <v>39</v>
      </c>
      <c r="C20" s="22" t="s">
        <v>30</v>
      </c>
      <c r="D20" s="25" t="s">
        <v>31</v>
      </c>
      <c r="E20" s="113">
        <v>4</v>
      </c>
      <c r="F20" s="113">
        <v>4</v>
      </c>
      <c r="G20" s="114">
        <v>5</v>
      </c>
      <c r="H20" s="114">
        <v>4</v>
      </c>
      <c r="I20" s="115">
        <v>4</v>
      </c>
      <c r="J20" s="115">
        <v>4</v>
      </c>
      <c r="K20" s="55">
        <f t="shared" si="0"/>
        <v>4.166666666666667</v>
      </c>
    </row>
    <row r="21" spans="1:11" ht="21">
      <c r="A21" s="21">
        <v>19</v>
      </c>
      <c r="B21" s="54" t="s">
        <v>39</v>
      </c>
      <c r="C21" s="22" t="s">
        <v>30</v>
      </c>
      <c r="D21" s="25" t="s">
        <v>38</v>
      </c>
      <c r="E21" s="113">
        <v>4</v>
      </c>
      <c r="F21" s="113">
        <v>5</v>
      </c>
      <c r="G21" s="114">
        <v>2</v>
      </c>
      <c r="H21" s="114">
        <v>4</v>
      </c>
      <c r="I21" s="115">
        <v>4</v>
      </c>
      <c r="J21" s="115">
        <v>3</v>
      </c>
      <c r="K21" s="55">
        <f t="shared" si="0"/>
        <v>3.6666666666666665</v>
      </c>
    </row>
    <row r="22" spans="1:11" ht="21">
      <c r="A22" s="22">
        <v>20</v>
      </c>
      <c r="B22" s="54" t="s">
        <v>29</v>
      </c>
      <c r="C22" s="22" t="s">
        <v>30</v>
      </c>
      <c r="D22" s="25" t="s">
        <v>31</v>
      </c>
      <c r="E22" s="113">
        <v>4</v>
      </c>
      <c r="F22" s="113">
        <v>4</v>
      </c>
      <c r="G22" s="114">
        <v>3</v>
      </c>
      <c r="H22" s="114">
        <v>4</v>
      </c>
      <c r="I22" s="115">
        <v>4</v>
      </c>
      <c r="J22" s="115">
        <v>4</v>
      </c>
      <c r="K22" s="55">
        <f>AVERAGE(E22:J22)</f>
        <v>3.8333333333333335</v>
      </c>
    </row>
    <row r="23" spans="2:11" ht="21">
      <c r="B23" s="25"/>
      <c r="E23" s="116">
        <f aca="true" t="shared" si="1" ref="E23:J23">AVERAGE(E3:E22)</f>
        <v>4.5</v>
      </c>
      <c r="F23" s="116">
        <f t="shared" si="1"/>
        <v>4.6</v>
      </c>
      <c r="G23" s="116">
        <f t="shared" si="1"/>
        <v>3.35</v>
      </c>
      <c r="H23" s="116">
        <f t="shared" si="1"/>
        <v>4.45</v>
      </c>
      <c r="I23" s="116">
        <f t="shared" si="1"/>
        <v>4.45</v>
      </c>
      <c r="J23" s="116">
        <f t="shared" si="1"/>
        <v>4.3</v>
      </c>
      <c r="K23" s="118">
        <f>AVERAGE(E23:J23)</f>
        <v>4.2749999999999995</v>
      </c>
    </row>
    <row r="24" spans="2:11" ht="23.25" customHeight="1">
      <c r="B24" s="25"/>
      <c r="E24" s="117">
        <f aca="true" t="shared" si="2" ref="E24:J24">STDEV(E3:E22)</f>
        <v>0.512989176042577</v>
      </c>
      <c r="F24" s="117">
        <f t="shared" si="2"/>
        <v>0.5026246899500352</v>
      </c>
      <c r="G24" s="117">
        <f>STDEV(G3:G22)</f>
        <v>1.0894228312566057</v>
      </c>
      <c r="H24" s="117">
        <f>STDEV(H3:H22)</f>
        <v>0.5104177855340398</v>
      </c>
      <c r="I24" s="117">
        <f t="shared" si="2"/>
        <v>0.5104177855340398</v>
      </c>
      <c r="J24" s="117">
        <f t="shared" si="2"/>
        <v>0.6569466853317858</v>
      </c>
      <c r="K24" s="118">
        <f>STDEV(K3:K23)</f>
        <v>0.4290655220618666</v>
      </c>
    </row>
    <row r="25" spans="2:16" ht="21">
      <c r="B25" s="24"/>
      <c r="D25" s="24"/>
      <c r="E25" s="24"/>
      <c r="F25" s="56">
        <f>STDEV(E3:F22)</f>
        <v>0.5038314736557784</v>
      </c>
      <c r="G25" s="47"/>
      <c r="H25" s="56">
        <f>STDEV(G3:H22)</f>
        <v>1.0076629473115581</v>
      </c>
      <c r="I25" s="47"/>
      <c r="J25" s="56">
        <f>STDEV(I3:J22)</f>
        <v>0.5856182356695512</v>
      </c>
      <c r="K25" s="47"/>
      <c r="L25" s="24"/>
      <c r="M25" s="24"/>
      <c r="N25" s="24"/>
      <c r="O25" s="24"/>
      <c r="P25" s="24"/>
    </row>
    <row r="26" spans="2:11" ht="21">
      <c r="B26" s="44" t="s">
        <v>16</v>
      </c>
      <c r="C26" s="38"/>
      <c r="D26" s="24"/>
      <c r="E26" s="24"/>
      <c r="F26" s="57">
        <f>AVERAGE(E3:F22)</f>
        <v>4.55</v>
      </c>
      <c r="G26" s="47"/>
      <c r="H26" s="57">
        <f>AVERAGE(G3:H22)</f>
        <v>3.9</v>
      </c>
      <c r="I26" s="47"/>
      <c r="J26" s="57">
        <f>AVERAGE(I3:J22)</f>
        <v>4.375</v>
      </c>
      <c r="K26" s="47"/>
    </row>
    <row r="27" spans="2:11" ht="21">
      <c r="B27" s="54" t="s">
        <v>39</v>
      </c>
      <c r="C27" s="24">
        <v>6</v>
      </c>
      <c r="D27" s="24"/>
      <c r="E27" s="24"/>
      <c r="F27" s="24"/>
      <c r="G27" s="24"/>
      <c r="H27" s="24"/>
      <c r="I27" s="24"/>
      <c r="J27" s="24"/>
      <c r="K27" s="24"/>
    </row>
    <row r="28" spans="2:11" ht="21">
      <c r="B28" s="54" t="s">
        <v>29</v>
      </c>
      <c r="C28" s="24">
        <v>14</v>
      </c>
      <c r="D28" s="24"/>
      <c r="E28" s="24"/>
      <c r="F28" s="24"/>
      <c r="G28" s="24"/>
      <c r="H28" s="24"/>
      <c r="I28" s="24"/>
      <c r="J28" s="24"/>
      <c r="K28" s="24"/>
    </row>
    <row r="29" spans="2:4" ht="21">
      <c r="B29" s="41" t="s">
        <v>3</v>
      </c>
      <c r="C29" s="41">
        <f>SUM(C26:C28)</f>
        <v>20</v>
      </c>
      <c r="D29" s="24"/>
    </row>
    <row r="30" ht="21">
      <c r="D30" s="24"/>
    </row>
    <row r="31" spans="2:4" ht="21">
      <c r="B31" s="45" t="s">
        <v>89</v>
      </c>
      <c r="C31" s="39"/>
      <c r="D31" s="24"/>
    </row>
    <row r="32" spans="2:4" ht="21">
      <c r="B32" s="25" t="s">
        <v>31</v>
      </c>
      <c r="C32" s="21">
        <v>1</v>
      </c>
      <c r="D32" s="24"/>
    </row>
    <row r="33" spans="2:4" ht="24.75" customHeight="1">
      <c r="B33" s="25" t="s">
        <v>35</v>
      </c>
      <c r="C33" s="21">
        <v>4</v>
      </c>
      <c r="D33" s="24"/>
    </row>
    <row r="34" spans="2:4" ht="21">
      <c r="B34" s="25" t="s">
        <v>38</v>
      </c>
      <c r="C34" s="23">
        <v>5</v>
      </c>
      <c r="D34" s="24"/>
    </row>
    <row r="35" spans="2:4" ht="21">
      <c r="B35" s="25" t="s">
        <v>40</v>
      </c>
      <c r="C35" s="21">
        <v>10</v>
      </c>
      <c r="D35" s="24"/>
    </row>
    <row r="36" spans="2:4" ht="21">
      <c r="B36" s="40" t="s">
        <v>3</v>
      </c>
      <c r="C36" s="40">
        <f>SUM(C32:C35)</f>
        <v>20</v>
      </c>
      <c r="D36" s="24"/>
    </row>
    <row r="37" ht="21">
      <c r="D37" s="24"/>
    </row>
    <row r="38" ht="21">
      <c r="D38" s="36"/>
    </row>
    <row r="39" ht="21">
      <c r="D39" s="36"/>
    </row>
    <row r="40" ht="21">
      <c r="D40" s="36"/>
    </row>
    <row r="41" ht="21">
      <c r="D41" s="36"/>
    </row>
    <row r="42" ht="21">
      <c r="D42" s="36"/>
    </row>
    <row r="43" ht="21">
      <c r="D43" s="36"/>
    </row>
    <row r="44" ht="21">
      <c r="D44" s="36"/>
    </row>
    <row r="45" ht="21">
      <c r="D45" s="36"/>
    </row>
    <row r="46" ht="21">
      <c r="D46" s="36"/>
    </row>
    <row r="47" spans="3:4" ht="21">
      <c r="C47" s="24"/>
      <c r="D47" s="36"/>
    </row>
    <row r="48" ht="21">
      <c r="D48" s="36"/>
    </row>
    <row r="49" ht="21">
      <c r="D49" s="36"/>
    </row>
    <row r="50" ht="21">
      <c r="D50" s="23"/>
    </row>
  </sheetData>
  <sheetProtection/>
  <mergeCells count="1">
    <mergeCell ref="C1:C2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5"/>
  <sheetViews>
    <sheetView zoomScale="140" zoomScaleNormal="140" zoomScalePageLayoutView="0" workbookViewId="0" topLeftCell="A4">
      <selection activeCell="B25" sqref="B25"/>
    </sheetView>
  </sheetViews>
  <sheetFormatPr defaultColWidth="8.7109375" defaultRowHeight="12.75"/>
  <cols>
    <col min="1" max="1" width="8.8515625" style="1" customWidth="1"/>
    <col min="2" max="9" width="8.7109375" style="1" customWidth="1"/>
    <col min="10" max="10" width="4.00390625" style="1" customWidth="1"/>
    <col min="11" max="11" width="5.57421875" style="1" customWidth="1"/>
    <col min="12" max="16384" width="8.7109375" style="1" customWidth="1"/>
  </cols>
  <sheetData>
    <row r="1" spans="1:11" s="42" customFormat="1" ht="23.25">
      <c r="A1" s="127" t="s">
        <v>4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</row>
    <row r="2" spans="1:11" s="42" customFormat="1" ht="23.25">
      <c r="A2" s="127" t="s">
        <v>45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</row>
    <row r="3" spans="1:11" s="42" customFormat="1" ht="23.25">
      <c r="A3" s="127" t="s">
        <v>44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</row>
    <row r="4" spans="1:11" s="42" customFormat="1" ht="23.25">
      <c r="A4" s="127" t="s">
        <v>81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</row>
    <row r="5" spans="1:11" s="42" customFormat="1" ht="23.25">
      <c r="A5" s="127" t="s">
        <v>101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</row>
    <row r="7" ht="21">
      <c r="B7" s="1" t="s">
        <v>47</v>
      </c>
    </row>
    <row r="8" ht="21">
      <c r="A8" s="1" t="s">
        <v>102</v>
      </c>
    </row>
    <row r="9" ht="21">
      <c r="A9" s="1" t="s">
        <v>103</v>
      </c>
    </row>
    <row r="10" ht="21">
      <c r="A10" s="1" t="s">
        <v>109</v>
      </c>
    </row>
    <row r="11" spans="1:10" ht="21">
      <c r="A11" s="126" t="s">
        <v>110</v>
      </c>
      <c r="B11" s="126"/>
      <c r="C11" s="126"/>
      <c r="D11" s="126"/>
      <c r="E11" s="126"/>
      <c r="F11" s="126"/>
      <c r="G11" s="126"/>
      <c r="H11" s="126"/>
      <c r="I11" s="126"/>
      <c r="J11" s="126"/>
    </row>
    <row r="12" ht="21">
      <c r="B12" s="1" t="s">
        <v>75</v>
      </c>
    </row>
    <row r="13" spans="1:11" ht="21">
      <c r="A13" s="128" t="s">
        <v>100</v>
      </c>
      <c r="B13" s="128"/>
      <c r="C13" s="128"/>
      <c r="D13" s="128"/>
      <c r="E13" s="128"/>
      <c r="F13" s="128"/>
      <c r="G13" s="128"/>
      <c r="H13" s="128"/>
      <c r="I13" s="128"/>
      <c r="J13" s="128"/>
      <c r="K13" s="128"/>
    </row>
    <row r="14" spans="1:9" ht="21">
      <c r="A14" s="33" t="s">
        <v>64</v>
      </c>
      <c r="B14" s="33"/>
      <c r="C14" s="33"/>
      <c r="D14" s="33"/>
      <c r="E14" s="33"/>
      <c r="F14" s="33"/>
      <c r="G14" s="33"/>
      <c r="H14" s="33"/>
      <c r="I14" s="33"/>
    </row>
    <row r="15" spans="1:6" ht="21">
      <c r="A15" s="67"/>
      <c r="B15" s="67" t="s">
        <v>70</v>
      </c>
      <c r="C15" s="67"/>
      <c r="D15" s="67"/>
      <c r="E15" s="67"/>
      <c r="F15" s="67"/>
    </row>
    <row r="16" spans="1:8" ht="21">
      <c r="A16" s="33" t="s">
        <v>57</v>
      </c>
      <c r="B16" s="33"/>
      <c r="C16" s="33"/>
      <c r="D16" s="33"/>
      <c r="E16" s="33"/>
      <c r="F16" s="33"/>
      <c r="G16" s="33"/>
      <c r="H16" s="84"/>
    </row>
    <row r="17" spans="1:17" ht="21">
      <c r="A17" s="126" t="s">
        <v>58</v>
      </c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</row>
    <row r="18" spans="1:11" ht="21">
      <c r="A18" s="67" t="s">
        <v>59</v>
      </c>
      <c r="B18" s="67"/>
      <c r="C18" s="67"/>
      <c r="D18" s="67"/>
      <c r="E18" s="67"/>
      <c r="F18" s="67"/>
      <c r="G18" s="67"/>
      <c r="H18" s="67"/>
      <c r="I18" s="67"/>
      <c r="J18" s="67"/>
      <c r="K18" s="67"/>
    </row>
    <row r="19" spans="1:256" s="5" customFormat="1" ht="21">
      <c r="A19" s="1"/>
      <c r="B19" s="107" t="s">
        <v>76</v>
      </c>
      <c r="C19" s="107"/>
      <c r="D19" s="107"/>
      <c r="E19" s="107"/>
      <c r="F19" s="107"/>
      <c r="G19" s="107"/>
      <c r="H19" s="107"/>
      <c r="I19" s="107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5" customFormat="1" ht="21">
      <c r="A20" s="106" t="s">
        <v>82</v>
      </c>
      <c r="B20" s="106"/>
      <c r="C20" s="106"/>
      <c r="D20" s="106"/>
      <c r="E20" s="106"/>
      <c r="F20" s="106"/>
      <c r="G20" s="106"/>
      <c r="H20" s="106"/>
      <c r="I20" s="106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5" customFormat="1" ht="21">
      <c r="A21" s="106" t="s">
        <v>71</v>
      </c>
      <c r="B21" s="106"/>
      <c r="C21" s="106"/>
      <c r="D21" s="106"/>
      <c r="E21" s="106"/>
      <c r="F21" s="106"/>
      <c r="G21" s="106"/>
      <c r="H21" s="105"/>
      <c r="I21" s="105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ht="21">
      <c r="A22" s="3" t="s">
        <v>111</v>
      </c>
    </row>
    <row r="23" ht="21">
      <c r="A23" s="3" t="s">
        <v>60</v>
      </c>
    </row>
    <row r="24" ht="21">
      <c r="A24" s="3" t="s">
        <v>61</v>
      </c>
    </row>
    <row r="25" ht="21">
      <c r="A25" s="3" t="s">
        <v>83</v>
      </c>
    </row>
  </sheetData>
  <sheetProtection/>
  <mergeCells count="8">
    <mergeCell ref="A17:Q17"/>
    <mergeCell ref="A1:K1"/>
    <mergeCell ref="A5:K5"/>
    <mergeCell ref="A4:K4"/>
    <mergeCell ref="A2:K2"/>
    <mergeCell ref="A3:K3"/>
    <mergeCell ref="A13:K13"/>
    <mergeCell ref="A11:J11"/>
  </mergeCells>
  <printOptions/>
  <pageMargins left="0.984251968503937" right="0.5118110236220472" top="0.5905511811023623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9"/>
  <sheetViews>
    <sheetView zoomScale="130" zoomScaleNormal="130" zoomScalePageLayoutView="0" workbookViewId="0" topLeftCell="A13">
      <selection activeCell="D16" sqref="D16"/>
    </sheetView>
  </sheetViews>
  <sheetFormatPr defaultColWidth="8.7109375" defaultRowHeight="12.75"/>
  <cols>
    <col min="1" max="1" width="7.140625" style="1" customWidth="1"/>
    <col min="2" max="2" width="9.57421875" style="1" customWidth="1"/>
    <col min="3" max="3" width="11.28125" style="1" customWidth="1"/>
    <col min="4" max="4" width="8.7109375" style="1" customWidth="1"/>
    <col min="5" max="5" width="18.00390625" style="1" customWidth="1"/>
    <col min="6" max="6" width="10.00390625" style="1" customWidth="1"/>
    <col min="7" max="7" width="9.8515625" style="1" customWidth="1"/>
    <col min="8" max="8" width="9.421875" style="1" customWidth="1"/>
    <col min="9" max="9" width="13.8515625" style="1" customWidth="1"/>
    <col min="10" max="16384" width="8.7109375" style="1" customWidth="1"/>
  </cols>
  <sheetData>
    <row r="1" spans="1:9" ht="21">
      <c r="A1" s="129" t="s">
        <v>11</v>
      </c>
      <c r="B1" s="129"/>
      <c r="C1" s="129"/>
      <c r="D1" s="129"/>
      <c r="E1" s="129"/>
      <c r="F1" s="129"/>
      <c r="G1" s="129"/>
      <c r="H1" s="129"/>
      <c r="I1" s="33"/>
    </row>
    <row r="3" spans="1:9" s="42" customFormat="1" ht="23.25">
      <c r="A3" s="127" t="s">
        <v>45</v>
      </c>
      <c r="B3" s="127"/>
      <c r="C3" s="127"/>
      <c r="D3" s="127"/>
      <c r="E3" s="127"/>
      <c r="F3" s="127"/>
      <c r="G3" s="127"/>
      <c r="H3" s="127"/>
      <c r="I3" s="120"/>
    </row>
    <row r="4" spans="1:9" s="42" customFormat="1" ht="23.25">
      <c r="A4" s="127" t="s">
        <v>44</v>
      </c>
      <c r="B4" s="127"/>
      <c r="C4" s="127"/>
      <c r="D4" s="127"/>
      <c r="E4" s="127"/>
      <c r="F4" s="127"/>
      <c r="G4" s="127"/>
      <c r="H4" s="127"/>
      <c r="I4" s="119"/>
    </row>
    <row r="5" spans="1:9" s="42" customFormat="1" ht="23.25">
      <c r="A5" s="127" t="s">
        <v>81</v>
      </c>
      <c r="B5" s="127"/>
      <c r="C5" s="127"/>
      <c r="D5" s="127"/>
      <c r="E5" s="127"/>
      <c r="F5" s="127"/>
      <c r="G5" s="127"/>
      <c r="H5" s="127"/>
      <c r="I5" s="119"/>
    </row>
    <row r="6" spans="1:9" s="42" customFormat="1" ht="23.25">
      <c r="A6" s="127" t="s">
        <v>101</v>
      </c>
      <c r="B6" s="127"/>
      <c r="C6" s="127"/>
      <c r="D6" s="127"/>
      <c r="E6" s="127"/>
      <c r="F6" s="127"/>
      <c r="G6" s="127"/>
      <c r="H6" s="127"/>
      <c r="I6" s="119"/>
    </row>
    <row r="7" spans="1:9" s="42" customFormat="1" ht="23.25">
      <c r="A7" s="49"/>
      <c r="B7" s="49"/>
      <c r="C7" s="49"/>
      <c r="D7" s="49"/>
      <c r="E7" s="49"/>
      <c r="F7" s="49"/>
      <c r="G7" s="49"/>
      <c r="H7" s="49"/>
      <c r="I7" s="49"/>
    </row>
    <row r="8" ht="21">
      <c r="A8" s="4" t="s">
        <v>63</v>
      </c>
    </row>
    <row r="9" ht="21.75" thickBot="1">
      <c r="A9" s="3" t="s">
        <v>78</v>
      </c>
    </row>
    <row r="10" spans="2:7" ht="22.5" thickBot="1" thickTop="1">
      <c r="B10" s="137" t="s">
        <v>16</v>
      </c>
      <c r="C10" s="137"/>
      <c r="D10" s="137"/>
      <c r="E10" s="137"/>
      <c r="F10" s="99" t="s">
        <v>5</v>
      </c>
      <c r="G10" s="99" t="s">
        <v>6</v>
      </c>
    </row>
    <row r="11" spans="2:7" ht="21.75" thickTop="1">
      <c r="B11" s="134" t="s">
        <v>98</v>
      </c>
      <c r="C11" s="135"/>
      <c r="D11" s="135"/>
      <c r="E11" s="136"/>
      <c r="F11" s="98">
        <f>คีย์!C27</f>
        <v>6</v>
      </c>
      <c r="G11" s="95">
        <f>F11*100/F$13</f>
        <v>30</v>
      </c>
    </row>
    <row r="12" spans="2:7" ht="21">
      <c r="B12" s="139" t="s">
        <v>99</v>
      </c>
      <c r="C12" s="140"/>
      <c r="D12" s="140"/>
      <c r="E12" s="141"/>
      <c r="F12" s="96">
        <f>คีย์!C28</f>
        <v>14</v>
      </c>
      <c r="G12" s="93">
        <f>F12*100/F$13</f>
        <v>70</v>
      </c>
    </row>
    <row r="13" spans="2:7" ht="21.75" thickBot="1">
      <c r="B13" s="138" t="s">
        <v>3</v>
      </c>
      <c r="C13" s="138"/>
      <c r="D13" s="138"/>
      <c r="E13" s="138"/>
      <c r="F13" s="100">
        <f>SUM(F11:F12)</f>
        <v>20</v>
      </c>
      <c r="G13" s="101">
        <f>SUM(G11:G12)</f>
        <v>100</v>
      </c>
    </row>
    <row r="14" ht="21.75" thickTop="1"/>
    <row r="15" ht="21">
      <c r="B15" s="1" t="s">
        <v>17</v>
      </c>
    </row>
    <row r="16" ht="21">
      <c r="A16" s="1" t="s">
        <v>46</v>
      </c>
    </row>
    <row r="18" spans="1:7" ht="21.75" thickBot="1">
      <c r="A18" s="3" t="s">
        <v>79</v>
      </c>
      <c r="B18" s="88"/>
      <c r="C18" s="88"/>
      <c r="D18" s="88"/>
      <c r="E18" s="88"/>
      <c r="F18" s="88"/>
      <c r="G18" s="88"/>
    </row>
    <row r="19" spans="2:7" ht="21.75" thickTop="1">
      <c r="B19" s="133" t="s">
        <v>72</v>
      </c>
      <c r="C19" s="133"/>
      <c r="D19" s="133"/>
      <c r="E19" s="133"/>
      <c r="F19" s="97" t="s">
        <v>5</v>
      </c>
      <c r="G19" s="97" t="s">
        <v>6</v>
      </c>
    </row>
    <row r="20" spans="2:7" ht="21">
      <c r="B20" s="130" t="s">
        <v>48</v>
      </c>
      <c r="C20" s="131"/>
      <c r="D20" s="131"/>
      <c r="E20" s="132"/>
      <c r="F20" s="94">
        <v>1</v>
      </c>
      <c r="G20" s="93">
        <f>F20*100/F$24</f>
        <v>5</v>
      </c>
    </row>
    <row r="21" spans="2:7" ht="21">
      <c r="B21" s="130" t="s">
        <v>49</v>
      </c>
      <c r="C21" s="131"/>
      <c r="D21" s="131"/>
      <c r="E21" s="132"/>
      <c r="F21" s="92">
        <v>4</v>
      </c>
      <c r="G21" s="93">
        <f>F21*100/F$24</f>
        <v>20</v>
      </c>
    </row>
    <row r="22" spans="2:7" ht="21">
      <c r="B22" s="130" t="s">
        <v>50</v>
      </c>
      <c r="C22" s="131"/>
      <c r="D22" s="131"/>
      <c r="E22" s="132"/>
      <c r="F22" s="92">
        <v>5</v>
      </c>
      <c r="G22" s="93">
        <f>F22*100/F$24</f>
        <v>25</v>
      </c>
    </row>
    <row r="23" spans="2:7" ht="21">
      <c r="B23" s="130" t="s">
        <v>51</v>
      </c>
      <c r="C23" s="131"/>
      <c r="D23" s="131"/>
      <c r="E23" s="132"/>
      <c r="F23" s="92">
        <v>10</v>
      </c>
      <c r="G23" s="93">
        <f>F23*100/F$24</f>
        <v>50</v>
      </c>
    </row>
    <row r="24" spans="2:7" ht="21.75" thickBot="1">
      <c r="B24" s="138" t="s">
        <v>3</v>
      </c>
      <c r="C24" s="138"/>
      <c r="D24" s="138"/>
      <c r="E24" s="138"/>
      <c r="F24" s="100">
        <f>SUM(F20:F23)</f>
        <v>20</v>
      </c>
      <c r="G24" s="76">
        <f>F24*100/F$24</f>
        <v>100</v>
      </c>
    </row>
    <row r="25" spans="2:7" ht="21.75" thickTop="1">
      <c r="B25" s="11"/>
      <c r="C25" s="11"/>
      <c r="D25" s="11"/>
      <c r="E25" s="11"/>
      <c r="F25" s="63"/>
      <c r="G25" s="64"/>
    </row>
    <row r="26" spans="2:7" ht="21">
      <c r="B26" s="104" t="s">
        <v>108</v>
      </c>
      <c r="C26" s="108"/>
      <c r="D26" s="108"/>
      <c r="E26" s="109"/>
      <c r="F26" s="110"/>
      <c r="G26" s="2"/>
    </row>
    <row r="27" spans="1:9" ht="21">
      <c r="A27" s="126" t="s">
        <v>74</v>
      </c>
      <c r="B27" s="126"/>
      <c r="C27" s="126"/>
      <c r="D27" s="126"/>
      <c r="E27" s="126"/>
      <c r="F27" s="126"/>
      <c r="G27" s="126"/>
      <c r="H27" s="126"/>
      <c r="I27" s="126"/>
    </row>
    <row r="28" spans="1:9" ht="21">
      <c r="A28" s="126" t="s">
        <v>73</v>
      </c>
      <c r="B28" s="126"/>
      <c r="C28" s="126"/>
      <c r="D28" s="126"/>
      <c r="E28" s="126"/>
      <c r="F28" s="126"/>
      <c r="G28" s="126"/>
      <c r="H28" s="126"/>
      <c r="I28" s="126"/>
    </row>
    <row r="29" spans="5:7" ht="21">
      <c r="E29" s="2"/>
      <c r="F29" s="2"/>
      <c r="G29" s="2"/>
    </row>
  </sheetData>
  <sheetProtection/>
  <mergeCells count="17">
    <mergeCell ref="B21:E21"/>
    <mergeCell ref="A27:I27"/>
    <mergeCell ref="B11:E11"/>
    <mergeCell ref="B10:E10"/>
    <mergeCell ref="B13:E13"/>
    <mergeCell ref="B12:E12"/>
    <mergeCell ref="B24:E24"/>
    <mergeCell ref="A1:H1"/>
    <mergeCell ref="A3:H3"/>
    <mergeCell ref="A4:H4"/>
    <mergeCell ref="A5:H5"/>
    <mergeCell ref="A6:H6"/>
    <mergeCell ref="A28:I28"/>
    <mergeCell ref="B22:E22"/>
    <mergeCell ref="B23:E23"/>
    <mergeCell ref="B19:E19"/>
    <mergeCell ref="B20:E20"/>
  </mergeCells>
  <printOptions/>
  <pageMargins left="0.7874015748031497" right="0.4724409448818898" top="0.5905511811023623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25"/>
  <sheetViews>
    <sheetView zoomScalePageLayoutView="0" workbookViewId="0" topLeftCell="A1">
      <selection activeCell="D22" sqref="D22"/>
    </sheetView>
  </sheetViews>
  <sheetFormatPr defaultColWidth="9.140625" defaultRowHeight="12.75"/>
  <cols>
    <col min="1" max="1" width="4.8515625" style="5" customWidth="1"/>
    <col min="2" max="2" width="8.8515625" style="5" customWidth="1"/>
    <col min="3" max="3" width="9.140625" style="5" customWidth="1"/>
    <col min="4" max="4" width="17.57421875" style="5" customWidth="1"/>
    <col min="5" max="5" width="17.421875" style="5" customWidth="1"/>
    <col min="6" max="7" width="8.28125" style="69" customWidth="1"/>
    <col min="8" max="8" width="17.8515625" style="69" customWidth="1"/>
    <col min="9" max="16384" width="9.140625" style="5" customWidth="1"/>
  </cols>
  <sheetData>
    <row r="1" spans="1:256" ht="21">
      <c r="A1" s="154" t="s">
        <v>62</v>
      </c>
      <c r="B1" s="154"/>
      <c r="C1" s="154"/>
      <c r="D1" s="154"/>
      <c r="E1" s="154"/>
      <c r="F1" s="154"/>
      <c r="G1" s="154"/>
      <c r="H1" s="15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34"/>
      <c r="EE1" s="34"/>
      <c r="EF1" s="34"/>
      <c r="EG1" s="34"/>
      <c r="EH1" s="34"/>
      <c r="EI1" s="34"/>
      <c r="EJ1" s="34"/>
      <c r="EK1" s="34"/>
      <c r="EL1" s="34"/>
      <c r="EM1" s="34"/>
      <c r="EN1" s="34"/>
      <c r="EO1" s="34"/>
      <c r="EP1" s="34"/>
      <c r="EQ1" s="34"/>
      <c r="ER1" s="34"/>
      <c r="ES1" s="34"/>
      <c r="ET1" s="34"/>
      <c r="EU1" s="34"/>
      <c r="EV1" s="34"/>
      <c r="EW1" s="34"/>
      <c r="EX1" s="34"/>
      <c r="EY1" s="34"/>
      <c r="EZ1" s="34"/>
      <c r="FA1" s="34"/>
      <c r="FB1" s="34"/>
      <c r="FC1" s="34"/>
      <c r="FD1" s="34"/>
      <c r="FE1" s="34"/>
      <c r="FF1" s="34"/>
      <c r="FG1" s="34"/>
      <c r="FH1" s="34"/>
      <c r="FI1" s="34"/>
      <c r="FJ1" s="34"/>
      <c r="FK1" s="34"/>
      <c r="FL1" s="34"/>
      <c r="FM1" s="34"/>
      <c r="FN1" s="34"/>
      <c r="FO1" s="34"/>
      <c r="FP1" s="34"/>
      <c r="FQ1" s="34"/>
      <c r="FR1" s="34"/>
      <c r="FS1" s="34"/>
      <c r="FT1" s="34"/>
      <c r="FU1" s="34"/>
      <c r="FV1" s="34"/>
      <c r="FW1" s="34"/>
      <c r="FX1" s="34"/>
      <c r="FY1" s="34"/>
      <c r="FZ1" s="34"/>
      <c r="GA1" s="34"/>
      <c r="GB1" s="34"/>
      <c r="GC1" s="34"/>
      <c r="GD1" s="34"/>
      <c r="GE1" s="34"/>
      <c r="GF1" s="34"/>
      <c r="GG1" s="34"/>
      <c r="GH1" s="34"/>
      <c r="GI1" s="34"/>
      <c r="GJ1" s="34"/>
      <c r="GK1" s="34"/>
      <c r="GL1" s="34"/>
      <c r="GM1" s="34"/>
      <c r="GN1" s="34"/>
      <c r="GO1" s="34"/>
      <c r="GP1" s="34"/>
      <c r="GQ1" s="34"/>
      <c r="GR1" s="34"/>
      <c r="GS1" s="34"/>
      <c r="GT1" s="34"/>
      <c r="GU1" s="34"/>
      <c r="GV1" s="34"/>
      <c r="GW1" s="34"/>
      <c r="GX1" s="34"/>
      <c r="GY1" s="34"/>
      <c r="GZ1" s="34"/>
      <c r="HA1" s="34"/>
      <c r="HB1" s="34"/>
      <c r="HC1" s="34"/>
      <c r="HD1" s="34"/>
      <c r="HE1" s="34"/>
      <c r="HF1" s="34"/>
      <c r="HG1" s="34"/>
      <c r="HH1" s="34"/>
      <c r="HI1" s="34"/>
      <c r="HJ1" s="34"/>
      <c r="HK1" s="34"/>
      <c r="HL1" s="34"/>
      <c r="HM1" s="34"/>
      <c r="HN1" s="34"/>
      <c r="HO1" s="34"/>
      <c r="HP1" s="34"/>
      <c r="HQ1" s="34"/>
      <c r="HR1" s="34"/>
      <c r="HS1" s="34"/>
      <c r="HT1" s="34"/>
      <c r="HU1" s="34"/>
      <c r="HV1" s="34"/>
      <c r="HW1" s="34"/>
      <c r="HX1" s="34"/>
      <c r="HY1" s="34"/>
      <c r="HZ1" s="34"/>
      <c r="IA1" s="34"/>
      <c r="IB1" s="34"/>
      <c r="IC1" s="34"/>
      <c r="ID1" s="34"/>
      <c r="IE1" s="34"/>
      <c r="IF1" s="34"/>
      <c r="IG1" s="34"/>
      <c r="IH1" s="34"/>
      <c r="II1" s="34"/>
      <c r="IJ1" s="34"/>
      <c r="IK1" s="34"/>
      <c r="IL1" s="34"/>
      <c r="IM1" s="34"/>
      <c r="IN1" s="34"/>
      <c r="IO1" s="34"/>
      <c r="IP1" s="34"/>
      <c r="IQ1" s="34"/>
      <c r="IR1" s="34"/>
      <c r="IS1" s="34"/>
      <c r="IT1" s="34"/>
      <c r="IU1" s="34"/>
      <c r="IV1" s="34"/>
    </row>
    <row r="2" spans="2:9" ht="19.5">
      <c r="B2" s="69"/>
      <c r="C2" s="69"/>
      <c r="D2" s="69"/>
      <c r="E2" s="69"/>
      <c r="I2" s="70"/>
    </row>
    <row r="3" spans="2:9" ht="19.5">
      <c r="B3" s="69"/>
      <c r="C3" s="69"/>
      <c r="D3" s="69"/>
      <c r="E3" s="69"/>
      <c r="I3" s="70"/>
    </row>
    <row r="4" spans="1:256" ht="21">
      <c r="A4" s="1"/>
      <c r="B4" s="71" t="s">
        <v>53</v>
      </c>
      <c r="C4" s="1"/>
      <c r="D4" s="1"/>
      <c r="E4" s="1"/>
      <c r="F4" s="2"/>
      <c r="G4" s="2"/>
      <c r="H4" s="2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ht="21.75" thickBot="1">
      <c r="A5" s="33"/>
      <c r="B5" s="72" t="s">
        <v>85</v>
      </c>
      <c r="C5" s="33"/>
      <c r="D5" s="33"/>
      <c r="E5" s="33"/>
      <c r="F5" s="66"/>
      <c r="G5" s="66"/>
      <c r="H5" s="66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3"/>
      <c r="FK5" s="33"/>
      <c r="FL5" s="33"/>
      <c r="FM5" s="33"/>
      <c r="FN5" s="33"/>
      <c r="FO5" s="33"/>
      <c r="FP5" s="33"/>
      <c r="FQ5" s="33"/>
      <c r="FR5" s="33"/>
      <c r="FS5" s="33"/>
      <c r="FT5" s="33"/>
      <c r="FU5" s="33"/>
      <c r="FV5" s="33"/>
      <c r="FW5" s="33"/>
      <c r="FX5" s="33"/>
      <c r="FY5" s="33"/>
      <c r="FZ5" s="33"/>
      <c r="GA5" s="33"/>
      <c r="GB5" s="33"/>
      <c r="GC5" s="33"/>
      <c r="GD5" s="33"/>
      <c r="GE5" s="33"/>
      <c r="GF5" s="33"/>
      <c r="GG5" s="33"/>
      <c r="GH5" s="33"/>
      <c r="GI5" s="33"/>
      <c r="GJ5" s="33"/>
      <c r="GK5" s="33"/>
      <c r="GL5" s="33"/>
      <c r="GM5" s="33"/>
      <c r="GN5" s="33"/>
      <c r="GO5" s="33"/>
      <c r="GP5" s="33"/>
      <c r="GQ5" s="33"/>
      <c r="GR5" s="33"/>
      <c r="GS5" s="33"/>
      <c r="GT5" s="33"/>
      <c r="GU5" s="33"/>
      <c r="GV5" s="33"/>
      <c r="GW5" s="33"/>
      <c r="GX5" s="33"/>
      <c r="GY5" s="33"/>
      <c r="GZ5" s="33"/>
      <c r="HA5" s="33"/>
      <c r="HB5" s="33"/>
      <c r="HC5" s="33"/>
      <c r="HD5" s="33"/>
      <c r="HE5" s="33"/>
      <c r="HF5" s="33"/>
      <c r="HG5" s="33"/>
      <c r="HH5" s="33"/>
      <c r="HI5" s="33"/>
      <c r="HJ5" s="33"/>
      <c r="HK5" s="33"/>
      <c r="HL5" s="33"/>
      <c r="HM5" s="33"/>
      <c r="HN5" s="33"/>
      <c r="HO5" s="33"/>
      <c r="HP5" s="33"/>
      <c r="HQ5" s="33"/>
      <c r="HR5" s="33"/>
      <c r="HS5" s="33"/>
      <c r="HT5" s="33"/>
      <c r="HU5" s="33"/>
      <c r="HV5" s="33"/>
      <c r="HW5" s="33"/>
      <c r="HX5" s="33"/>
      <c r="HY5" s="33"/>
      <c r="HZ5" s="33"/>
      <c r="IA5" s="33"/>
      <c r="IB5" s="33"/>
      <c r="IC5" s="33"/>
      <c r="ID5" s="33"/>
      <c r="IE5" s="33"/>
      <c r="IF5" s="33"/>
      <c r="IG5" s="33"/>
      <c r="IH5" s="33"/>
      <c r="II5" s="33"/>
      <c r="IJ5" s="33"/>
      <c r="IK5" s="33"/>
      <c r="IL5" s="33"/>
      <c r="IM5" s="33"/>
      <c r="IN5" s="33"/>
      <c r="IO5" s="33"/>
      <c r="IP5" s="33"/>
      <c r="IQ5" s="33"/>
      <c r="IR5" s="33"/>
      <c r="IS5" s="33"/>
      <c r="IT5" s="33"/>
      <c r="IU5" s="33"/>
      <c r="IV5" s="33"/>
    </row>
    <row r="6" spans="1:256" ht="21.75" thickTop="1">
      <c r="A6" s="1"/>
      <c r="B6" s="155" t="s">
        <v>1</v>
      </c>
      <c r="C6" s="156"/>
      <c r="D6" s="156"/>
      <c r="E6" s="157"/>
      <c r="F6" s="161"/>
      <c r="G6" s="163" t="s">
        <v>2</v>
      </c>
      <c r="H6" s="163" t="s">
        <v>7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ht="21.75" thickBot="1">
      <c r="A7" s="1"/>
      <c r="B7" s="158"/>
      <c r="C7" s="159"/>
      <c r="D7" s="159"/>
      <c r="E7" s="160"/>
      <c r="F7" s="162"/>
      <c r="G7" s="164"/>
      <c r="H7" s="164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ht="21.75" thickTop="1">
      <c r="A8" s="1"/>
      <c r="B8" s="89" t="s">
        <v>54</v>
      </c>
      <c r="C8" s="90"/>
      <c r="D8" s="90"/>
      <c r="E8" s="91"/>
      <c r="F8" s="73"/>
      <c r="G8" s="74"/>
      <c r="H8" s="75"/>
      <c r="I8" s="48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ht="21" customHeight="1">
      <c r="A9" s="1"/>
      <c r="B9" s="145" t="s">
        <v>96</v>
      </c>
      <c r="C9" s="165"/>
      <c r="D9" s="165"/>
      <c r="E9" s="166"/>
      <c r="F9" s="170">
        <f>คีย์!G23</f>
        <v>3.35</v>
      </c>
      <c r="G9" s="170">
        <f>คีย์!G24</f>
        <v>1.0894228312566057</v>
      </c>
      <c r="H9" s="167" t="str">
        <f>IF(F9&gt;4.5,"มากที่สุด",IF(F9&gt;3.5,"มาก",IF(F9&gt;2.5,"ปานกลาง",IF(F9&gt;1.5,"น้อย",IF(F9&lt;=1.5,"น้อยที่สุด")))))</f>
        <v>ปานกลาง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ht="21" customHeight="1">
      <c r="A10" s="1"/>
      <c r="B10" s="148" t="s">
        <v>66</v>
      </c>
      <c r="C10" s="176"/>
      <c r="D10" s="176"/>
      <c r="E10" s="177"/>
      <c r="F10" s="171"/>
      <c r="G10" s="171"/>
      <c r="H10" s="168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ht="21" customHeight="1">
      <c r="A11" s="1"/>
      <c r="B11" s="151" t="s">
        <v>65</v>
      </c>
      <c r="C11" s="152"/>
      <c r="D11" s="152"/>
      <c r="E11" s="153"/>
      <c r="F11" s="172"/>
      <c r="G11" s="172"/>
      <c r="H11" s="169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ht="21.75" thickBot="1">
      <c r="A12" s="1"/>
      <c r="B12" s="142" t="s">
        <v>55</v>
      </c>
      <c r="C12" s="143"/>
      <c r="D12" s="143"/>
      <c r="E12" s="144"/>
      <c r="F12" s="102">
        <f>SUM(F9)</f>
        <v>3.35</v>
      </c>
      <c r="G12" s="101">
        <f>SUM(G9)</f>
        <v>1.0894228312566057</v>
      </c>
      <c r="H12" s="103" t="s">
        <v>34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ht="21.75" thickTop="1">
      <c r="A13" s="1"/>
      <c r="B13" s="78" t="s">
        <v>56</v>
      </c>
      <c r="C13" s="79"/>
      <c r="D13" s="79"/>
      <c r="E13" s="80"/>
      <c r="F13" s="81"/>
      <c r="G13" s="81"/>
      <c r="H13" s="80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ht="21">
      <c r="A14" s="1"/>
      <c r="B14" s="145" t="s">
        <v>97</v>
      </c>
      <c r="C14" s="146"/>
      <c r="D14" s="146"/>
      <c r="E14" s="147"/>
      <c r="F14" s="173">
        <f>คีย์!H23</f>
        <v>4.45</v>
      </c>
      <c r="G14" s="170">
        <f>คีย์!H24</f>
        <v>0.5104177855340398</v>
      </c>
      <c r="H14" s="167" t="str">
        <f>IF(F14&gt;4.5,"มากที่สุด",IF(F14&gt;3.5,"มาก",IF(F14&gt;2.5,"ปานกลาง",IF(F14&gt;1.5,"น้อย",IF(F14&lt;=1.5,"น้อยที่สุด")))))</f>
        <v>มาก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ht="21">
      <c r="A15" s="1"/>
      <c r="B15" s="148" t="s">
        <v>67</v>
      </c>
      <c r="C15" s="149"/>
      <c r="D15" s="149"/>
      <c r="E15" s="150"/>
      <c r="F15" s="174"/>
      <c r="G15" s="171"/>
      <c r="H15" s="168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ht="21">
      <c r="A16" s="1"/>
      <c r="B16" s="151" t="s">
        <v>68</v>
      </c>
      <c r="C16" s="152"/>
      <c r="D16" s="152"/>
      <c r="E16" s="153"/>
      <c r="F16" s="175"/>
      <c r="G16" s="172"/>
      <c r="H16" s="169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ht="21.75" thickBot="1">
      <c r="A17" s="1"/>
      <c r="B17" s="142" t="s">
        <v>55</v>
      </c>
      <c r="C17" s="143"/>
      <c r="D17" s="143"/>
      <c r="E17" s="144"/>
      <c r="F17" s="76">
        <f>SUM(F14)</f>
        <v>4.45</v>
      </c>
      <c r="G17" s="82">
        <f>SUM(G14)</f>
        <v>0.5104177855340398</v>
      </c>
      <c r="H17" s="77" t="str">
        <f>IF(F17&gt;4.5,"มากที่สุด",IF(F17&gt;3.5,"มาก",IF(F17&gt;2.5,"ปานกลาง",IF(F17&gt;1.5,"น้อย",IF(F17&lt;=1.5,"น้อยที่สุด")))))</f>
        <v>มาก</v>
      </c>
      <c r="I17" s="1"/>
      <c r="J17" s="83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ht="21.75" thickTop="1">
      <c r="A18" s="1"/>
      <c r="B18" s="48"/>
      <c r="C18" s="48"/>
      <c r="D18" s="48"/>
      <c r="E18" s="48"/>
      <c r="F18" s="65"/>
      <c r="G18" s="65"/>
      <c r="H18" s="65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ht="21">
      <c r="A19" s="1"/>
      <c r="B19" s="33"/>
      <c r="C19" s="33" t="s">
        <v>86</v>
      </c>
      <c r="D19" s="33"/>
      <c r="E19" s="33"/>
      <c r="F19" s="33"/>
      <c r="G19" s="33"/>
      <c r="H19" s="33"/>
      <c r="I19" s="33"/>
      <c r="J19" s="33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ht="21">
      <c r="A20" s="1"/>
      <c r="B20" s="33" t="s">
        <v>88</v>
      </c>
      <c r="C20" s="33"/>
      <c r="D20" s="33"/>
      <c r="E20" s="33"/>
      <c r="F20" s="33"/>
      <c r="G20" s="33"/>
      <c r="H20" s="33"/>
      <c r="I20" s="33"/>
      <c r="J20" s="33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ht="21">
      <c r="A21" s="1"/>
      <c r="B21" s="33" t="s">
        <v>87</v>
      </c>
      <c r="C21" s="33"/>
      <c r="D21" s="33"/>
      <c r="E21" s="33"/>
      <c r="F21" s="33"/>
      <c r="G21" s="33"/>
      <c r="H21" s="33"/>
      <c r="I21" s="33"/>
      <c r="J21" s="33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ht="21">
      <c r="A22" s="84"/>
      <c r="B22" s="84"/>
      <c r="C22" s="84"/>
      <c r="D22" s="84"/>
      <c r="E22" s="84"/>
      <c r="F22" s="84"/>
      <c r="G22" s="33"/>
      <c r="H22" s="33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ht="21">
      <c r="A23" s="1"/>
      <c r="B23" s="33"/>
      <c r="C23" s="33"/>
      <c r="D23" s="33"/>
      <c r="E23" s="33"/>
      <c r="F23" s="33"/>
      <c r="G23" s="33"/>
      <c r="H23" s="33"/>
      <c r="I23" s="33"/>
      <c r="J23" s="33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ht="21">
      <c r="A24" s="1"/>
      <c r="B24" s="33"/>
      <c r="C24" s="33"/>
      <c r="D24" s="33"/>
      <c r="E24" s="33"/>
      <c r="F24" s="33"/>
      <c r="G24" s="33"/>
      <c r="H24" s="33"/>
      <c r="I24" s="33"/>
      <c r="J24" s="33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ht="21">
      <c r="A25" s="34"/>
      <c r="B25" s="85"/>
      <c r="C25" s="85"/>
      <c r="D25" s="85"/>
      <c r="E25" s="85"/>
      <c r="F25" s="86"/>
      <c r="G25" s="86"/>
      <c r="H25" s="87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  <c r="DZ25" s="34"/>
      <c r="EA25" s="34"/>
      <c r="EB25" s="34"/>
      <c r="EC25" s="34"/>
      <c r="ED25" s="34"/>
      <c r="EE25" s="34"/>
      <c r="EF25" s="34"/>
      <c r="EG25" s="34"/>
      <c r="EH25" s="34"/>
      <c r="EI25" s="34"/>
      <c r="EJ25" s="34"/>
      <c r="EK25" s="34"/>
      <c r="EL25" s="34"/>
      <c r="EM25" s="34"/>
      <c r="EN25" s="34"/>
      <c r="EO25" s="34"/>
      <c r="EP25" s="34"/>
      <c r="EQ25" s="34"/>
      <c r="ER25" s="34"/>
      <c r="ES25" s="34"/>
      <c r="ET25" s="34"/>
      <c r="EU25" s="34"/>
      <c r="EV25" s="34"/>
      <c r="EW25" s="34"/>
      <c r="EX25" s="34"/>
      <c r="EY25" s="34"/>
      <c r="EZ25" s="34"/>
      <c r="FA25" s="34"/>
      <c r="FB25" s="34"/>
      <c r="FC25" s="34"/>
      <c r="FD25" s="34"/>
      <c r="FE25" s="34"/>
      <c r="FF25" s="34"/>
      <c r="FG25" s="34"/>
      <c r="FH25" s="34"/>
      <c r="FI25" s="34"/>
      <c r="FJ25" s="34"/>
      <c r="FK25" s="34"/>
      <c r="FL25" s="34"/>
      <c r="FM25" s="34"/>
      <c r="FN25" s="34"/>
      <c r="FO25" s="34"/>
      <c r="FP25" s="34"/>
      <c r="FQ25" s="34"/>
      <c r="FR25" s="34"/>
      <c r="FS25" s="34"/>
      <c r="FT25" s="34"/>
      <c r="FU25" s="34"/>
      <c r="FV25" s="34"/>
      <c r="FW25" s="34"/>
      <c r="FX25" s="34"/>
      <c r="FY25" s="34"/>
      <c r="FZ25" s="34"/>
      <c r="GA25" s="34"/>
      <c r="GB25" s="34"/>
      <c r="GC25" s="34"/>
      <c r="GD25" s="34"/>
      <c r="GE25" s="34"/>
      <c r="GF25" s="34"/>
      <c r="GG25" s="34"/>
      <c r="GH25" s="34"/>
      <c r="GI25" s="34"/>
      <c r="GJ25" s="34"/>
      <c r="GK25" s="34"/>
      <c r="GL25" s="34"/>
      <c r="GM25" s="34"/>
      <c r="GN25" s="34"/>
      <c r="GO25" s="34"/>
      <c r="GP25" s="34"/>
      <c r="GQ25" s="34"/>
      <c r="GR25" s="34"/>
      <c r="GS25" s="34"/>
      <c r="GT25" s="34"/>
      <c r="GU25" s="34"/>
      <c r="GV25" s="34"/>
      <c r="GW25" s="34"/>
      <c r="GX25" s="34"/>
      <c r="GY25" s="34"/>
      <c r="GZ25" s="34"/>
      <c r="HA25" s="34"/>
      <c r="HB25" s="34"/>
      <c r="HC25" s="34"/>
      <c r="HD25" s="34"/>
      <c r="HE25" s="34"/>
      <c r="HF25" s="34"/>
      <c r="HG25" s="34"/>
      <c r="HH25" s="34"/>
      <c r="HI25" s="34"/>
      <c r="HJ25" s="34"/>
      <c r="HK25" s="34"/>
      <c r="HL25" s="34"/>
      <c r="HM25" s="34"/>
      <c r="HN25" s="34"/>
      <c r="HO25" s="34"/>
      <c r="HP25" s="34"/>
      <c r="HQ25" s="34"/>
      <c r="HR25" s="34"/>
      <c r="HS25" s="34"/>
      <c r="HT25" s="34"/>
      <c r="HU25" s="34"/>
      <c r="HV25" s="34"/>
      <c r="HW25" s="34"/>
      <c r="HX25" s="34"/>
      <c r="HY25" s="34"/>
      <c r="HZ25" s="34"/>
      <c r="IA25" s="34"/>
      <c r="IB25" s="34"/>
      <c r="IC25" s="34"/>
      <c r="ID25" s="34"/>
      <c r="IE25" s="34"/>
      <c r="IF25" s="34"/>
      <c r="IG25" s="34"/>
      <c r="IH25" s="34"/>
      <c r="II25" s="34"/>
      <c r="IJ25" s="34"/>
      <c r="IK25" s="34"/>
      <c r="IL25" s="34"/>
      <c r="IM25" s="34"/>
      <c r="IN25" s="34"/>
      <c r="IO25" s="34"/>
      <c r="IP25" s="34"/>
      <c r="IQ25" s="34"/>
      <c r="IR25" s="34"/>
      <c r="IS25" s="34"/>
      <c r="IT25" s="34"/>
      <c r="IU25" s="34"/>
      <c r="IV25" s="34"/>
    </row>
  </sheetData>
  <sheetProtection/>
  <mergeCells count="19">
    <mergeCell ref="B11:E11"/>
    <mergeCell ref="H9:H11"/>
    <mergeCell ref="G9:G11"/>
    <mergeCell ref="F9:F11"/>
    <mergeCell ref="F14:F16"/>
    <mergeCell ref="G14:G16"/>
    <mergeCell ref="H14:H16"/>
    <mergeCell ref="B10:E10"/>
    <mergeCell ref="B12:E12"/>
    <mergeCell ref="B17:E17"/>
    <mergeCell ref="B14:E14"/>
    <mergeCell ref="B15:E15"/>
    <mergeCell ref="B16:E16"/>
    <mergeCell ref="A1:H1"/>
    <mergeCell ref="B6:E7"/>
    <mergeCell ref="F6:F7"/>
    <mergeCell ref="G6:G7"/>
    <mergeCell ref="H6:H7"/>
    <mergeCell ref="B9:E9"/>
  </mergeCells>
  <printOptions/>
  <pageMargins left="0.5118110236220472" right="0" top="0.7480314960629921" bottom="0.7480314960629921" header="0.31496062992125984" footer="0.31496062992125984"/>
  <pageSetup orientation="portrait" paperSize="9" r:id="rId3"/>
  <legacyDrawing r:id="rId2"/>
  <oleObjects>
    <oleObject progId="Equation.3" shapeId="16695289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1:IV29"/>
  <sheetViews>
    <sheetView tabSelected="1" zoomScale="110" zoomScaleNormal="110" zoomScalePageLayoutView="0" workbookViewId="0" topLeftCell="A4">
      <selection activeCell="C21" sqref="C21"/>
    </sheetView>
  </sheetViews>
  <sheetFormatPr defaultColWidth="8.7109375" defaultRowHeight="12.75"/>
  <cols>
    <col min="1" max="3" width="8.7109375" style="1" customWidth="1"/>
    <col min="4" max="4" width="39.00390625" style="1" customWidth="1"/>
    <col min="5" max="6" width="7.28125" style="1" customWidth="1"/>
    <col min="7" max="7" width="14.7109375" style="1" customWidth="1"/>
    <col min="8" max="8" width="2.8515625" style="1" customWidth="1"/>
    <col min="9" max="16384" width="8.7109375" style="1" customWidth="1"/>
  </cols>
  <sheetData>
    <row r="1" spans="1:7" ht="21">
      <c r="A1" s="129" t="s">
        <v>12</v>
      </c>
      <c r="B1" s="129"/>
      <c r="C1" s="129"/>
      <c r="D1" s="129"/>
      <c r="E1" s="129"/>
      <c r="F1" s="129"/>
      <c r="G1" s="129"/>
    </row>
    <row r="2" spans="1:7" ht="21">
      <c r="A2" s="2"/>
      <c r="B2" s="2"/>
      <c r="C2" s="2"/>
      <c r="D2" s="2"/>
      <c r="E2" s="2"/>
      <c r="F2" s="2"/>
      <c r="G2" s="2"/>
    </row>
    <row r="3" ht="20.25" customHeight="1">
      <c r="A3" s="4" t="s">
        <v>18</v>
      </c>
    </row>
    <row r="4" ht="20.25" customHeight="1" thickBot="1">
      <c r="A4" s="3" t="s">
        <v>80</v>
      </c>
    </row>
    <row r="5" spans="1:7" s="5" customFormat="1" ht="20.25" thickTop="1">
      <c r="A5" s="178" t="s">
        <v>1</v>
      </c>
      <c r="B5" s="179"/>
      <c r="C5" s="179"/>
      <c r="D5" s="179"/>
      <c r="E5" s="182" t="s">
        <v>52</v>
      </c>
      <c r="F5" s="183"/>
      <c r="G5" s="184"/>
    </row>
    <row r="6" spans="1:7" s="5" customFormat="1" ht="20.25" thickBot="1">
      <c r="A6" s="180"/>
      <c r="B6" s="181"/>
      <c r="C6" s="181"/>
      <c r="D6" s="181"/>
      <c r="E6" s="6"/>
      <c r="F6" s="6" t="s">
        <v>2</v>
      </c>
      <c r="G6" s="6" t="s">
        <v>7</v>
      </c>
    </row>
    <row r="7" spans="1:7" s="5" customFormat="1" ht="20.25" thickTop="1">
      <c r="A7" s="32" t="s">
        <v>8</v>
      </c>
      <c r="B7" s="31"/>
      <c r="C7" s="30"/>
      <c r="D7" s="29"/>
      <c r="E7" s="27"/>
      <c r="F7" s="27"/>
      <c r="G7" s="10"/>
    </row>
    <row r="8" spans="1:7" s="5" customFormat="1" ht="19.5">
      <c r="A8" s="7" t="s">
        <v>84</v>
      </c>
      <c r="B8" s="8"/>
      <c r="C8" s="8"/>
      <c r="D8" s="8"/>
      <c r="E8" s="9">
        <f>คีย์!E23</f>
        <v>4.5</v>
      </c>
      <c r="F8" s="18">
        <f>คีย์!E24</f>
        <v>0.512989176042577</v>
      </c>
      <c r="G8" s="17" t="str">
        <f>IF(E8&gt;4.5,"มากที่สุด",IF(E8&gt;3.5,"มาก",IF(E8&gt;2.5,"ปานกลาง",IF(E8&gt;1.5,"น้อย",IF(E8&lt;=1.5,"น้อยที่สุด")))))</f>
        <v>มาก</v>
      </c>
    </row>
    <row r="9" spans="1:7" s="5" customFormat="1" ht="19.5">
      <c r="A9" s="14" t="s">
        <v>77</v>
      </c>
      <c r="B9" s="15"/>
      <c r="C9" s="15"/>
      <c r="D9" s="15"/>
      <c r="E9" s="16">
        <f>คีย์!F23</f>
        <v>4.6</v>
      </c>
      <c r="F9" s="18">
        <f>คีย์!F24</f>
        <v>0.5026246899500352</v>
      </c>
      <c r="G9" s="17" t="str">
        <f>IF(E9&gt;4.5,"มากที่สุด",IF(E9&gt;3.5,"มาก",IF(E9&gt;2.5,"ปานกลาง",IF(E9&gt;1.5,"น้อย",IF(E9&lt;=1.5,"น้อยที่สุด")))))</f>
        <v>มากที่สุด</v>
      </c>
    </row>
    <row r="10" spans="1:7" s="5" customFormat="1" ht="19.5">
      <c r="A10" s="189" t="s">
        <v>9</v>
      </c>
      <c r="B10" s="190"/>
      <c r="C10" s="190"/>
      <c r="D10" s="191"/>
      <c r="E10" s="19">
        <f>คีย์!F26</f>
        <v>4.55</v>
      </c>
      <c r="F10" s="19">
        <f>คีย์!F25</f>
        <v>0.5038314736557784</v>
      </c>
      <c r="G10" s="20" t="str">
        <f>IF(E10&gt;4.5,"มากที่สุด",IF(E10&gt;3.5,"มาก",IF(E10&gt;2.5,"ปานกลาง",IF(E10&gt;1.5,"น้อย",IF(E10&lt;=1.5,"น้อยที่สุด")))))</f>
        <v>มากที่สุด</v>
      </c>
    </row>
    <row r="11" spans="1:7" s="5" customFormat="1" ht="19.5">
      <c r="A11" s="194" t="s">
        <v>92</v>
      </c>
      <c r="B11" s="195"/>
      <c r="C11" s="195"/>
      <c r="D11" s="195"/>
      <c r="E11" s="37"/>
      <c r="F11" s="26"/>
      <c r="G11" s="28"/>
    </row>
    <row r="12" spans="1:7" s="5" customFormat="1" ht="19.5">
      <c r="A12" s="14" t="s">
        <v>90</v>
      </c>
      <c r="B12" s="15"/>
      <c r="C12" s="15"/>
      <c r="D12" s="15"/>
      <c r="E12" s="18">
        <f>คีย์!I23</f>
        <v>4.45</v>
      </c>
      <c r="F12" s="18">
        <f>คีย์!I24</f>
        <v>0.5104177855340398</v>
      </c>
      <c r="G12" s="17" t="str">
        <f>IF(E12&gt;4.5,"มากที่สุด",IF(E12&gt;3.5,"มาก",IF(E12&gt;2.5,"ปานกลาง",IF(E12&gt;1.5,"น้อย",IF(E12&lt;=1.5,"น้อยที่สุด")))))</f>
        <v>มาก</v>
      </c>
    </row>
    <row r="13" spans="1:7" s="5" customFormat="1" ht="19.5">
      <c r="A13" s="121" t="s">
        <v>91</v>
      </c>
      <c r="B13" s="122"/>
      <c r="C13" s="122"/>
      <c r="D13" s="122"/>
      <c r="E13" s="9"/>
      <c r="F13" s="9"/>
      <c r="G13" s="123"/>
    </row>
    <row r="14" spans="1:7" s="5" customFormat="1" ht="19.5">
      <c r="A14" s="58" t="s">
        <v>113</v>
      </c>
      <c r="B14" s="59"/>
      <c r="C14" s="59"/>
      <c r="D14" s="59"/>
      <c r="E14" s="60">
        <f>คีย์!J23</f>
        <v>4.3</v>
      </c>
      <c r="F14" s="60">
        <f>คีย์!J24</f>
        <v>0.6569466853317858</v>
      </c>
      <c r="G14" s="61" t="str">
        <f>IF(E14&gt;4.5,"มากที่สุด",IF(E14&gt;3.5,"มาก",IF(E14&gt;2.5,"ปานกลาง",IF(E14&gt;1.5,"น้อย",IF(E14&lt;=1.5,"น้อยที่สุด")))))</f>
        <v>มาก</v>
      </c>
    </row>
    <row r="15" spans="1:7" s="5" customFormat="1" ht="19.5">
      <c r="A15" s="189" t="s">
        <v>112</v>
      </c>
      <c r="B15" s="192"/>
      <c r="C15" s="192"/>
      <c r="D15" s="193"/>
      <c r="E15" s="19">
        <f>คีย์!J26</f>
        <v>4.375</v>
      </c>
      <c r="F15" s="19">
        <f>คีย์!J25</f>
        <v>0.5856182356695512</v>
      </c>
      <c r="G15" s="20" t="str">
        <f>IF(E15&gt;4.5,"มากที่สุด",IF(E15&gt;3.5,"มาก",IF(E15&gt;2.5,"ปานกลาง",IF(E15&gt;1.5,"น้อย",IF(E15&lt;=1.5,"น้อยที่สุด")))))</f>
        <v>มาก</v>
      </c>
    </row>
    <row r="16" spans="1:7" s="5" customFormat="1" ht="20.25" thickBot="1">
      <c r="A16" s="186" t="s">
        <v>3</v>
      </c>
      <c r="B16" s="187"/>
      <c r="C16" s="187"/>
      <c r="D16" s="188"/>
      <c r="E16" s="111">
        <f>คีย์!K23</f>
        <v>4.2749999999999995</v>
      </c>
      <c r="F16" s="111">
        <f>คีย์!K24</f>
        <v>0.4290655220618666</v>
      </c>
      <c r="G16" s="112" t="str">
        <f>IF(E16&gt;4.5,"มากที่สุด",IF(E16&gt;3.5,"มาก",IF(E16&gt;2.5,"ปานกลาง",IF(E16&gt;1.5,"น้อย",IF(E16&lt;=1.5,"น้อยที่สุด")))))</f>
        <v>มาก</v>
      </c>
    </row>
    <row r="17" spans="1:7" s="5" customFormat="1" ht="20.25" thickTop="1">
      <c r="A17" s="12"/>
      <c r="B17" s="12"/>
      <c r="C17" s="12"/>
      <c r="D17" s="12"/>
      <c r="E17" s="13"/>
      <c r="F17" s="13"/>
      <c r="G17" s="12"/>
    </row>
    <row r="18" spans="1:256" s="5" customFormat="1" ht="21">
      <c r="A18" s="1"/>
      <c r="B18" s="128" t="s">
        <v>106</v>
      </c>
      <c r="C18" s="128"/>
      <c r="D18" s="128"/>
      <c r="E18" s="128"/>
      <c r="F18" s="128"/>
      <c r="G18" s="128"/>
      <c r="H18" s="128"/>
      <c r="I18" s="128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5" customFormat="1" ht="21">
      <c r="A19" s="185" t="s">
        <v>107</v>
      </c>
      <c r="B19" s="185"/>
      <c r="C19" s="185"/>
      <c r="D19" s="185"/>
      <c r="E19" s="185"/>
      <c r="F19" s="185"/>
      <c r="G19" s="185"/>
      <c r="H19" s="185"/>
      <c r="I19" s="185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5" customFormat="1" ht="21">
      <c r="A20" s="185" t="s">
        <v>105</v>
      </c>
      <c r="B20" s="185"/>
      <c r="C20" s="185"/>
      <c r="D20" s="185"/>
      <c r="E20" s="185"/>
      <c r="F20" s="185"/>
      <c r="G20" s="185"/>
      <c r="H20" s="105"/>
      <c r="I20" s="105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5" customFormat="1" ht="21">
      <c r="A21" s="124" t="s">
        <v>104</v>
      </c>
      <c r="B21" s="124"/>
      <c r="C21" s="124"/>
      <c r="D21" s="124"/>
      <c r="E21" s="124"/>
      <c r="F21" s="124"/>
      <c r="G21" s="124"/>
      <c r="H21" s="105"/>
      <c r="I21" s="105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ht="21">
      <c r="A22" s="3" t="s">
        <v>69</v>
      </c>
    </row>
    <row r="23" ht="21">
      <c r="A23" s="3" t="s">
        <v>93</v>
      </c>
    </row>
    <row r="24" ht="21">
      <c r="A24" s="3" t="s">
        <v>94</v>
      </c>
    </row>
    <row r="25" ht="21">
      <c r="A25" s="3" t="s">
        <v>95</v>
      </c>
    </row>
    <row r="26" ht="21">
      <c r="A26" s="3"/>
    </row>
    <row r="27" ht="21">
      <c r="A27" s="3"/>
    </row>
    <row r="28" ht="21">
      <c r="A28" s="3"/>
    </row>
    <row r="29" ht="21">
      <c r="A29" s="3"/>
    </row>
  </sheetData>
  <sheetProtection/>
  <mergeCells count="10">
    <mergeCell ref="A1:G1"/>
    <mergeCell ref="A5:D6"/>
    <mergeCell ref="E5:G5"/>
    <mergeCell ref="B18:I18"/>
    <mergeCell ref="A19:I19"/>
    <mergeCell ref="A20:G20"/>
    <mergeCell ref="A16:D16"/>
    <mergeCell ref="A10:D10"/>
    <mergeCell ref="A15:D15"/>
    <mergeCell ref="A11:D11"/>
  </mergeCells>
  <printOptions/>
  <pageMargins left="0.78740157480315" right="0.15748031496063" top="0.708661417322835" bottom="0.708661417322835" header="0.31496062992126" footer="0.31496062992126"/>
  <pageSetup horizontalDpi="600" verticalDpi="600" orientation="portrait" paperSize="9" scale="90" r:id="rId3"/>
  <legacyDrawing r:id="rId2"/>
  <oleObjects>
    <oleObject progId="Equation.3" shapeId="108386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monta chat-apiwan</cp:lastModifiedBy>
  <cp:lastPrinted>2021-09-27T07:49:34Z</cp:lastPrinted>
  <dcterms:created xsi:type="dcterms:W3CDTF">2006-03-16T15:57:13Z</dcterms:created>
  <dcterms:modified xsi:type="dcterms:W3CDTF">2021-09-28T02:23:57Z</dcterms:modified>
  <cp:category/>
  <cp:version/>
  <cp:contentType/>
  <cp:contentStatus/>
</cp:coreProperties>
</file>