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 2564\"/>
    </mc:Choice>
  </mc:AlternateContent>
  <bookViews>
    <workbookView xWindow="-105" yWindow="-105" windowWidth="23250" windowHeight="12570" activeTab="2"/>
  </bookViews>
  <sheets>
    <sheet name="Form Responses 1" sheetId="1" r:id="rId1"/>
    <sheet name="Sheet2" sheetId="9" r:id="rId2"/>
    <sheet name="สรุป" sheetId="6" r:id="rId3"/>
    <sheet name="ตาราง 1" sheetId="7" r:id="rId4"/>
    <sheet name="ตาราง 2" sheetId="10" r:id="rId5"/>
    <sheet name="ตาราง 3" sheetId="11" r:id="rId6"/>
    <sheet name="ข้อเสนอแนะ" sheetId="8" r:id="rId7"/>
  </sheets>
  <externalReferences>
    <externalReference r:id="rId8"/>
  </externalReferences>
  <definedNames>
    <definedName name="_xlnm._FilterDatabase" localSheetId="1" hidden="1">Sheet2!$C$1:$C$366</definedName>
  </definedNames>
  <calcPr calcId="162913"/>
</workbook>
</file>

<file path=xl/calcChain.xml><?xml version="1.0" encoding="utf-8"?>
<calcChain xmlns="http://schemas.openxmlformats.org/spreadsheetml/2006/main">
  <c r="D17" i="8" l="1"/>
  <c r="Q231" i="9"/>
  <c r="Q233" i="9" l="1"/>
  <c r="G20" i="11" l="1"/>
  <c r="S231" i="9" l="1"/>
  <c r="W232" i="9"/>
  <c r="W231" i="9"/>
  <c r="H20" i="11"/>
  <c r="I20" i="11"/>
  <c r="H18" i="11"/>
  <c r="H17" i="11"/>
  <c r="H16" i="11"/>
  <c r="G18" i="11"/>
  <c r="I18" i="11" s="1"/>
  <c r="G17" i="11"/>
  <c r="G16" i="11"/>
  <c r="I16" i="11" s="1"/>
  <c r="H13" i="11"/>
  <c r="H12" i="11"/>
  <c r="G13" i="11"/>
  <c r="G12" i="11"/>
  <c r="G9" i="11"/>
  <c r="I9" i="11" s="1"/>
  <c r="G8" i="11"/>
  <c r="I8" i="11" s="1"/>
  <c r="G7" i="11"/>
  <c r="I7" i="11" s="1"/>
  <c r="H14" i="11"/>
  <c r="S234" i="9"/>
  <c r="G14" i="11"/>
  <c r="I14" i="11" s="1"/>
  <c r="H10" i="11"/>
  <c r="G10" i="11"/>
  <c r="I10" i="11" s="1"/>
  <c r="H19" i="11"/>
  <c r="G19" i="11"/>
  <c r="I19" i="11" s="1"/>
  <c r="I17" i="11"/>
  <c r="H9" i="11"/>
  <c r="H8" i="11"/>
  <c r="H7" i="11"/>
  <c r="F19" i="7"/>
  <c r="D56" i="8" l="1"/>
  <c r="G15" i="10" l="1"/>
  <c r="F15" i="10"/>
  <c r="S233" i="9" l="1"/>
  <c r="G231" i="9"/>
  <c r="H231" i="9"/>
  <c r="I231" i="9"/>
  <c r="J231" i="9"/>
  <c r="K231" i="9"/>
  <c r="L231" i="9"/>
  <c r="M231" i="9"/>
  <c r="N231" i="9"/>
  <c r="G232" i="9"/>
  <c r="H232" i="9"/>
  <c r="I232" i="9"/>
  <c r="J232" i="9"/>
  <c r="K232" i="9"/>
  <c r="L232" i="9"/>
  <c r="M232" i="9"/>
  <c r="N232" i="9"/>
  <c r="F231" i="9"/>
  <c r="F232" i="9"/>
  <c r="D242" i="9" l="1"/>
  <c r="G10" i="7"/>
  <c r="G19" i="7" l="1"/>
  <c r="G15" i="7"/>
  <c r="G13" i="7"/>
  <c r="G18" i="7"/>
  <c r="G14" i="7"/>
  <c r="G11" i="7"/>
  <c r="G16" i="7"/>
  <c r="G17" i="7"/>
  <c r="G12" i="7"/>
  <c r="G7" i="10" l="1"/>
  <c r="G8" i="10"/>
  <c r="G9" i="10"/>
  <c r="G10" i="10"/>
  <c r="G6" i="10"/>
  <c r="G11" i="10"/>
  <c r="G12" i="10"/>
  <c r="G14" i="10"/>
  <c r="G13" i="10"/>
  <c r="V234" i="9" l="1"/>
  <c r="V233" i="9"/>
  <c r="Q234" i="9"/>
  <c r="D243" i="9" l="1"/>
  <c r="D241" i="9"/>
  <c r="D240" i="9"/>
  <c r="D239" i="9"/>
  <c r="D238" i="9"/>
  <c r="D237" i="9"/>
  <c r="D236" i="9"/>
  <c r="D235" i="9"/>
  <c r="D244" i="9" l="1"/>
  <c r="P231" i="9"/>
  <c r="R231" i="9"/>
  <c r="T231" i="9"/>
  <c r="U231" i="9"/>
  <c r="V231" i="9"/>
  <c r="P232" i="9"/>
  <c r="Q232" i="9"/>
  <c r="R232" i="9"/>
  <c r="S232" i="9"/>
  <c r="T232" i="9"/>
  <c r="U232" i="9"/>
  <c r="V232" i="9"/>
  <c r="O231" i="9"/>
  <c r="O232" i="9"/>
</calcChain>
</file>

<file path=xl/sharedStrings.xml><?xml version="1.0" encoding="utf-8"?>
<sst xmlns="http://schemas.openxmlformats.org/spreadsheetml/2006/main" count="3286" uniqueCount="601">
  <si>
    <t/>
  </si>
  <si>
    <t>-</t>
  </si>
  <si>
    <t>ไม่มี</t>
  </si>
  <si>
    <t>จำนวน</t>
  </si>
  <si>
    <t>ร้อยละ</t>
  </si>
  <si>
    <t>รวม</t>
  </si>
  <si>
    <t>รายการ</t>
  </si>
  <si>
    <t>ลำดับ</t>
  </si>
  <si>
    <t>- 3 -</t>
  </si>
  <si>
    <t>บทสรุปสำหรับผู้บริหาร</t>
  </si>
  <si>
    <t>สถานภาพ</t>
  </si>
  <si>
    <t>อีเมล์</t>
  </si>
  <si>
    <t>ประทับเวลา</t>
  </si>
  <si>
    <t>ความคิดเห็นเกี่ยวกับโครงการฯ [ความสะดวกในการเข้าอบรมออนไลน์]</t>
  </si>
  <si>
    <t>ความคิดเห็นเกี่ยวกับโครงการฯ [ความเหมาะสมของวันจัดกิจกรรม (17 มิ.ย.64)]</t>
  </si>
  <si>
    <t>ความคิดเห็นเกี่ยวกับโครงการฯ [ความเหมาะสมของเวลาในการจัดกิจกรรม(เวลา 09.00-12.30 น.)]</t>
  </si>
  <si>
    <t>ความคิดเห็นเกี่ยวกับโครงการฯ [ความเหมาะสมของการอบรมผ่าน Microsoft Teams]</t>
  </si>
  <si>
    <t>ความคิดเห็นเกี่ยวกับโครงการฯ [ความเหมาะสมของการอบรมผ่าน Facebook Live]</t>
  </si>
  <si>
    <t>ความคิดเห็นเกี่ยวกับโครงการฯ [ความรู้ความสามารถในการถ่ายทอดความรู้ของวิทยากร]</t>
  </si>
  <si>
    <t>ความคิดเห็นเกี่ยวกับโครงการฯ [ท่านได้รับความรู้เกี่ยวกับเรื่อง "การพัฒนางานประจำสู่นวัตกรรมการให้บริการ" อยู่ในระดับใด]</t>
  </si>
  <si>
    <t>ความคิดเห็นเกี่ยวกับโครงการฯ [ประโยชน์ที่ได้รับจากการเข้าร่วมกิจกกรมฯ ในครั้งนี้]</t>
  </si>
  <si>
    <t>ท่านได้รับทราบข่าวสารการจัดกิจกรรมนี้จากแหล่งใด</t>
  </si>
  <si>
    <t>จากการดำเนินการจัดกิจกรรมฯ ท่านมีข้อเสนอแนะเพื่อการปรับปรุงการดำเนินงานครั้งต่อไปหรือไม่ อย่างไรบ้าง</t>
  </si>
  <si>
    <t>หัวข้อที่ท่านสนใจและมีความต้องการให้จัดกิจกรรมในครั้งต่อไป (ถ้ามี)</t>
  </si>
  <si>
    <t>หากท่านต้องการทราบข้อมูลข่าวสารของวารสาร The Journal of Asian Plus for Routine to Research กรุณากรอก email ที่สามารถติดต่อได้</t>
  </si>
  <si>
    <t>หน่วยงานของท่าน</t>
  </si>
  <si>
    <t>อื่นๆ (โปรดระบุ)</t>
  </si>
  <si>
    <t>มากที่สุด</t>
  </si>
  <si>
    <t>มาก</t>
  </si>
  <si>
    <t>อาจารย์นำมาประชาสัมพันธ์</t>
  </si>
  <si>
    <t>varaporn.aey@gmail.com</t>
  </si>
  <si>
    <t>เมล์ของมหาวิทยาลัย</t>
  </si>
  <si>
    <t>อยากให้จัดแบบนี้อีกเพื่อเป็นการส่งเสริมบุคลากรสายสนับสนุน</t>
  </si>
  <si>
    <t>การวิเคราะห์เชิงสถิติสำหรับสายสนับสนุน ว่าเครื่องมือที่ใช้ในการวิเคราะห์มีอะไรบ้าง</t>
  </si>
  <si>
    <t>nareejutis@nu.ac.th</t>
  </si>
  <si>
    <t>หนังสือเวียน</t>
  </si>
  <si>
    <t>ประชาสัมพันธ์ใน line กลุ่ม</t>
  </si>
  <si>
    <t>วิทยากร บรรยายดีมาก</t>
  </si>
  <si>
    <t>จากหน่วยวิจัยภายในคณะฯ</t>
  </si>
  <si>
    <t>kamontipc@nu.ac.th</t>
  </si>
  <si>
    <t>ปานกลาง</t>
  </si>
  <si>
    <t>น้อย</t>
  </si>
  <si>
    <t>Lineกลุ่ม โมกวิชาการ64</t>
  </si>
  <si>
    <t>narree@sut.a.th</t>
  </si>
  <si>
    <t>กลุ่มไลน์ประชุมวิชาการ ปขมท.</t>
  </si>
  <si>
    <t>rapeepan.na@mfu.ac.th</t>
  </si>
  <si>
    <t>ประชาสัมพันธ์จากคณะ เครือข่ายจาก ม.นเรศวร</t>
  </si>
  <si>
    <t>เรื่อง ระยะเวลาการอบรมน้อยไป</t>
  </si>
  <si>
    <t>การเขียนบทนำอย่างไรให้ดี น่าอ่าน ครอบคลุมถึงเนื้อหาการทำวิจัย</t>
  </si>
  <si>
    <t>wp.khattiwong@gmail.com</t>
  </si>
  <si>
    <t>เวปไซค์ประชาสัมพันธ์</t>
  </si>
  <si>
    <t>เฟสบุ๊ค</t>
  </si>
  <si>
    <t>การพัมนางาน ตามเกณฑ์ ว.8</t>
  </si>
  <si>
    <t>nang163@gmail.com</t>
  </si>
  <si>
    <t>การประชาสัมพันธ์ภายในมหาวิทยาลัย</t>
  </si>
  <si>
    <t>janpwnp@hotmail.com,ppanitchaikul@gmail.com</t>
  </si>
  <si>
    <t>อาจารย์แนะนำ</t>
  </si>
  <si>
    <t>praneepr@g.swu.ac.th</t>
  </si>
  <si>
    <t>ผู้เข้าร่วมนำเสนอผลงาน</t>
  </si>
  <si>
    <t>ไลน์</t>
  </si>
  <si>
    <t>เพื่อน share มาให้ทาง line</t>
  </si>
  <si>
    <t>ดีแล้ว</t>
  </si>
  <si>
    <t>การวิจัยบริการสังคม</t>
  </si>
  <si>
    <t>sorrapakksorn@go.buu.ac.th</t>
  </si>
  <si>
    <t>วิทยากร</t>
  </si>
  <si>
    <t xml:space="preserve">ขอบคุณบัณฑิตวิทยาลัย ม.นเรศวร ที่เปิดโอกาสให้บุคลากรจากหน่วยงานอื่น ได้รับความรู้ครั้งนี้พร้อมกับบุคลากรของ ม.นเรศวร </t>
  </si>
  <si>
    <t>วิธีการเขียนงานแบบพัฒนาระบบงาน</t>
  </si>
  <si>
    <t>kcsasidara@gmail.com</t>
  </si>
  <si>
    <t>Line</t>
  </si>
  <si>
    <t>สภาพนักงาน มหาวิทยาลัยบูรพา</t>
  </si>
  <si>
    <t>website/e-mail</t>
  </si>
  <si>
    <t>เป็นโครงการที่ดี ควรมีการจัดเป็นประจำ</t>
  </si>
  <si>
    <t>mongkonk@nu.ac.th</t>
  </si>
  <si>
    <t xml:space="preserve">Line </t>
  </si>
  <si>
    <t>kanokonb@nu.ac.th</t>
  </si>
  <si>
    <t>บุคลากรสายสนับสนุน มหาวิทยาลัยนเรศวร</t>
  </si>
  <si>
    <t>บัณฑิตวิทยาลัย มหาวิทยาลัยนเรศวร</t>
  </si>
  <si>
    <t>อยากให้แบ่งออกเป็นหลายช่วงในการอบรม ระยะเวลาอบรมน้อยเกินไปเนื่องจากเนื้อหามีปริมาณมาก</t>
  </si>
  <si>
    <t>การทำ workshop</t>
  </si>
  <si>
    <t>tanawaty@nu.ac.th</t>
  </si>
  <si>
    <t>เว็บไซต์</t>
  </si>
  <si>
    <t>เจ้าหน้าที่มหาวิทยาลัย</t>
  </si>
  <si>
    <t>จากกลุ่ม line</t>
  </si>
  <si>
    <t>บรรณารักษ์ชำนาญการ</t>
  </si>
  <si>
    <t>ที่ทำงานจากไลน์</t>
  </si>
  <si>
    <t>ข้อมูลมากน่าจะบรรยายถึงจนถึงเวลา 15.00น.</t>
  </si>
  <si>
    <t>r2r</t>
  </si>
  <si>
    <t>sukanya.ma@psu.ac.th</t>
  </si>
  <si>
    <t>พนักงานสายสนับสนุน</t>
  </si>
  <si>
    <t>e mail</t>
  </si>
  <si>
    <t>suchadap@nu.ac.th</t>
  </si>
  <si>
    <t>ประชาสัมพันธ์ขององค์กร</t>
  </si>
  <si>
    <t>khwana@nu.ac.th</t>
  </si>
  <si>
    <t>พนักงานมหาวิทยาลัย</t>
  </si>
  <si>
    <t>อีเมลล์</t>
  </si>
  <si>
    <t>สื่อออนไลน์</t>
  </si>
  <si>
    <t>น้อยที่สุด</t>
  </si>
  <si>
    <t>social</t>
  </si>
  <si>
    <t>e-Doc</t>
  </si>
  <si>
    <t>ควรจัดอย่างต่อเนื่อง</t>
  </si>
  <si>
    <t>ตัวอย่างงานวิจัยฯ</t>
  </si>
  <si>
    <t>niratchac@nu.ac.th</t>
  </si>
  <si>
    <t>e-document</t>
  </si>
  <si>
    <t>chomphunutu@nu.ac.th</t>
  </si>
  <si>
    <t>line ของหน่วยงาน</t>
  </si>
  <si>
    <t xml:space="preserve"> - </t>
  </si>
  <si>
    <t xml:space="preserve"> -</t>
  </si>
  <si>
    <t>wiradap@nu.ac.th</t>
  </si>
  <si>
    <t>จากเพื่อนร่วมงาน</t>
  </si>
  <si>
    <t>ขอขอบพระคุณท่านวิทยากร และทางผู้จัดกิจกรมมเป็นอย่างสูงที่ได้จัดกิจกรรมดๆ และมีประโยชน์เป็นอย่างมา และจะนำความรู้ที่ได้มาพัฒนาตน พัฒนางานต่อไปค่ะ
ขอบพระคุณค่ะ</t>
  </si>
  <si>
    <t>wunwisac@kku.ac.th</t>
  </si>
  <si>
    <t>ประชาสัมพันธ์ทาง face book ของคณะต้นสังกัด</t>
  </si>
  <si>
    <t>rungarunkk@yahoo.com</t>
  </si>
  <si>
    <t>เพื่อนส่งไลน์มา</t>
  </si>
  <si>
    <t>การทำวิจัย</t>
  </si>
  <si>
    <t>uraarc@kku.ac.th</t>
  </si>
  <si>
    <t xml:space="preserve">e-mail </t>
  </si>
  <si>
    <t>มหาวิทยาลัยนเรศวร</t>
  </si>
  <si>
    <t>คณะฯประชาสัมพันธ์</t>
  </si>
  <si>
    <t>edoc</t>
  </si>
  <si>
    <t xml:space="preserve">เวลาในการจัดสั้นไป </t>
  </si>
  <si>
    <t>การวิเคราะห์สังเคราะห์งาน อยากให้ลงรายละเอียดลึกกว่านี้</t>
  </si>
  <si>
    <t>นักวิทยาศาสตร์</t>
  </si>
  <si>
    <t>อาจารย์ในภาควิชา</t>
  </si>
  <si>
    <t>อยากให้มีการจัดเรื่อยๆค่ะ</t>
  </si>
  <si>
    <t>charununb@nu.ac.th</t>
  </si>
  <si>
    <t>ผู้เข้าร่วม</t>
  </si>
  <si>
    <t>บันทึกข้อความ</t>
  </si>
  <si>
    <t>ประชาสัมพันธ์ของหน่วยงาน</t>
  </si>
  <si>
    <t>นักวิชาการศึกษาชำนาญการ</t>
  </si>
  <si>
    <t>Edoc</t>
  </si>
  <si>
    <t>jitteepornt@nu.ac.th</t>
  </si>
  <si>
    <t>ประชาสัมพันธ์หน่วยงาน</t>
  </si>
  <si>
    <t>ormruthaik@nu.ac.th</t>
  </si>
  <si>
    <t>สมรส</t>
  </si>
  <si>
    <t>ปชส.จากบัณฑิต</t>
  </si>
  <si>
    <t>วิทยากรพูดดีมากค่ะ ระยะเวลาการจัดอบรมสั้นไป</t>
  </si>
  <si>
    <t>sanya_chim@hotmail.com,sanyac@nu.ac.th</t>
  </si>
  <si>
    <t>เวปไซด์</t>
  </si>
  <si>
    <t>จากบันทึกข้อความการประชาสัมพันธ์ผ่านหน่วยงาน</t>
  </si>
  <si>
    <t>เจ้าหน้าที่ ม.นเรศวร</t>
  </si>
  <si>
    <t>กลุ่มไลน์ประชุมวิชาการปขมท และmailปชส.ของมหาวิทยาลัย</t>
  </si>
  <si>
    <t>อาจารย์ในภาควิชาฯ</t>
  </si>
  <si>
    <t>ืnat2_8nun@hotmail.com</t>
  </si>
  <si>
    <t>มหาวิทยาลัย</t>
  </si>
  <si>
    <t>sirintipi@nu.ac.th</t>
  </si>
  <si>
    <t>pilaiwanc@nu.ac.th</t>
  </si>
  <si>
    <t>หน่วยวิจัยของคณะ</t>
  </si>
  <si>
    <t>การแนะนำจากน้องที่ทำงาน</t>
  </si>
  <si>
    <t>เนื่องจากเนื้อหามีจำนวนมากและเป็นเนื้อหาสำคัญ น่าจะมีการอบรม 2 ครั้ง</t>
  </si>
  <si>
    <t>sasiwimonp@nu.ac.th</t>
  </si>
  <si>
    <t>internet</t>
  </si>
  <si>
    <t>rachant@nu.ac.th</t>
  </si>
  <si>
    <t>หน่วยงานประชาสัมพันธ์ให้ทราบ</t>
  </si>
  <si>
    <t>supaluckc@nu.ac.th</t>
  </si>
  <si>
    <t>งานวิจัยของหน่วยงาน/เพื่อนร่วมงาน</t>
  </si>
  <si>
    <t>เพื่อนร่วมงาน</t>
  </si>
  <si>
    <t>โสด</t>
  </si>
  <si>
    <t>อีเมล</t>
  </si>
  <si>
    <t>บุคลากร</t>
  </si>
  <si>
    <t>nong_222916@hotmail.com</t>
  </si>
  <si>
    <t>ผู้ปฎิบัติงานบริหาร</t>
  </si>
  <si>
    <t>kanchanaponr@nu.ac.th</t>
  </si>
  <si>
    <t>บุคลากรสายบริการมหาวิทยาลัยนเรศวร</t>
  </si>
  <si>
    <t>mail all user</t>
  </si>
  <si>
    <t>patrikas@nu.ac.th</t>
  </si>
  <si>
    <t>ประชาสัมพันธ์</t>
  </si>
  <si>
    <t>บุคลากรในคณะแพทยศาสตร์</t>
  </si>
  <si>
    <t>วิทยากรไม่ได้แนะนำ แต่เป็นทางคณะแนะนำมาค่ะ</t>
  </si>
  <si>
    <t>อบรมเกี่ยวกับการพูด การเจรจา ในการทำงาน พูดอย่างไรให้ดูมีความน่าเชื่อถือ สร้างความมั่นใจ</t>
  </si>
  <si>
    <t>ไม่มีค่ะ</t>
  </si>
  <si>
    <t>หย่าร้าง</t>
  </si>
  <si>
    <t>nu mail</t>
  </si>
  <si>
    <t>+</t>
  </si>
  <si>
    <t>วิธี ขั้นตอน การจัดทำ งานวิจัย หรือคู่มือการปฏิบิตงาน</t>
  </si>
  <si>
    <t>platinya0712@gmail.com</t>
  </si>
  <si>
    <t>ช่องทางไลน์</t>
  </si>
  <si>
    <t>คอลัมน์ 6</t>
  </si>
  <si>
    <t>หนังสือแจ้งเวียนบัณฑิตวิทยาลัย มหาวิทยาลัยนเรศวร</t>
  </si>
  <si>
    <t xml:space="preserve">การเขียนวิเคราะห์งาน </t>
  </si>
  <si>
    <t>ืpichayanans@nu.ac.th</t>
  </si>
  <si>
    <t>เพื่อนจัดส่งให้</t>
  </si>
  <si>
    <t>Kanokwan81@hotmail.com</t>
  </si>
  <si>
    <t>เลขานุการคณะเกษตรศาสตร์ฯ ประชาสัมพันธ์ให้ทราบ</t>
  </si>
  <si>
    <t>facebook</t>
  </si>
  <si>
    <t>sonthayau@nu.ac.th</t>
  </si>
  <si>
    <t>หน่วยงานภายใน(มหาวิทยาลัยนเรศวร)</t>
  </si>
  <si>
    <t>วิทยากรคือดีมากครับ บรรยายสนุก ชัดเจน</t>
  </si>
  <si>
    <t>เว็บไซต์ของบัณฑิตวิทยาลัย</t>
  </si>
  <si>
    <t>การเขียนบทความสำหรับตีพิมพ์ลงวารสาร</t>
  </si>
  <si>
    <t>rattanapan@nu.ac.th</t>
  </si>
  <si>
    <t>วิทยากรบรรยายได้ชัดเจน เข้าใจง่าย</t>
  </si>
  <si>
    <t>FB</t>
  </si>
  <si>
    <t>manoon.si@psu.ac.th</t>
  </si>
  <si>
    <t>งบ</t>
  </si>
  <si>
    <t>การบอกต่อจากเพื่อนร่วมงาน</t>
  </si>
  <si>
    <t>ลงรายละเอียดของการทำวิจัย</t>
  </si>
  <si>
    <t>Naphitchaya_Wongtheppabut@hotmail.com</t>
  </si>
  <si>
    <t>หน่วยงานภายนอก(มหาวิทยาลัยนเรศวร)</t>
  </si>
  <si>
    <t>อินเตอร์เน็ต</t>
  </si>
  <si>
    <t>kijruangroj_w@gmail.com</t>
  </si>
  <si>
    <t>เพื่อนส่งลิงก์มาให้ทราบ</t>
  </si>
  <si>
    <t>daojai.matarak@gmail.com</t>
  </si>
  <si>
    <t>อยากให้มีกิจกรรมดีๆแบบนี้ตลอดไปค่ะ</t>
  </si>
  <si>
    <t>facebook บัณฑิตวิทยาลัย</t>
  </si>
  <si>
    <t>ควรมีเกียรติบัตรแจกสำหรับผู้เข้าร่วมโครงการ</t>
  </si>
  <si>
    <t>การวิเคราะห์ภาระงานของบุคลากรให้เหมาะสมกับตำแหน่ง</t>
  </si>
  <si>
    <t>kankaweew@nu.ac.th</t>
  </si>
  <si>
    <t xml:space="preserve">เป็นโครงการที่ดีและเกิดประโยชน์มาก </t>
  </si>
  <si>
    <t>kanokpans@nu.ac.th</t>
  </si>
  <si>
    <t xml:space="preserve">วิทยากรให้บรรยายได้ดีมากคะ </t>
  </si>
  <si>
    <t>หน่วยงาน</t>
  </si>
  <si>
    <t>sutatipk@nu.ac.th</t>
  </si>
  <si>
    <t>ควรมีการจัดทุก ๆ 6 เดือน</t>
  </si>
  <si>
    <t>malda.h@psu.ac.th</t>
  </si>
  <si>
    <t>สมัครเข้าร่วมโครงการ แต่ไม่ได้รับข้อมูลการเข้าร่วมด้วย MS TEAM เลยดูผ่าน Live ในเฟสบุ๊คค่ะ</t>
  </si>
  <si>
    <t>หน่วยงานประชาสัมพันธ์ผ่านไลน์กลุ่มสำนักงาน</t>
  </si>
  <si>
    <t>อยากให้เพิ่มเวลาในการอบรม</t>
  </si>
  <si>
    <t xml:space="preserve">ระเบียบและวิธีการวิจัย การสังเคราะห์งาน </t>
  </si>
  <si>
    <t xml:space="preserve">supapan@kku.ac.th </t>
  </si>
  <si>
    <t>เป็นโครงการดีค่ะ</t>
  </si>
  <si>
    <t>สื่อประชาสัมพันธ์, จากกลุ่มline</t>
  </si>
  <si>
    <t>pawint@nu.ac.th</t>
  </si>
  <si>
    <t>ได้ความรู้เพิ่มขึ้นตจากการเข้าร่วมกิจกรรม/โครงการ</t>
  </si>
  <si>
    <t>ควรจัดกิจกรรมทั้งวัน (เช้า-บ่าย) เนื่องจากเวลาบรรยายของวิทยากรมีไม่เพียงพอ</t>
  </si>
  <si>
    <t>เขียนผลงานอย่างไรให้ผ่านการพิจารณาเข้าสู่ตำแหน่งที่สูงขึ้นได้อย่างรวดเร็ว</t>
  </si>
  <si>
    <t>soradhorn.o@psu.ac.th</t>
  </si>
  <si>
    <t>เป็นโครงการที่ดี สามารถนำไปประยุกต์ใช้ในการปฏิบัติงานได้จริง และเปิดโอกาสให้บุคคลภายนอกสามารถเข้าร่วมอบรมและติดตามรับชมย้อนหลังได้</t>
  </si>
  <si>
    <t>การประชาสัมพันธ์ผ่านไลน์</t>
  </si>
  <si>
    <t>อาจารย์ในคณะแนะนำ</t>
  </si>
  <si>
    <t>Praneepr@g.swu.ac.th</t>
  </si>
  <si>
    <t>จัดได้ดีมาก วิทยากรให้ความรู้ดีมาก ทำให้มีแรงผลักดันในการทำงานวิจัย</t>
  </si>
  <si>
    <t>Facebook</t>
  </si>
  <si>
    <t>sjirapan.su@gmail.com</t>
  </si>
  <si>
    <t>เป็นกิจกรรมที่ดี อยากให้มีอีก</t>
  </si>
  <si>
    <t>Line กลุ่มเครือข่ายฯ</t>
  </si>
  <si>
    <t>การใช้โปรแกรมที่ช่วยในการปฏิบัติงานในห้องปฏิบัติการ</t>
  </si>
  <si>
    <t>Lalit@go.buu.ac.th</t>
  </si>
  <si>
    <t>ประชาสัมพันธ์ของคณะฯ</t>
  </si>
  <si>
    <t>pornthananun@g.swu.ac.th</t>
  </si>
  <si>
    <t>การประชาสัมพันธ์ค่ะ</t>
  </si>
  <si>
    <t>ในโอกาสต่อไปควรมีระยะเวลาในการอบรมให้มากกว่านี้ค่ะ</t>
  </si>
  <si>
    <t>benjamas9332@gmail.com</t>
  </si>
  <si>
    <t>เป็กิจกรรมที่ดีต่อสายสนับสนุนค่ะ</t>
  </si>
  <si>
    <t xml:space="preserve">  "benjamas9332@gmai.com                                   lcosver": "11",   "cplatform": "MOBILE",   "hl": "th_TH",   "cr": "TH",   "len": "661",   "fexp": "23890027,23973490,23983296,23999405,24001373,24003103,24003105,24004644,24007246,24023961,24042868",   </t>
  </si>
  <si>
    <t>กลุ่มไลน์</t>
  </si>
  <si>
    <t>งานวิจัยที่เกี่ยวข้องกับสายธุรการ</t>
  </si>
  <si>
    <t>sunaree.s@psu.ac.th</t>
  </si>
  <si>
    <t>chujaiphet@gmail.com</t>
  </si>
  <si>
    <t>โมกวิชาการ</t>
  </si>
  <si>
    <t>ploveploy@gmail.com</t>
  </si>
  <si>
    <t>เพื่อน</t>
  </si>
  <si>
    <t>แนวทางการเขียนคู่มือการปฏิบัติงานสำหรับนักวิทยาศาสตร์</t>
  </si>
  <si>
    <t>maepumpui@gmail.com</t>
  </si>
  <si>
    <t>เป็นประโยชน์มากค่ะ</t>
  </si>
  <si>
    <t>จาก ดร.จรงศัศักดิ์  พุมนวน   ประชาสัมพันธ์มายัง ม.อ.ปัตตานี</t>
  </si>
  <si>
    <t>การบรรยายไปด้วยดีคะ แต่ช่วงหลังไปเร็ว คะ</t>
  </si>
  <si>
    <t>ตอบ-ข้อสงสัย กับหัวข้อที่นำเสนอวันนี้</t>
  </si>
  <si>
    <t>patimah.d@psu.ac.th</t>
  </si>
  <si>
    <t>ดีมาก</t>
  </si>
  <si>
    <t xml:space="preserve">เฟสบุ๊ค ดร.จรุงศักดิ์  พุมนวม </t>
  </si>
  <si>
    <t>suttapa.ch@kmitl.ac.th</t>
  </si>
  <si>
    <t>ดี มีประโยชน์ต่อการวางแผนทำงานวิจัยจากงานประจำในอนาคตต่อไป</t>
  </si>
  <si>
    <t>sukanya.kae999@gmail.com</t>
  </si>
  <si>
    <t>ระบบสารสนเทศของมหาวิทยาลัยนเรศวร</t>
  </si>
  <si>
    <t>jhanthima19nu@gmail.com</t>
  </si>
  <si>
    <t>ดีมากเข้าใจง่าย</t>
  </si>
  <si>
    <t>กลุ่มไลน์ เครือข่ายพัฒนาระบบห้องปฏิบัติการ</t>
  </si>
  <si>
    <t>ไม่มีครับ</t>
  </si>
  <si>
    <t>jakkaphong_n@payap.ac.th</t>
  </si>
  <si>
    <t>ได้รับความรู้ดีมากครับ</t>
  </si>
  <si>
    <t>rvarun@kku.ac.th</t>
  </si>
  <si>
    <t>เป็นความรู้ดีมากๆ</t>
  </si>
  <si>
    <t>การเขียนคู่มือการปฏิบัติงาน</t>
  </si>
  <si>
    <t>ควรจัดอบรมในช่วงวันหยุดราชการ</t>
  </si>
  <si>
    <t>peepeab@gmail.com</t>
  </si>
  <si>
    <t>กลุ่มไลน์ในมหาวิทยาลัย</t>
  </si>
  <si>
    <t>natthapat.w@psu.ac.th</t>
  </si>
  <si>
    <t xml:space="preserve">การแจ้งข่าวในสำนักงาน, LINE </t>
  </si>
  <si>
    <t>เนื่องจากหัวข้อการอบรมเรื่องนี้ มีหลายหัวข้อ/กระบวนการ ถ้าสามารถจัดเป็นช่วงๆ  ละ ประมาณ 2 ชม. จะทำให้ได้รับข้อมูลที่ชัดเจนขึ้น (รอบนี้เหมือนจะเป็นภาพกระบวนการแบบกว้างๆ มากกว่า)</t>
  </si>
  <si>
    <t xml:space="preserve">การเขียนวิเคราะห์ การจัดทำคู่มือปฏิบัติงาน </t>
  </si>
  <si>
    <t>supajucks@nu.ac.th</t>
  </si>
  <si>
    <t>เป็นโครงการที่ดี ถ้าสถานการณ์โควิด ดีขึ้น น่าจะจัดแบบ workshop เพื่อให้บุคลากรที่เข้าร่วม ได้ลงมือปฏิบัติจริง</t>
  </si>
  <si>
    <t>chem-info@nu.ac.th</t>
  </si>
  <si>
    <t>เป็นโครงการที่ดี และมีประโยชน์มากสำหรับบุคลากรสายสนับสนุน</t>
  </si>
  <si>
    <t>chayapha@nu.ac.th</t>
  </si>
  <si>
    <t>อีเมลภายในหน่วยงาน</t>
  </si>
  <si>
    <t>จัดอบรมเฉพาะตำแหน่งนั้นๆ</t>
  </si>
  <si>
    <t>siripornse@nu.ac.th</t>
  </si>
  <si>
    <t>เป็นประโยชน์ต่อบุคลากรมาก</t>
  </si>
  <si>
    <t>กลุ่มไลน์โมกวิชา64</t>
  </si>
  <si>
    <t>kingnapha.i@lawasri.tru.ac.th</t>
  </si>
  <si>
    <t>ขั้นตอนกระบวนการทำงานวิจัย</t>
  </si>
  <si>
    <t>ฟอร์มมีคำถามซ้ำครับ</t>
  </si>
  <si>
    <t>จากกลุ่มไลน์เครือข่ายพัฒนาระบบงานห้องปฏิบัติการบุคลากร</t>
  </si>
  <si>
    <t xml:space="preserve">ไม่มี </t>
  </si>
  <si>
    <t>ยังคิดไม่ออก</t>
  </si>
  <si>
    <t>sutvir@kku.ac.th</t>
  </si>
  <si>
    <t>หัวข้อในการจัดอบรมเป็นเรื่องที่น่าสนใจและสำคัญสำหรับบุคลากรสายสนับสนุนมาก</t>
  </si>
  <si>
    <t>line กลุ่ม</t>
  </si>
  <si>
    <t>ไม่มีอีเมล์ตอบรับการเข้าอวรมค่ะ ควรจะแจ้งว่าได้รับการตอบรับการเข้าอบรมแล้ว สามารถรับชมผ่านช่องทางไหนบ้าง เพราะเข้า Microsoft team ไม่ได้ เลยต้องตามไปดูหน้าเฟสบุคค่ะ</t>
  </si>
  <si>
    <t>เป็นกิจกรรมที่เป็นประโยชน์ต่อสายสนับสนุนมากค่ะ</t>
  </si>
  <si>
    <t>อีเมลจากฝ่ายสื่อสารองค์กร</t>
  </si>
  <si>
    <t>หากเพิ่มตัวอย่างมากขึ้นอีกก็จะยิ่งเห็นภาพการจัดทำมากขึ้นอีกด้วย</t>
  </si>
  <si>
    <t>การเขียนตีพิมพ์ให้ได้ตีพิมพ์ สถิติเพื่อการวิจัย จริยธรรมในงานวิจัย และการใข้ไอทีเพื่อการนำเสนองานวิจัยในรูปแบบต่างๆ</t>
  </si>
  <si>
    <t>sarunyayim@buu.ac.th</t>
  </si>
  <si>
    <t>ดีและเป็นประโยชน์อย่างมาก</t>
  </si>
  <si>
    <t>จาก e mail</t>
  </si>
  <si>
    <t>วิทยากรพูดดีมาก แต่เวลาน้อยไป ควรแบ่งจัด 2-3 รอบ รอบละ 3 ชม.</t>
  </si>
  <si>
    <t>วิธีการเขียนประเมินค่างาน</t>
  </si>
  <si>
    <t>มีประโยชน์ สำหรับผู้ที่ปฏิบัติงาน จะได้เริ่มเก็บข้อมูลเพื่อใช้ในการทำวิจัยต่อไป</t>
  </si>
  <si>
    <t>้hatairat.wu@gmail.com</t>
  </si>
  <si>
    <t>อยากให้จัดอีก</t>
  </si>
  <si>
    <t>การประชาสัมพันธ์ของมห่วิทยาลัย</t>
  </si>
  <si>
    <t>เมลมหาวิทยาลัย</t>
  </si>
  <si>
    <t>อยากให้มีต่อเนื่องเป็นระยะ และมีพี้เลี้ยงที่จะสอบถามได้</t>
  </si>
  <si>
    <t>ขยายในสิ่งที่ต้องทำ และตัวอย่าง</t>
  </si>
  <si>
    <t>Warapornp@nu.ac.th</t>
  </si>
  <si>
    <t>โครงการมีประโยชน์มากค่ะ</t>
  </si>
  <si>
    <t>จากไลน์ ที่ส่งต่อๆกัน</t>
  </si>
  <si>
    <t>ระบบสัญญาณขาดหายในบางช่วง</t>
  </si>
  <si>
    <t>เทคนิคการเขียนประเมินค่างานเพื่อขอกำหนดตำแหน่งที่สูงขึ้น</t>
  </si>
  <si>
    <t>dawansri16@gmail.com</t>
  </si>
  <si>
    <t>วิทยากรมีความสามารถในการถ่ายทอดประสบการณ์และความรู้</t>
  </si>
  <si>
    <t>ไลน์สภาข้าราชการและลูกจ้างประจำ</t>
  </si>
  <si>
    <t>ยังไม่ม่</t>
  </si>
  <si>
    <t>sunanp@nu.ac.th</t>
  </si>
  <si>
    <t>สภาข้าราชการและลูกจ้างประจำ</t>
  </si>
  <si>
    <t>samitap58@nu.ac.th</t>
  </si>
  <si>
    <t>เป็นโครงการที่ดีและมีประโยชน์มากค่ะ</t>
  </si>
  <si>
    <t>สื่ออนไลน์</t>
  </si>
  <si>
    <t>เลขานุการคณะ  ประชาสัมพันธ์ให้ทราบ</t>
  </si>
  <si>
    <t>การเขียนงานวิเคราะห์บุคลากรสายวิทยาศาสตร์</t>
  </si>
  <si>
    <t>amonrat@eng.psu.ac.th</t>
  </si>
  <si>
    <t>thaneerat@hotmail.com</t>
  </si>
  <si>
    <t xml:space="preserve">ประชาสัมพันธ์ทางไลน์ คณะฯ </t>
  </si>
  <si>
    <t>buppha.jo@kmitl.ac.th</t>
  </si>
  <si>
    <t>เป็นโครงการที่ดีที่ส่งเสริมการทำงานวิจัยแบบ R2R  เนื่องเป็นงานวิจัยที่สามารถนำไปพัฒนางานที่รับผิดชอบได้โดยตรง</t>
  </si>
  <si>
    <t>อยากได้ใบประกาศฯ</t>
  </si>
  <si>
    <t>การเขียนค่างาน</t>
  </si>
  <si>
    <t>s.kanokorn@gmail.com</t>
  </si>
  <si>
    <t>เป็นโครงการที่ดีมากค่ะ</t>
  </si>
  <si>
    <t>จัดเป็นซีรี่</t>
  </si>
  <si>
    <t>งานสังเคราะ์</t>
  </si>
  <si>
    <t>เพื่อนบอก</t>
  </si>
  <si>
    <t>แยกกลุ่มสาขาวิชาชีพ แยกประเภทที่ขอ แยกกลุ่มชำนาญการ, ชำนาญการพิเศษ</t>
  </si>
  <si>
    <t>ชำนาญการพิเศษเฉพาะ</t>
  </si>
  <si>
    <t>prakaytipk@nu.ac.th​</t>
  </si>
  <si>
    <t>ควรมีเวลามากขึ้น</t>
  </si>
  <si>
    <t>.</t>
  </si>
  <si>
    <t>กรุ๊ปไลน์</t>
  </si>
  <si>
    <t>ดี</t>
  </si>
  <si>
    <t>บันทึกข้อความ และ line</t>
  </si>
  <si>
    <t>sopab@nu.ac.th</t>
  </si>
  <si>
    <t>อยากให้จัดแบบมีการฝึกปฏิบัติ ฝึกทำ R2R ด้วยค่ะ</t>
  </si>
  <si>
    <t>เพื่อนแชร์ผ่านทางไลน์</t>
  </si>
  <si>
    <t>หากสามารถจัดโครงการต่อยอดอีก ควรจัดโครงการเพื่อติดตาม ยกตัวอย่าง หรือเป็นทีมพี่เลี้ยงในการทำจะทำให้เกิดการกระตุ้นและทำการมากขึ้นค่ะ</t>
  </si>
  <si>
    <t>ratchawanortho@gmail.com</t>
  </si>
  <si>
    <t>ดีมากค่ะ</t>
  </si>
  <si>
    <t>ไลน์กลุ่ม</t>
  </si>
  <si>
    <t>อยากให้มีการจัดในลักษณะเชิงปฏิบัติการค่ะ เพราะมองว่า R2R เป็นเรื่องค่อนข้างยาก อบรมเสร็จก็ยังคิดหัวข้อไม่ออก หรือไม่แน่ใจว่าสิ่งที่คิดได้เป็น R2R หรือไม่ ถ้ามีการจัดลักษณะกลุ่มไม่ใหญ่มาก ทุกคนสามารถเสนอประเด็นที่ตนตั้งใจจะทำให้วิทยากรช่วยให้ข้อเสนอแนะ น่าจะมีผลงาน R2R เพิ่มขึ้นค่ะ</t>
  </si>
  <si>
    <t>Facebook, email</t>
  </si>
  <si>
    <t>tothsaponj@nu.ac.th</t>
  </si>
  <si>
    <t>เป็นโครงการที่ดีมาก ตอบโจทย์ได้หลายอย่าง</t>
  </si>
  <si>
    <t>เพื่อนแนะนำ</t>
  </si>
  <si>
    <t>priyakorn1402@gmail.com</t>
  </si>
  <si>
    <t>ข่าวประชาสัมพันธ์ในกลุ่มงานคณะ</t>
  </si>
  <si>
    <t>presan@kku.ac.th</t>
  </si>
  <si>
    <t>เป็นโครงการที่ดีมาก</t>
  </si>
  <si>
    <t xml:space="preserve">Email </t>
  </si>
  <si>
    <t>ยอดเยี่ยม</t>
  </si>
  <si>
    <t>ไลน์ประชาสัมพันธ์</t>
  </si>
  <si>
    <t>จากการประชาสัมพันธ์เฟสบุค</t>
  </si>
  <si>
    <t>chiranut.p@gmail.com</t>
  </si>
  <si>
    <t>เป็นโครงการที่ดีให้สายสนับสนุนได้มีแนวทางในการดำเนินงาน</t>
  </si>
  <si>
    <t>่jabio218@hotmail.com</t>
  </si>
  <si>
    <t xml:space="preserve">เป็นกิจกรรมที่ดีมากๆ ค่ะ ได้รับความรู้ และมีความเข้าใจเกี่ยวกับ R2R มากยิ่งขึ้น </t>
  </si>
  <si>
    <t>jabio218@hotmail.com</t>
  </si>
  <si>
    <t>หน่วยงานภายนอก</t>
  </si>
  <si>
    <t>suchada.se@psu.ac.th</t>
  </si>
  <si>
    <t>กลุ่มเฟสบุค, email,line กลุ่ม</t>
  </si>
  <si>
    <t>เพิ่มเวลายรรยายอีกสักหน่อยค่ะ</t>
  </si>
  <si>
    <t>เทคนิคการเขียนงานวิชาการ หรือเอกสารตีพิมพ์วารสาร</t>
  </si>
  <si>
    <t>jareeta.s@psu.ac.th</t>
  </si>
  <si>
    <t>เป็นโครงการที่มีประโยชน์มาก ต่อฝ่ายสนับสนุนผู้ที่ต้องการก้าวสู่ตำแหน่งที่สูงขึ้น และการพัฒนางาน พัฒนาตัวเอง</t>
  </si>
  <si>
    <t>Nu mail</t>
  </si>
  <si>
    <t>amarapornp@nu.ac.th</t>
  </si>
  <si>
    <t>ได้ความรู้และพัฒนาตนเอง</t>
  </si>
  <si>
    <t>ning20047@gmail.com</t>
  </si>
  <si>
    <t xml:space="preserve">เครือข่าย </t>
  </si>
  <si>
    <t>จัดบ่อยๆ กระตุ้นสายสนับสนุนให้เกิดกระแส "ต้องทำวิจัย"</t>
  </si>
  <si>
    <t xml:space="preserve">การเขียนวิเคราะห์   สังเคราะห์ 
</t>
  </si>
  <si>
    <t>srisukm@gmail.com</t>
  </si>
  <si>
    <t>ดีมาก ถือเป็นวิกฤตโควิดที่ได้เข้าอบรมในฐานที่ตั้ง และไม่เก็บค่าใช้จ่าย</t>
  </si>
  <si>
    <t xml:space="preserve">website มหาวิทยาลัย </t>
  </si>
  <si>
    <t>เพิ่มเวลาการอบรม ยกตัวอย่างการเขียนคู่มือของแต่ละสายงาน หรือยกตัวอย่างการทำวิจัยที่สามารถนำไปสู่การเข้าสู่ตำแหน่งที่สูงขึ้น</t>
  </si>
  <si>
    <t>เขียนคู่มือปฏิบัติการ/ทำวิจัย อย่างไรเพื่อให้สามารถเข้าสู่ตำแหน่งที่สูงขึ้นได้</t>
  </si>
  <si>
    <t>zatean.up@gmail.com</t>
  </si>
  <si>
    <t>เป็นกิจกรรมที่ดีมากค่ะ ได้ความรู้เยอะมากค่ะ</t>
  </si>
  <si>
    <t>อยากให้เพิ่มเวลาอีกสักนิด</t>
  </si>
  <si>
    <t>หลักการเขียนงานR2R</t>
  </si>
  <si>
    <t>sureewan.sr@kmitl.ac.th</t>
  </si>
  <si>
    <t>คนภายนอกสามารถเข้าร่วมฟังได้ฟรี ดีมาก ขอบคุณมากค่ะ</t>
  </si>
  <si>
    <t>ไลน์ สายสนับสนุนมหาวิทยาลัยสงขลานครินทร์</t>
  </si>
  <si>
    <t>pajirara@gmail.com</t>
  </si>
  <si>
    <t xml:space="preserve">อยากให้จัดนอกเวลาราชการ </t>
  </si>
  <si>
    <t>vi_tri@hotmail.co.th</t>
  </si>
  <si>
    <t xml:space="preserve">facebook </t>
  </si>
  <si>
    <t>ควรจัดทุกๆปีค่ะ</t>
  </si>
  <si>
    <t>orathaii@go.buu.ac.th</t>
  </si>
  <si>
    <t xml:space="preserve">วิทยากรบรรยายดีมากค่ะ ชัดเจนมาก </t>
  </si>
  <si>
    <t>การเขียนคู่มือปฏิบัติงาน</t>
  </si>
  <si>
    <t xml:space="preserve">เวลาน้อยไปนิดครับ แต่เป็นการอบรมที่ดีมากครับ </t>
  </si>
  <si>
    <t>Chayapornk@nu.ac.th</t>
  </si>
  <si>
    <t>เพจมหาวิทยาลัย</t>
  </si>
  <si>
    <t>วิทยากรบรรยายได้เข้ามาก</t>
  </si>
  <si>
    <t>การอบรมเรื่อง การวิเคราะห์งาน</t>
  </si>
  <si>
    <t>parida.k@psu.ac.th</t>
  </si>
  <si>
    <t>สภาพนักงานมหาวิทยาลัย</t>
  </si>
  <si>
    <t>อยากให้มีการตอบรับหรือส่งข้อมูลให้กับผู้ที่สมัครเข้าไป เพื่อรับทราบสิทธิ์การสมัครและช่องทางลิ้งค์ในการเข้าร่วม</t>
  </si>
  <si>
    <t>การเขียนโครงร่างงานวิจัยเบื้องต้น  สถิติเพื่อการวิจัย</t>
  </si>
  <si>
    <t>sombut.s@psu.ac.th</t>
  </si>
  <si>
    <t>ขอบคุณผู้จัดมากๆครับ ที่เปิดโอกาสให้มีการเข้าร่วมจากต่างสถาบัน</t>
  </si>
  <si>
    <t>การประชาสัมพันธ์ผ่านออนไลน์</t>
  </si>
  <si>
    <t>ปชส. ของหน่วยงาน</t>
  </si>
  <si>
    <t>csamor@kku.ac.th</t>
  </si>
  <si>
    <t>เป้นโครงการที่ดีได้รับความรู้ แต่การดำเนินการอาจจะยังไมไ่ด้ทำในตอนนี้</t>
  </si>
  <si>
    <t>เครือข่ายนักวิจัยของมหาวิทยาลัยพะเยา</t>
  </si>
  <si>
    <t>ควรมีระยะเวลาในการอบรมอย่างน้อย 6 ชั่วโมง</t>
  </si>
  <si>
    <t>snowbp@hotmail.com</t>
  </si>
  <si>
    <t>สภาพนักงานมหาวิทยาลัยบูรพา</t>
  </si>
  <si>
    <t>อยากให้มีการนำเสนอตัวอย่างวิจัย</t>
  </si>
  <si>
    <t>กระบวนการทำวิจัยอย่างง่าย</t>
  </si>
  <si>
    <t>arphaporn@go.buu.ac.th</t>
  </si>
  <si>
    <t>เป็นโครงการที่ดีและมีประโยชน์มากๆ</t>
  </si>
  <si>
    <t>การแนะนำจากบุคลากรในมหาวิทยาลัย</t>
  </si>
  <si>
    <t>ระยะเวลาน้อยเกินไป</t>
  </si>
  <si>
    <t>baree@medicine.psu.ac.th</t>
  </si>
  <si>
    <t>จัดได้ดีมากค่ะ</t>
  </si>
  <si>
    <t>การทำวิจัยเกี่ยวกับเด็กปฐมวัย</t>
  </si>
  <si>
    <t>pornpitlgm16111975@gmail.com</t>
  </si>
  <si>
    <t>ไลน์ กลุ่ม</t>
  </si>
  <si>
    <t xml:space="preserve">จัดซ้ำ เป็นการกระตุ้นผู้ที่สนใจได้ค่ะ </t>
  </si>
  <si>
    <t xml:space="preserve">การนำเสนอผลงาน ต่างๆ </t>
  </si>
  <si>
    <t>tchanpa@pharmacy.psu.ac.th</t>
  </si>
  <si>
    <t xml:space="preserve">เวลาน้อยไป ,วิทยากรต้องรีบเร่ง </t>
  </si>
  <si>
    <t>โปสเตอร์ประชาสัมพันธ์ กลุ่มบุคคลากรสายสนับสนุน ม.อ.ปัตตานี</t>
  </si>
  <si>
    <t>naseemah.a@psu.ac.th</t>
  </si>
  <si>
    <t>การประชาสัมพันธ์ภายในมหาลัย</t>
  </si>
  <si>
    <t>siripats@nu.ac.th</t>
  </si>
  <si>
    <t>งานธุรการ</t>
  </si>
  <si>
    <t>วิทยากรถ่ายทอดความรู้ดีมาก</t>
  </si>
  <si>
    <t>ใน Line กลุ่มของ สจล.วิทยาเขตชุมพรเขตรอุดมศักดิ์</t>
  </si>
  <si>
    <t>ควรจัดอบรมทุกปี</t>
  </si>
  <si>
    <t>sirikwan.su@kmitl.ac.th</t>
  </si>
  <si>
    <t>สามารถนำความรู้ไปพัฒนางานประจำสู่ตำแหน่งที่สูงขึ้น</t>
  </si>
  <si>
    <t>เครือข่ายลูกจ้างและพนักงานมหาวิทยาลัย</t>
  </si>
  <si>
    <t>anurat.ch@go.buu.ac.th</t>
  </si>
  <si>
    <t>เป็นโครงการที่ดีมากควรจัดเป็นประจำทุกปี</t>
  </si>
  <si>
    <t xml:space="preserve"> จากการประชาสัมพันธ์ ของคณะวิทยาศาสตร์ </t>
  </si>
  <si>
    <t>Varisarapornn@nu.ac.th</t>
  </si>
  <si>
    <t>เทคนิคการเขียนบทความที่ได้รับการตีพิมพ์ในวารสารที่มีค่า Impact</t>
  </si>
  <si>
    <t>kanchanaka67@gmail.com</t>
  </si>
  <si>
    <t>ควรจัดอบรมวิธีการเขียนบทความที่ถูกต้องและได้รับการตีพิมพ์ด้วยจะดัมาก</t>
  </si>
  <si>
    <t>อาจารย์ในภาควิชาฯแนะนำ</t>
  </si>
  <si>
    <t>nat2_8nun@hotmail.com</t>
  </si>
  <si>
    <t>เพื่อนในมหาวิทยาลัย</t>
  </si>
  <si>
    <t>อยากให้มาอัฟเดทความรู้เรื่อยๆๆ</t>
  </si>
  <si>
    <t>cf_lab@hitmail.com</t>
  </si>
  <si>
    <t>อยากให่มีการจัดอบรมกิจกรรมแบบนี้อย่างต่อเนื่องเพื่อนไความรู้กลับไปต่อยอดได้จริง</t>
  </si>
  <si>
    <t>nantawan.ni@kmitl.ac.th</t>
  </si>
  <si>
    <t>Line กลุ่ม เครือข่ายพัฒนาระบบงานห้องปฏิบัติการ</t>
  </si>
  <si>
    <t>กำหนดเวลาให้เหมาะสมกับเนื้อหาในการอบรม</t>
  </si>
  <si>
    <t>วิธีการจัดทำคู่มือ</t>
  </si>
  <si>
    <t>ืnalita.sa@kmitl.ac.th</t>
  </si>
  <si>
    <t>jusminnie@hotmail.com</t>
  </si>
  <si>
    <t>เป็นโครงการที่ดีและสามารถนำความรู้ที่ได้มาประยุกต์ใช้ได้</t>
  </si>
  <si>
    <t>การประชาสัมพันธ์จากเลขานุการคณะฯ</t>
  </si>
  <si>
    <t>anyaneek@nu.ac.th</t>
  </si>
  <si>
    <t>เป็นกิจกรรมที่ดี ส่งเสริมให้บุคลากรได้รับการพัฒนาตนเองให้สูงขึ้น</t>
  </si>
  <si>
    <t>้hongthongp@nu.ac.th</t>
  </si>
  <si>
    <t>ในไลน์จากธรรมศาสตร์</t>
  </si>
  <si>
    <t>e-Document</t>
  </si>
  <si>
    <t>ควรจะใช้เวลาในการอบรมมากกว่านี้</t>
  </si>
  <si>
    <t>วิทยากรเก่งมากคะ</t>
  </si>
  <si>
    <t>กลุ่มline</t>
  </si>
  <si>
    <t>ทาง line</t>
  </si>
  <si>
    <t>plubplung.kh@up.ac.th</t>
  </si>
  <si>
    <t>วิทยากรพูดเข้าใจง่าย ไม่ซับซ้อน</t>
  </si>
  <si>
    <t>ทาง Email</t>
  </si>
  <si>
    <t>ปรับปรุงเรื่องเสียงที่หายไปคะ</t>
  </si>
  <si>
    <t>แนวทางการเขียนงานวิจัย สู่ตำแหน่งงานที่สูงขึ้น</t>
  </si>
  <si>
    <t>Siriwongn@nu.ac.th</t>
  </si>
  <si>
    <t>มีประโยชน์มาก สำหรับการเข้าสู่ตำแหน่งงานที่สูงขึ้น</t>
  </si>
  <si>
    <t>พี่ที่ทำงานส่งต่อมาให้ทางกลุ่มไลน์</t>
  </si>
  <si>
    <t>aunchalee.pr@wu.ac.th</t>
  </si>
  <si>
    <t>ท่านวิทยากรถ่ายทอดความรู้ได้ดีมากๆ</t>
  </si>
  <si>
    <t>ผ่านออนไลน์บางครั้งสัญญาณอินเตอร์เน็ตติดขัด</t>
  </si>
  <si>
    <t>kanokwalee.s@pnu.ac.th</t>
  </si>
  <si>
    <t>เป็นโครงการที่ดีคะ</t>
  </si>
  <si>
    <t>ข่าวประชาสัมพันธ์จากทางสภาพนักงานมหาวิทยาลัย และอีเมล PR ข่าวของมหาวิทยาลัย</t>
  </si>
  <si>
    <t>เรื่องเกี่ยวกับนวัตกรรมการจัดการเรียนการสอนในยุคออนไลน์</t>
  </si>
  <si>
    <t>บัณฑิตวิทยาลัย ม.นเรศวร</t>
  </si>
  <si>
    <t>pichayanans@nu.ac.th</t>
  </si>
  <si>
    <t>จากกลุ่มไลน์ประชาสัมพันธ์สายสนับสนุน คณะวิทยาศาสตร์และเทคโนโลยี</t>
  </si>
  <si>
    <t>ได้ความรู้ครบด้านเลยครับ บวกกับวิทยากรบรรยายได้สนุกมากๆ ครับ</t>
  </si>
  <si>
    <t>csopa@mail.wu.ac.th</t>
  </si>
  <si>
    <t>จัดดีอยู่แล้วค่ะ</t>
  </si>
  <si>
    <t>นักวิชาการศึกษา</t>
  </si>
  <si>
    <t>บรรณารักษ์</t>
  </si>
  <si>
    <t>พนักงานมหาวิทยาลัยนเรศวร</t>
  </si>
  <si>
    <t>เจ้าหน้าที่มหาวิทยาลัยนเรศวร</t>
  </si>
  <si>
    <t>บุคลากรสายสนับสนุนมหาวิทยาลัยนเรศวร</t>
  </si>
  <si>
    <t>ไม่ระบุ</t>
  </si>
  <si>
    <t>SD</t>
  </si>
  <si>
    <t>ระดับความคิดเห็น</t>
  </si>
  <si>
    <t>1. ด้านกระบวนการขั้นตอนการให้บริการ</t>
  </si>
  <si>
    <t>เฉลี่ยรวมด้านกระบวนการและขั้นตอนการให้บริการ</t>
  </si>
  <si>
    <t>2. ด้านสิ่งอำนวยความสะดวก</t>
  </si>
  <si>
    <t xml:space="preserve">            เฉลี่ยรวมด้านสิ่งอำนวยความสะดวก</t>
  </si>
  <si>
    <t xml:space="preserve">       เฉลี่ยรวมด้านคุณภาพการให้บริการ</t>
  </si>
  <si>
    <t>รวมเฉลี่ยทุกด้าน</t>
  </si>
  <si>
    <t xml:space="preserve">เมื่อพิจารณารายด้านแล้ว พบว่า ด้านคุณภาพการให้บริการ มีค่าเฉลี่ยสูงสุด (ค่าเฉลี่ย 4.69) </t>
  </si>
  <si>
    <t>กิจกรรมอบรมการเข้าสู่ตำแหน่งที่สูงขึ้นด้วยวิจัย Routine to Research</t>
  </si>
  <si>
    <t xml:space="preserve">   1.1  ความสะดวกในการเข้าอบรมออนไลน์</t>
  </si>
  <si>
    <t xml:space="preserve">   1.2  ความเหมาะสมของวันจัดกิจกรรม (วันพฤหัสบดีที่ 17 มิถุนายน 2564)</t>
  </si>
  <si>
    <t xml:space="preserve">   1.3  ความเหมาะสมของระยะเวลาในการจัดกิจกรรม (09.00 - 12.30 น.)</t>
  </si>
  <si>
    <t xml:space="preserve">   2.1 ความเหมาะสมของการอบรมผ่าน Microsoft Teams</t>
  </si>
  <si>
    <t xml:space="preserve">   2.2 ความเหมาะสมของการอบรมผ่าน Facebook Live</t>
  </si>
  <si>
    <t xml:space="preserve">   3.1 ความรู้ความสามารถในการถ่ายทอดความรู้ของวิทยากร</t>
  </si>
  <si>
    <t>3. ด้านคุณภาพการให้บริการ (กิจกรรมอบรมการเข้าสู่ตำแหน่งที่สูงขึ้นฯ)</t>
  </si>
  <si>
    <t>- 1 -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</si>
  <si>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</si>
  <si>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t xml:space="preserve">             (ตอบได้มากกว่า 1 ข้อ)</t>
  </si>
  <si>
    <t>การประชาสัมพันธ์</t>
  </si>
  <si>
    <t>คณะที่สังกัด</t>
  </si>
  <si>
    <t>website บัณฑิตวิทยาลัย</t>
  </si>
  <si>
    <t>Facebook บัณฑิตวิทยาลัย</t>
  </si>
  <si>
    <r>
      <rPr>
        <b/>
        <i/>
        <sz val="16"/>
        <rFont val="TH SarabunPSK"/>
        <family val="2"/>
      </rPr>
      <t>ตาราง 1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</si>
  <si>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t>วันที่ 17 มิถุนายน 2564</t>
  </si>
  <si>
    <t>บุคลากรสายสนับสนุนมหาวิทยาลัยนเรศวร และผู้เข้าร่วมนำเสนอผลงาน คิดเป็นร้อยละ 0.87</t>
  </si>
  <si>
    <t>อาจารย์</t>
  </si>
  <si>
    <t>เว็บไซต์บัณฑิตวิทยาลัย</t>
  </si>
  <si>
    <t>การประชาสัมพันธ์ของมหาวิทยาลัย</t>
  </si>
  <si>
    <t>line</t>
  </si>
  <si>
    <t>การประชาสัมพันธ์มหาวิทยาลัยนเรศวร</t>
  </si>
  <si>
    <r>
      <t xml:space="preserve">      </t>
    </r>
    <r>
      <rPr>
        <b/>
        <i/>
        <sz val="16"/>
        <rFont val="TH SarabunPSK"/>
        <family val="2"/>
      </rPr>
      <t xml:space="preserve">ตาราง 2 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>แสดงจำนวนและร้อยละของผู้ตอบแบบสอบถาม จำแนกตามการประชาสัมพันธ์กิจกรรมฯ</t>
    </r>
  </si>
  <si>
    <t>E-mail</t>
  </si>
  <si>
    <t>หัวข้อที่ท่านสนใจและมีความต้องการให้จัดกิจกรรมในครั้งต่อไป</t>
  </si>
  <si>
    <t>การพัฒนางาน ตามเกณฑ์ ว.8</t>
  </si>
  <si>
    <t>- 2 -</t>
  </si>
  <si>
    <t xml:space="preserve">           จากตาราง 2 พบว่าผู้ตอบแบบสอบถามทราบข้อมูลจากกิจกรรมฯ จากทาง line มากที่สุด </t>
  </si>
  <si>
    <t xml:space="preserve">           บัณฑิตวิทยาลัยได้จัดกิจกรรมอบรมการเข้าสู่ตำแหน่งที่สูงขึ้นด้วยวิจัย Routine to Research</t>
  </si>
  <si>
    <t>ผ่านระบบออนไลน์ ด้วยโปรแกรม Microsoft Teams</t>
  </si>
  <si>
    <t>เมื่อวันที่ 17 มิถุนายน 2564 ผ่านระบบออนไลน์ ด้วยโปรแกรม Microsoft Teams</t>
  </si>
  <si>
    <t>โดยมีวัตถุประสงค์ เพื่อให้บุคลากรได้รับความรู้ความเข้าใจในการทำวิจัยสถาบัน (R2R) และเทคนิคต่างๆ</t>
  </si>
  <si>
    <t>ที่ช่วยสนับสนุนส่งเสริมการทำวิจัย ซึ่งการอบรมในครั้งนี้จะเป็นตัวกระตุ้นและผลักดันให้บุคลากรสามารถ</t>
  </si>
  <si>
    <t xml:space="preserve">          ของผู้เข้าร่วมโครงการ โดยผู้เข้าร่วมโครงการเป็นพนักงานมหาวิทยาลัยนเรศวร คิดเป็นร้อยละ 5.24 </t>
  </si>
  <si>
    <t xml:space="preserve">                     ผู้ตอบแบบสอบถามทราบข้อมูลการดำเนินกิจกรรมฯ จากทาง line มากที่สุด คิดเป็นร้อยละ 27.71  </t>
  </si>
  <si>
    <t>เป็นโครงการที่ดี ควรมีการจัดอย่างต่อเนื่อง</t>
  </si>
  <si>
    <t>วิทยากรบรรยายดีมาก แต่เวลาน้อยไป ควรแบ่งจัด 2-3 รอบ รอบละ 3 ชม.</t>
  </si>
  <si>
    <t xml:space="preserve">           เป็นโครงการที่ดี ควรมีการจัดอย่างต่อเนื่อง วิทยากรบรรยายดีมากอยากให้เพิ่มเวลาในการอบรม</t>
  </si>
  <si>
    <t>การเขียนตีพิมพ์ให้ได้ตีพิมพ์ สถิติเพื่อการวิจัย จริยธรรมในงานวิจัย</t>
  </si>
  <si>
    <t xml:space="preserve">และการใช้ไอทีเพื่อการนำเสนองานวิจัยในรูปแบบต่างๆ </t>
  </si>
  <si>
    <t>การทำวิจัย การทำวิจัยเกี่ยวกับเด็กปฐมวัย</t>
  </si>
  <si>
    <t>วิธี ขั้นตอน การจัดทำ งานวิจัย หรือคู่มือการปฎิบัติงาน วิธีการเขียนประเมินค่างาน</t>
  </si>
  <si>
    <t>ยกตัวอย่างการเขียนคู่มือของแต่ละสายงาน หรือยกตัวอย่างการทำวิจัยที่สามารถนำไปสู่การเข้าสู่ตำแหน่งที่สูงขึ้น</t>
  </si>
  <si>
    <t>อยากให้มีการตอบรับหรือส่งข้อมูลให้กับผู้ที่สมัครเข้าไป เพื่อรับทราบสิทธิ์การสมัครและช่องทางลิงค์ในการเข้าร่วม</t>
  </si>
  <si>
    <t>ส่งผลงานวิจัยตีพิมพ์ในวารสารวิชาการได้อีกทางหนึ่ง เป้าหมายผู้เข้าร่วมโครงการ จำนวน 684 คน</t>
  </si>
  <si>
    <t xml:space="preserve">          มีผู้เข้าร่วมโครงการ จำนวน 389 คน มีผู้ตอบแบบสอบถาม จำนวน 229 คน คิดเป็นร้อยละ 58.87</t>
  </si>
  <si>
    <t>เทคนิคการเขียนประเมินค่างานเพื่อขอตำแหน่งที่สูงขึ้น</t>
  </si>
  <si>
    <t xml:space="preserve">          รองลงมาคือ คณะที่สังกัด คิดเป็นร้อยละ 18.07 และ E-mail คิดเป็นร้อยละ 16.27</t>
  </si>
  <si>
    <t>จากตาราง 1 พบว่า ส่วนใหญ่ผู้ตอบแบบสอบถามเป็นพนักงานมหาวิทยาลัยนเรศวร คิดเป็นร้อยละ 5.24</t>
  </si>
  <si>
    <t xml:space="preserve">รองลงมาคือ เจ้าหน้าที่มหาวิทยาลัยนเรศวร บุคลากรสายบริการมหาวิทยาลัยนเรศวร </t>
  </si>
  <si>
    <t>มหาวิทยาลัยนเรศวร และผู้เข้าร่วมนำเสนอผลงาน คิดเป็นร้อยละ 0.87</t>
  </si>
  <si>
    <t>รองลงมาคือ เจ้าหน้าที่มหาวิทยาลัยนเรศวร บุคลากรสายบริการมหาวิทยาลัยนเรศวร บุคลากรสายสนับสนุน</t>
  </si>
  <si>
    <t xml:space="preserve">        ตอนที่ 2 ข้อเสนอแนะการจัดกิจกรรมฯ ท่านมีข้อเสนอแนะเพื่อการปรับปรุงการดำเนินงานครั้งต่อไป</t>
  </si>
  <si>
    <r>
      <rPr>
        <b/>
        <i/>
        <sz val="16"/>
        <color theme="1"/>
        <rFont val="TH SarabunPSK"/>
        <family val="2"/>
      </rPr>
      <t>ตาราง 3</t>
    </r>
    <r>
      <rPr>
        <sz val="16"/>
        <color theme="1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และระดับความคิดเห็นเกี่ยวกับการจัดโครงการฯ (N = 229)</t>
    </r>
  </si>
  <si>
    <t>- 4 -</t>
  </si>
  <si>
    <t>จากตาราง 3 พบว่าผู้ตอบแบบสอบถามมีความคิดเห็นเกี่ยวกับการจัดกิจกรรมอบรมการเข้าสู่ตำแหน่งที่สูงขึ้นฯ</t>
  </si>
  <si>
    <t xml:space="preserve">ในวันพฤหัสบดีที่ 17 มิถุนายน 2564 ผ่านระบบออนไลน์ โดยใช้โปรแกรม Microsoft Teams ในภาพรวมพบว่า </t>
  </si>
  <si>
    <t xml:space="preserve">           ผู้ตอบแบบสอบถามมีความคิดเห็นเกี่ยวกับการจัดกิจกรรมอบรมการเข้าสู่ตำแหน่งที่สูงขึ้นฯ</t>
  </si>
  <si>
    <t>ผู้เข้าร่วมโครงการฯ มีความคิดเห็นอยู่ในระดับมาก (ค่าเฉลี่ย 4.43)</t>
  </si>
  <si>
    <t xml:space="preserve">รองลงมาคือ ด้านกระบวนการและขั้นตอนการให้บริการ (ค่าเฉลี่ย 4.38) และด้านสิ่งอำนวยความสะดวก (ค่าเฉลี่ย 4.34) </t>
  </si>
  <si>
    <t>เมื่อพิจารณารายข้อแล้ว พบว่า ข้อที่มีค่าเฉลี่ยสูงที่สุดคือ ความรู้ความสามารถในการถ่ายทอดความรู้ของวิทยากร</t>
  </si>
  <si>
    <t>ในวันพฤหัสบดีที่ 17 มิถุนายน 2564 ผ่านระบบออนไลน์ โดยใช้โปรแกรม Microsoft Teams ในภาพรวม</t>
  </si>
  <si>
    <t xml:space="preserve">พบว่า ผู้เข้าร่วมโครงการฯ มีความคิดเห็นอยู่ในระดับมาก (ค่าเฉลี่ย 4.43) เมื่อพิจารณารายด้านแล้ว พบว่า </t>
  </si>
  <si>
    <t>ด้านคุณภาพการให้บริการ มีค่าเฉลี่ยสูงสุด (ค่าเฉลี่ย 4.69) รองลงมาคือ ด้านกระบวนการและขั้นตอน</t>
  </si>
  <si>
    <t>การให้บริการ (ค่าเฉลี่ย 4.38) และด้านสิ่งอำนวยความสะดวก (ค่าเฉลี่ย 4.34) เมื่อพิจารณารายข้อแล้ว</t>
  </si>
  <si>
    <t xml:space="preserve">พบว่า ข้อที่มีค่าเฉลี่ยสูงที่สุดคือ ความรู้ความสามารถในการถ่ายทอดความรู้ของวิทยากร (ค่าเฉลี่ย 4.61) </t>
  </si>
  <si>
    <t xml:space="preserve">           ข้อเสนอแนะการจัดกิจกรรมฯ ครั้งต่อไป</t>
  </si>
  <si>
    <t xml:space="preserve">   3.3 ประโยชน์ที่ได้รับจากการเข้าร่วมกิจกรรมฯ </t>
  </si>
  <si>
    <t xml:space="preserve">   3.2 ได้รับความรู้เกี่ยวกับเรื่อง "การพัฒนางานประจำสู่นวัตกรรมการให้บริการ" </t>
  </si>
  <si>
    <t xml:space="preserve">                                                                     - 5 -</t>
  </si>
  <si>
    <t xml:space="preserve"> </t>
  </si>
  <si>
    <t xml:space="preserve">      คิดเป็นร้อยละ 27.71 รองลงมาคือ คณะที่สังกัด คิดเป็นร้อยละ 18.07 และ E-mail คิดเป็นร้อยละ 16.27</t>
  </si>
  <si>
    <t>(ค่าเฉลี่ย 4.61) และข้อที่มีค่าเฉลี่ยต่ำที่สุดคือ ความเหมาะสมของระยะเวลาในการจัดกิจกรรม (09.00 - 12.30 น.)</t>
  </si>
  <si>
    <t>และข้อที่มีค่าเฉลี่ยต่ำที่สุดคือ ความเหมาะสมของระยะเวลาในการจัดกิจกรรม (09.00 - 12.30 น.) (ค่าเฉลี่ย 4.27)</t>
  </si>
  <si>
    <t>(ค่าเฉลี่ย 4.27)</t>
  </si>
  <si>
    <t>อยากให้เพิ่มเวลาในการอบรมเนื่องจากมีเนื้อหาเยอะมาก</t>
  </si>
  <si>
    <t>เนื่องจากมีเนื้อหาเยอะมาก ควรมีเกียรติบัตรแจกสำหรับผู้เข้าร่วมโครงการ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</si>
</sst>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m/d/yyyy\ h:mm:ss"/>
  </numFmts>
  <fonts count="33" x14ac:knownFonts="1">
    <font>
      <sz val="10"/>
      <color rgb="FF000000"/>
      <name val="Arial"/>
    </font>
    <font>
      <sz val="11"/>
      <color theme="1"/>
      <name val="Arial"/>
      <family val="2"/>
      <charset val="222"/>
      <scheme val="minor"/>
    </font>
    <font>
      <sz val="14"/>
      <name val="Cordia New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sz val="16"/>
      <name val="TH Sarabun New"/>
      <family val="2"/>
    </font>
    <font>
      <sz val="16"/>
      <name val="TH Sarabun New"/>
      <family val="2"/>
    </font>
    <font>
      <sz val="16"/>
      <color theme="1"/>
      <name val="TH Sarabun New"/>
      <family val="2"/>
    </font>
    <font>
      <sz val="10"/>
      <color rgb="FF000000"/>
      <name val="Arial"/>
      <family val="2"/>
    </font>
    <font>
      <sz val="11"/>
      <name val="Calibri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u/>
      <sz val="11"/>
      <color theme="10"/>
      <name val="Arial"/>
      <family val="2"/>
      <charset val="222"/>
      <scheme val="minor"/>
    </font>
    <font>
      <u/>
      <sz val="15.4"/>
      <color indexed="12"/>
      <name val="Cordia New"/>
      <family val="2"/>
    </font>
    <font>
      <sz val="16"/>
      <color rgb="FFFF0000"/>
      <name val="TH SarabunPSK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</font>
    <font>
      <sz val="10"/>
      <color theme="1"/>
      <name val="Arial"/>
      <family val="2"/>
    </font>
    <font>
      <i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b/>
      <sz val="16"/>
      <color rgb="FF000000"/>
      <name val="TH SarabunPSK"/>
      <family val="2"/>
    </font>
    <font>
      <b/>
      <sz val="10"/>
      <color rgb="FF000000"/>
      <name val="Arial"/>
      <family val="2"/>
    </font>
    <font>
      <sz val="16"/>
      <color rgb="FF000000"/>
      <name val="Calibri"/>
      <family val="2"/>
    </font>
    <font>
      <b/>
      <sz val="16"/>
      <color indexed="8"/>
      <name val="TH Sarabun New"/>
      <family val="2"/>
    </font>
    <font>
      <sz val="16"/>
      <color indexed="8"/>
      <name val="TH Sarabun New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8">
    <xf numFmtId="0" fontId="0" fillId="0" borderId="0"/>
    <xf numFmtId="0" fontId="1" fillId="0" borderId="0"/>
    <xf numFmtId="0" fontId="8" fillId="0" borderId="0"/>
    <xf numFmtId="0" fontId="14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75">
    <xf numFmtId="0" fontId="0" fillId="0" borderId="0" xfId="0" applyFont="1" applyAlignment="1"/>
    <xf numFmtId="0" fontId="10" fillId="0" borderId="0" xfId="0" applyFont="1"/>
    <xf numFmtId="0" fontId="11" fillId="0" borderId="0" xfId="0" applyFont="1"/>
    <xf numFmtId="49" fontId="10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/>
    <xf numFmtId="0" fontId="13" fillId="0" borderId="0" xfId="0" applyFont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 indent="6"/>
    </xf>
    <xf numFmtId="0" fontId="16" fillId="0" borderId="0" xfId="0" applyFont="1"/>
    <xf numFmtId="0" fontId="7" fillId="0" borderId="3" xfId="0" applyFont="1" applyBorder="1"/>
    <xf numFmtId="0" fontId="6" fillId="0" borderId="6" xfId="0" applyFont="1" applyBorder="1" applyAlignment="1">
      <alignment horizontal="center" vertical="center"/>
    </xf>
    <xf numFmtId="0" fontId="7" fillId="0" borderId="6" xfId="0" applyFont="1" applyBorder="1"/>
    <xf numFmtId="0" fontId="17" fillId="0" borderId="1" xfId="0" applyFont="1" applyBorder="1" applyAlignment="1">
      <alignment horizontal="center" wrapText="1"/>
    </xf>
    <xf numFmtId="0" fontId="17" fillId="2" borderId="1" xfId="0" applyFont="1" applyFill="1" applyBorder="1" applyAlignment="1">
      <alignment horizontal="center"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vertical="top" wrapText="1"/>
    </xf>
    <xf numFmtId="0" fontId="1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8" fillId="3" borderId="0" xfId="0" applyFont="1" applyFill="1" applyAlignment="1">
      <alignment wrapText="1"/>
    </xf>
    <xf numFmtId="0" fontId="18" fillId="4" borderId="0" xfId="0" applyFont="1" applyFill="1" applyAlignment="1">
      <alignment wrapText="1"/>
    </xf>
    <xf numFmtId="0" fontId="18" fillId="5" borderId="0" xfId="0" applyFont="1" applyFill="1" applyAlignment="1">
      <alignment wrapText="1"/>
    </xf>
    <xf numFmtId="0" fontId="18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vertical="top" wrapText="1"/>
    </xf>
    <xf numFmtId="2" fontId="17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 vertical="center" wrapText="1"/>
    </xf>
    <xf numFmtId="2" fontId="18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9" fillId="0" borderId="0" xfId="0" applyFont="1"/>
    <xf numFmtId="0" fontId="19" fillId="0" borderId="0" xfId="0" applyFont="1" applyAlignment="1"/>
    <xf numFmtId="187" fontId="19" fillId="0" borderId="0" xfId="0" applyNumberFormat="1" applyFont="1" applyAlignment="1"/>
    <xf numFmtId="0" fontId="19" fillId="0" borderId="1" xfId="0" applyFont="1" applyBorder="1" applyAlignment="1"/>
    <xf numFmtId="0" fontId="4" fillId="0" borderId="0" xfId="4" applyFont="1" applyAlignment="1">
      <alignment horizontal="center"/>
    </xf>
    <xf numFmtId="0" fontId="0" fillId="0" borderId="1" xfId="0" applyFont="1" applyBorder="1" applyAlignment="1"/>
    <xf numFmtId="0" fontId="6" fillId="0" borderId="3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18" fillId="6" borderId="1" xfId="0" applyFont="1" applyFill="1" applyBorder="1" applyAlignment="1">
      <alignment wrapText="1"/>
    </xf>
    <xf numFmtId="0" fontId="21" fillId="0" borderId="0" xfId="0" applyFont="1"/>
    <xf numFmtId="0" fontId="13" fillId="0" borderId="0" xfId="0" applyFont="1" applyAlignment="1">
      <alignment horizontal="center"/>
    </xf>
    <xf numFmtId="2" fontId="13" fillId="0" borderId="6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2" fontId="22" fillId="0" borderId="14" xfId="0" applyNumberFormat="1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2" fontId="13" fillId="0" borderId="0" xfId="0" applyNumberFormat="1" applyFont="1"/>
    <xf numFmtId="2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2" fontId="21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/>
    <xf numFmtId="0" fontId="11" fillId="0" borderId="0" xfId="0" applyFont="1" applyAlignment="1"/>
    <xf numFmtId="0" fontId="24" fillId="0" borderId="0" xfId="0" applyFont="1" applyAlignment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0" applyFont="1" applyAlignment="1"/>
    <xf numFmtId="49" fontId="11" fillId="0" borderId="0" xfId="0" applyNumberFormat="1" applyFont="1" applyAlignment="1">
      <alignment horizontal="center"/>
    </xf>
    <xf numFmtId="0" fontId="25" fillId="0" borderId="0" xfId="0" applyFont="1"/>
    <xf numFmtId="0" fontId="26" fillId="0" borderId="0" xfId="0" applyFont="1"/>
    <xf numFmtId="0" fontId="10" fillId="0" borderId="11" xfId="0" applyFont="1" applyBorder="1"/>
    <xf numFmtId="0" fontId="10" fillId="0" borderId="11" xfId="0" applyFont="1" applyBorder="1" applyAlignment="1">
      <alignment horizontal="center"/>
    </xf>
    <xf numFmtId="2" fontId="10" fillId="0" borderId="6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2" fontId="12" fillId="0" borderId="12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1" fontId="10" fillId="0" borderId="6" xfId="0" applyNumberFormat="1" applyFont="1" applyFill="1" applyBorder="1" applyAlignment="1">
      <alignment horizontal="center"/>
    </xf>
    <xf numFmtId="1" fontId="12" fillId="0" borderId="12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20" fillId="0" borderId="1" xfId="0" applyFont="1" applyBorder="1" applyAlignment="1"/>
    <xf numFmtId="0" fontId="29" fillId="0" borderId="1" xfId="0" applyFont="1" applyBorder="1" applyAlignment="1"/>
    <xf numFmtId="0" fontId="9" fillId="0" borderId="1" xfId="0" applyFont="1" applyBorder="1" applyAlignment="1">
      <alignment wrapText="1"/>
    </xf>
    <xf numFmtId="0" fontId="30" fillId="0" borderId="0" xfId="0" applyFont="1" applyAlignment="1">
      <alignment wrapText="1"/>
    </xf>
    <xf numFmtId="0" fontId="19" fillId="2" borderId="1" xfId="0" applyFont="1" applyFill="1" applyBorder="1" applyAlignment="1"/>
    <xf numFmtId="0" fontId="17" fillId="8" borderId="1" xfId="0" applyFont="1" applyFill="1" applyBorder="1" applyAlignment="1">
      <alignment horizontal="center" wrapText="1"/>
    </xf>
    <xf numFmtId="0" fontId="19" fillId="8" borderId="1" xfId="0" applyFont="1" applyFill="1" applyBorder="1" applyAlignment="1"/>
    <xf numFmtId="0" fontId="17" fillId="7" borderId="1" xfId="0" applyFont="1" applyFill="1" applyBorder="1" applyAlignment="1">
      <alignment horizontal="center" wrapText="1"/>
    </xf>
    <xf numFmtId="0" fontId="19" fillId="7" borderId="1" xfId="0" applyFont="1" applyFill="1" applyBorder="1" applyAlignment="1"/>
    <xf numFmtId="0" fontId="12" fillId="9" borderId="1" xfId="0" applyFont="1" applyFill="1" applyBorder="1" applyAlignment="1">
      <alignment horizontal="right"/>
    </xf>
    <xf numFmtId="2" fontId="17" fillId="9" borderId="6" xfId="0" applyNumberFormat="1" applyFont="1" applyFill="1" applyBorder="1" applyAlignment="1">
      <alignment wrapText="1"/>
    </xf>
    <xf numFmtId="2" fontId="28" fillId="9" borderId="1" xfId="0" applyNumberFormat="1" applyFont="1" applyFill="1" applyBorder="1" applyAlignment="1">
      <alignment wrapText="1"/>
    </xf>
    <xf numFmtId="2" fontId="17" fillId="9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horizontal="center" vertical="top"/>
    </xf>
    <xf numFmtId="0" fontId="31" fillId="0" borderId="0" xfId="0" applyFont="1"/>
    <xf numFmtId="0" fontId="32" fillId="0" borderId="0" xfId="0" applyFont="1"/>
    <xf numFmtId="0" fontId="6" fillId="0" borderId="0" xfId="0" applyFont="1"/>
    <xf numFmtId="49" fontId="6" fillId="0" borderId="0" xfId="0" applyNumberFormat="1" applyFont="1" applyAlignment="1"/>
    <xf numFmtId="49" fontId="32" fillId="0" borderId="0" xfId="0" applyNumberFormat="1" applyFont="1" applyAlignment="1"/>
    <xf numFmtId="49" fontId="32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/>
    <xf numFmtId="0" fontId="7" fillId="0" borderId="1" xfId="0" applyFont="1" applyBorder="1" applyAlignment="1"/>
    <xf numFmtId="0" fontId="7" fillId="0" borderId="1" xfId="0" applyFont="1" applyBorder="1" applyAlignment="1">
      <alignment horizontal="left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10" fillId="0" borderId="0" xfId="4" applyFont="1"/>
    <xf numFmtId="0" fontId="10" fillId="0" borderId="0" xfId="4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3" xfId="0" applyFont="1" applyBorder="1" applyAlignment="1">
      <alignment horizontal="center"/>
    </xf>
    <xf numFmtId="0" fontId="12" fillId="0" borderId="0" xfId="4" applyFont="1"/>
    <xf numFmtId="2" fontId="17" fillId="9" borderId="6" xfId="0" applyNumberFormat="1" applyFont="1" applyFill="1" applyBorder="1" applyAlignment="1">
      <alignment vertical="center" wrapText="1"/>
    </xf>
    <xf numFmtId="2" fontId="17" fillId="9" borderId="1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49" fontId="10" fillId="0" borderId="0" xfId="0" applyNumberFormat="1" applyFont="1" applyAlignment="1">
      <alignment horizontal="center"/>
    </xf>
    <xf numFmtId="2" fontId="21" fillId="0" borderId="6" xfId="0" applyNumberFormat="1" applyFont="1" applyBorder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2" fontId="22" fillId="0" borderId="12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4" fillId="0" borderId="0" xfId="0" applyFont="1" applyAlignment="1"/>
    <xf numFmtId="0" fontId="4" fillId="0" borderId="0" xfId="4" applyFont="1" applyAlignment="1"/>
    <xf numFmtId="0" fontId="10" fillId="0" borderId="0" xfId="0" applyFont="1" applyAlignment="1">
      <alignment horizontal="left"/>
    </xf>
    <xf numFmtId="0" fontId="4" fillId="0" borderId="0" xfId="4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4" applyFont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/>
    </xf>
    <xf numFmtId="0" fontId="12" fillId="0" borderId="1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3" fillId="0" borderId="5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23" fillId="0" borderId="18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22" fillId="0" borderId="5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center"/>
    </xf>
    <xf numFmtId="0" fontId="23" fillId="0" borderId="22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49" fontId="32" fillId="0" borderId="0" xfId="0" applyNumberFormat="1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5" fillId="0" borderId="13" xfId="0" applyNumberFormat="1" applyFont="1" applyBorder="1" applyAlignment="1">
      <alignment horizontal="left"/>
    </xf>
    <xf numFmtId="0" fontId="6" fillId="0" borderId="3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</cellXfs>
  <cellStyles count="8">
    <cellStyle name="Comma 2" xfId="5"/>
    <cellStyle name="Hyperlink 2" xfId="6"/>
    <cellStyle name="Hyperlink 3" xfId="3"/>
    <cellStyle name="Normal" xfId="0" builtinId="0"/>
    <cellStyle name="Normal 2" xfId="4"/>
    <cellStyle name="Normal 3" xfId="7"/>
    <cellStyle name="ปกติ 2" xfId="1"/>
    <cellStyle name="ปกติ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21</xdr:row>
      <xdr:rowOff>19050</xdr:rowOff>
    </xdr:from>
    <xdr:to>
      <xdr:col>3</xdr:col>
      <xdr:colOff>352425</xdr:colOff>
      <xdr:row>21</xdr:row>
      <xdr:rowOff>190500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BA6E9668-EEC0-4535-BEF2-71994025AB4B}"/>
            </a:ext>
          </a:extLst>
        </xdr:cNvPr>
        <xdr:cNvSpPr/>
      </xdr:nvSpPr>
      <xdr:spPr bwMode="auto">
        <a:xfrm>
          <a:off x="1543050" y="18278475"/>
          <a:ext cx="1047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200025</xdr:colOff>
          <xdr:row>3</xdr:row>
          <xdr:rowOff>104775</xdr:rowOff>
        </xdr:from>
        <xdr:to>
          <xdr:col>6</xdr:col>
          <xdr:colOff>400050</xdr:colOff>
          <xdr:row>4</xdr:row>
          <xdr:rowOff>19050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2;&#3621;&#3611;&#3619;&#3632;&#3648;&#3617;&#3636;&#3609;&#3650;&#3588;&#3619;&#3591;&#3585;&#3634;&#3619;%20&#3585;&#3636;&#3592;&#3585;&#3619;&#3619;&#3617;/&#3612;&#3621;&#3611;&#3619;&#3632;&#3648;&#3617;&#3636;&#3609;&#3650;&#3588;&#3619;&#3591;&#3585;&#3634;&#3619;%20&#3611;&#3619;&#3632;&#3592;&#3635;&#3611;&#3637;%202563/&#3649;&#3610;&#3610;&#3611;&#3619;&#3632;&#3648;&#3617;&#3636;&#3609;&#3650;&#3588;&#3619;&#3591;&#3585;&#3634;&#3619;&#3629;&#3610;&#3619;&#3617;&#3592;&#3619;&#3636;&#3618;&#3608;&#3619;&#3619;&#3617;&#3585;&#3634;&#3619;&#3623;&#3636;&#3592;&#3633;&#3618;&#3619;&#3632;&#3604;&#3633;&#3610;&#3610;&#3633;&#3603;&#3601;&#3636;&#3605;&#3624;&#3638;&#3585;&#3625;&#3634;%20&#3611;&#3637;&#3585;&#3634;&#3619;&#3624;&#3638;&#3585;&#3625;&#3634;%202563-&#3623;&#3633;&#3609;&#3607;&#3637;&#3656;%208%20&#3605;.&#3588;..6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3"/>
      <sheetName val="DATA"/>
      <sheetName val="บทสรุป"/>
      <sheetName val="สรุปตาราง1-2"/>
      <sheetName val="ตาราง 3 "/>
      <sheetName val="ก่อน-หลัง"/>
      <sheetName val="ตาราง 5"/>
      <sheetName val="รวมข้อเสนอแนะ"/>
    </sheetNames>
    <sheetDataSet>
      <sheetData sheetId="0"/>
      <sheetData sheetId="1">
        <row r="46">
          <cell r="V46">
            <v>0.55917733196447006</v>
          </cell>
        </row>
        <row r="47">
          <cell r="V47">
            <v>4.6904761904761907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230"/>
  <sheetViews>
    <sheetView topLeftCell="F1" workbookViewId="0">
      <pane ySplit="1" topLeftCell="A2" activePane="bottomLeft" state="frozen"/>
      <selection pane="bottomLeft" activeCell="A230" sqref="A230"/>
    </sheetView>
  </sheetViews>
  <sheetFormatPr defaultColWidth="14.42578125" defaultRowHeight="15.75" customHeight="1" x14ac:dyDescent="0.2"/>
  <cols>
    <col min="1" max="1" width="17" bestFit="1" customWidth="1"/>
    <col min="2" max="2" width="33.5703125" bestFit="1" customWidth="1"/>
    <col min="3" max="3" width="54.140625" customWidth="1"/>
    <col min="4" max="4" width="61" customWidth="1"/>
    <col min="5" max="5" width="75.42578125" customWidth="1"/>
    <col min="6" max="6" width="65.5703125" customWidth="1"/>
    <col min="7" max="7" width="64" customWidth="1"/>
    <col min="8" max="8" width="67.5703125" customWidth="1"/>
    <col min="9" max="9" width="95.140625" customWidth="1"/>
    <col min="10" max="10" width="64.5703125" customWidth="1"/>
    <col min="11" max="11" width="50.28515625" customWidth="1"/>
    <col min="12" max="12" width="124.42578125" customWidth="1"/>
    <col min="13" max="13" width="64.5703125" customWidth="1"/>
    <col min="14" max="14" width="50" customWidth="1"/>
    <col min="15" max="15" width="32" customWidth="1"/>
    <col min="16" max="16" width="76.42578125" customWidth="1"/>
    <col min="17" max="25" width="21.5703125" customWidth="1"/>
  </cols>
  <sheetData>
    <row r="1" spans="1:19" ht="12.75" x14ac:dyDescent="0.2">
      <c r="A1" s="32" t="s">
        <v>12</v>
      </c>
      <c r="B1" s="33" t="s">
        <v>0</v>
      </c>
      <c r="C1" s="63" t="s">
        <v>13</v>
      </c>
      <c r="D1" s="33" t="s">
        <v>14</v>
      </c>
      <c r="E1" s="63" t="s">
        <v>15</v>
      </c>
      <c r="F1" s="63" t="s">
        <v>16</v>
      </c>
      <c r="G1" s="63" t="s">
        <v>17</v>
      </c>
      <c r="H1" s="63" t="s">
        <v>18</v>
      </c>
      <c r="I1" s="63" t="s">
        <v>19</v>
      </c>
      <c r="J1" s="63" t="s">
        <v>20</v>
      </c>
      <c r="K1" s="33" t="s">
        <v>21</v>
      </c>
      <c r="L1" s="32" t="s">
        <v>22</v>
      </c>
      <c r="M1" s="105" t="s">
        <v>23</v>
      </c>
      <c r="N1" s="32" t="s">
        <v>24</v>
      </c>
      <c r="O1" s="33" t="s">
        <v>25</v>
      </c>
    </row>
    <row r="2" spans="1:19" ht="12.75" x14ac:dyDescent="0.2">
      <c r="A2" s="34">
        <v>44364.495947662042</v>
      </c>
      <c r="B2" s="33" t="s">
        <v>26</v>
      </c>
      <c r="C2" s="33" t="s">
        <v>27</v>
      </c>
      <c r="D2" s="33" t="s">
        <v>27</v>
      </c>
      <c r="E2" s="33" t="s">
        <v>27</v>
      </c>
      <c r="F2" s="33" t="s">
        <v>27</v>
      </c>
      <c r="G2" s="33" t="s">
        <v>28</v>
      </c>
      <c r="H2" s="33" t="s">
        <v>27</v>
      </c>
      <c r="I2" s="33" t="s">
        <v>27</v>
      </c>
      <c r="J2" s="33" t="s">
        <v>27</v>
      </c>
      <c r="K2" s="33" t="s">
        <v>29</v>
      </c>
      <c r="N2" s="33" t="s">
        <v>30</v>
      </c>
      <c r="O2" s="33"/>
      <c r="P2" s="33"/>
      <c r="Q2" s="33"/>
      <c r="R2" s="33"/>
      <c r="S2" s="33"/>
    </row>
    <row r="3" spans="1:19" ht="12.75" x14ac:dyDescent="0.2">
      <c r="A3" s="34">
        <v>44364.496343611114</v>
      </c>
      <c r="B3" s="33" t="s">
        <v>26</v>
      </c>
      <c r="C3" s="33" t="s">
        <v>27</v>
      </c>
      <c r="D3" s="33" t="s">
        <v>27</v>
      </c>
      <c r="E3" s="33" t="s">
        <v>27</v>
      </c>
      <c r="F3" s="33" t="s">
        <v>27</v>
      </c>
      <c r="G3" s="33" t="s">
        <v>27</v>
      </c>
      <c r="H3" s="33" t="s">
        <v>27</v>
      </c>
      <c r="I3" s="33" t="s">
        <v>27</v>
      </c>
      <c r="J3" s="33" t="s">
        <v>27</v>
      </c>
      <c r="K3" s="33" t="s">
        <v>31</v>
      </c>
      <c r="L3" s="33" t="s">
        <v>32</v>
      </c>
      <c r="M3" s="33" t="s">
        <v>33</v>
      </c>
      <c r="N3" s="33" t="s">
        <v>34</v>
      </c>
      <c r="O3" s="33"/>
      <c r="P3" s="33"/>
      <c r="Q3" s="33"/>
      <c r="R3" s="33"/>
      <c r="S3" s="33"/>
    </row>
    <row r="4" spans="1:19" ht="12.75" x14ac:dyDescent="0.2">
      <c r="A4" s="34">
        <v>44364.498431851855</v>
      </c>
      <c r="B4" s="33" t="s">
        <v>26</v>
      </c>
      <c r="C4" s="33" t="s">
        <v>27</v>
      </c>
      <c r="D4" s="33" t="s">
        <v>27</v>
      </c>
      <c r="E4" s="33" t="s">
        <v>27</v>
      </c>
      <c r="F4" s="33" t="s">
        <v>27</v>
      </c>
      <c r="G4" s="33" t="s">
        <v>27</v>
      </c>
      <c r="H4" s="33" t="s">
        <v>27</v>
      </c>
      <c r="I4" s="33" t="s">
        <v>27</v>
      </c>
      <c r="J4" s="33" t="s">
        <v>27</v>
      </c>
      <c r="K4" s="33" t="s">
        <v>35</v>
      </c>
    </row>
    <row r="5" spans="1:19" ht="12.75" x14ac:dyDescent="0.2">
      <c r="A5" s="34">
        <v>44364.49934263889</v>
      </c>
      <c r="B5" s="33" t="s">
        <v>26</v>
      </c>
      <c r="C5" s="33" t="s">
        <v>27</v>
      </c>
      <c r="D5" s="33" t="s">
        <v>27</v>
      </c>
      <c r="E5" s="33" t="s">
        <v>27</v>
      </c>
      <c r="F5" s="33" t="s">
        <v>27</v>
      </c>
      <c r="G5" s="33" t="s">
        <v>27</v>
      </c>
      <c r="H5" s="33" t="s">
        <v>27</v>
      </c>
      <c r="I5" s="33" t="s">
        <v>27</v>
      </c>
      <c r="J5" s="33" t="s">
        <v>27</v>
      </c>
      <c r="K5" s="33" t="s">
        <v>36</v>
      </c>
      <c r="L5" s="33" t="s">
        <v>37</v>
      </c>
    </row>
    <row r="6" spans="1:19" ht="12.75" x14ac:dyDescent="0.2">
      <c r="A6" s="34">
        <v>44364.500334745375</v>
      </c>
      <c r="B6" s="33" t="s">
        <v>26</v>
      </c>
      <c r="C6" s="33" t="s">
        <v>27</v>
      </c>
      <c r="D6" s="33" t="s">
        <v>28</v>
      </c>
      <c r="E6" s="33" t="s">
        <v>28</v>
      </c>
      <c r="F6" s="33" t="s">
        <v>28</v>
      </c>
      <c r="G6" s="33" t="s">
        <v>27</v>
      </c>
      <c r="H6" s="33" t="s">
        <v>27</v>
      </c>
      <c r="I6" s="33" t="s">
        <v>28</v>
      </c>
      <c r="J6" s="33" t="s">
        <v>28</v>
      </c>
      <c r="K6" s="33" t="s">
        <v>38</v>
      </c>
      <c r="N6" s="33" t="s">
        <v>39</v>
      </c>
      <c r="O6" s="33"/>
      <c r="P6" s="33"/>
      <c r="Q6" s="33"/>
      <c r="R6" s="33"/>
      <c r="S6" s="33"/>
    </row>
    <row r="7" spans="1:19" ht="12.75" x14ac:dyDescent="0.2">
      <c r="A7" s="34">
        <v>44364.502922314816</v>
      </c>
      <c r="B7" s="33" t="s">
        <v>26</v>
      </c>
      <c r="C7" s="33" t="s">
        <v>40</v>
      </c>
      <c r="D7" s="33" t="s">
        <v>40</v>
      </c>
      <c r="E7" s="33" t="s">
        <v>40</v>
      </c>
      <c r="F7" s="33" t="s">
        <v>40</v>
      </c>
      <c r="G7" s="33" t="s">
        <v>41</v>
      </c>
      <c r="H7" s="33" t="s">
        <v>40</v>
      </c>
      <c r="I7" s="33" t="s">
        <v>41</v>
      </c>
      <c r="J7" s="33" t="s">
        <v>41</v>
      </c>
      <c r="K7" s="33" t="s">
        <v>42</v>
      </c>
      <c r="N7" s="33" t="s">
        <v>43</v>
      </c>
      <c r="O7" s="33"/>
      <c r="P7" s="33"/>
      <c r="Q7" s="33"/>
      <c r="R7" s="33"/>
      <c r="S7" s="33"/>
    </row>
    <row r="8" spans="1:19" ht="12.75" x14ac:dyDescent="0.2">
      <c r="A8" s="34">
        <v>44364.504690798611</v>
      </c>
      <c r="B8" s="33" t="s">
        <v>26</v>
      </c>
      <c r="C8" s="33" t="s">
        <v>28</v>
      </c>
      <c r="D8" s="33" t="s">
        <v>28</v>
      </c>
      <c r="E8" s="33" t="s">
        <v>28</v>
      </c>
      <c r="F8" s="33" t="s">
        <v>40</v>
      </c>
      <c r="G8" s="33" t="s">
        <v>28</v>
      </c>
      <c r="H8" s="33" t="s">
        <v>27</v>
      </c>
      <c r="I8" s="33" t="s">
        <v>27</v>
      </c>
      <c r="J8" s="33" t="s">
        <v>27</v>
      </c>
      <c r="K8" s="33" t="s">
        <v>44</v>
      </c>
      <c r="N8" s="33" t="s">
        <v>45</v>
      </c>
      <c r="O8" s="33"/>
      <c r="P8" s="33"/>
      <c r="Q8" s="33"/>
      <c r="R8" s="33"/>
      <c r="S8" s="33"/>
    </row>
    <row r="9" spans="1:19" ht="12.75" x14ac:dyDescent="0.2">
      <c r="A9" s="34">
        <v>44364.505415729167</v>
      </c>
      <c r="B9" s="33" t="s">
        <v>26</v>
      </c>
      <c r="C9" s="33" t="s">
        <v>28</v>
      </c>
      <c r="D9" s="33" t="s">
        <v>28</v>
      </c>
      <c r="E9" s="33" t="s">
        <v>41</v>
      </c>
      <c r="F9" s="33" t="s">
        <v>28</v>
      </c>
      <c r="G9" s="33" t="s">
        <v>28</v>
      </c>
      <c r="H9" s="33" t="s">
        <v>27</v>
      </c>
      <c r="I9" s="33" t="s">
        <v>27</v>
      </c>
      <c r="J9" s="33" t="s">
        <v>27</v>
      </c>
      <c r="K9" s="33" t="s">
        <v>46</v>
      </c>
      <c r="L9" s="33" t="s">
        <v>47</v>
      </c>
      <c r="M9" s="33" t="s">
        <v>48</v>
      </c>
      <c r="N9" s="33" t="s">
        <v>49</v>
      </c>
      <c r="O9" s="33"/>
      <c r="P9" s="33"/>
      <c r="Q9" s="33"/>
      <c r="R9" s="33"/>
      <c r="S9" s="33"/>
    </row>
    <row r="10" spans="1:19" ht="12.75" x14ac:dyDescent="0.2">
      <c r="A10" s="34">
        <v>44364.505679097223</v>
      </c>
      <c r="B10" s="33" t="s">
        <v>26</v>
      </c>
      <c r="C10" s="33" t="s">
        <v>28</v>
      </c>
      <c r="D10" s="33" t="s">
        <v>28</v>
      </c>
      <c r="E10" s="33" t="s">
        <v>28</v>
      </c>
      <c r="F10" s="33" t="s">
        <v>28</v>
      </c>
      <c r="G10" s="33" t="s">
        <v>28</v>
      </c>
      <c r="H10" s="33" t="s">
        <v>28</v>
      </c>
      <c r="I10" s="33" t="s">
        <v>28</v>
      </c>
      <c r="J10" s="33" t="s">
        <v>28</v>
      </c>
      <c r="K10" s="33" t="s">
        <v>50</v>
      </c>
    </row>
    <row r="11" spans="1:19" ht="12.75" x14ac:dyDescent="0.2">
      <c r="A11" s="34">
        <v>44364.505981793976</v>
      </c>
      <c r="B11" s="33" t="s">
        <v>26</v>
      </c>
      <c r="C11" s="33" t="s">
        <v>27</v>
      </c>
      <c r="D11" s="33" t="s">
        <v>27</v>
      </c>
      <c r="E11" s="33" t="s">
        <v>28</v>
      </c>
      <c r="F11" s="33" t="s">
        <v>27</v>
      </c>
      <c r="G11" s="33" t="s">
        <v>27</v>
      </c>
      <c r="H11" s="33" t="s">
        <v>27</v>
      </c>
      <c r="I11" s="33" t="s">
        <v>27</v>
      </c>
      <c r="J11" s="33" t="s">
        <v>27</v>
      </c>
      <c r="K11" s="33" t="s">
        <v>51</v>
      </c>
      <c r="M11" s="33" t="s">
        <v>52</v>
      </c>
      <c r="N11" s="33" t="s">
        <v>53</v>
      </c>
      <c r="O11" s="33"/>
      <c r="P11" s="33"/>
      <c r="Q11" s="33"/>
      <c r="R11" s="33"/>
      <c r="S11" s="33"/>
    </row>
    <row r="12" spans="1:19" ht="12.75" x14ac:dyDescent="0.2">
      <c r="A12" s="34">
        <v>44364.506317719904</v>
      </c>
      <c r="C12" s="33" t="s">
        <v>27</v>
      </c>
      <c r="D12" s="33" t="s">
        <v>28</v>
      </c>
      <c r="E12" s="33" t="s">
        <v>28</v>
      </c>
      <c r="F12" s="33" t="s">
        <v>40</v>
      </c>
      <c r="G12" s="33" t="s">
        <v>28</v>
      </c>
      <c r="H12" s="33" t="s">
        <v>27</v>
      </c>
      <c r="I12" s="33" t="s">
        <v>28</v>
      </c>
      <c r="J12" s="33" t="s">
        <v>27</v>
      </c>
      <c r="K12" s="33" t="s">
        <v>54</v>
      </c>
      <c r="L12" s="33" t="s">
        <v>1</v>
      </c>
      <c r="M12" s="33" t="s">
        <v>1</v>
      </c>
      <c r="N12" s="33" t="s">
        <v>55</v>
      </c>
      <c r="O12" s="33"/>
      <c r="P12" s="33"/>
      <c r="Q12" s="33"/>
      <c r="R12" s="33"/>
      <c r="S12" s="33"/>
    </row>
    <row r="13" spans="1:19" ht="12.75" x14ac:dyDescent="0.2">
      <c r="A13" s="34">
        <v>44364.506669097223</v>
      </c>
      <c r="B13" s="33" t="s">
        <v>26</v>
      </c>
      <c r="C13" s="33" t="s">
        <v>27</v>
      </c>
      <c r="D13" s="33" t="s">
        <v>27</v>
      </c>
      <c r="E13" s="33" t="s">
        <v>27</v>
      </c>
      <c r="F13" s="33" t="s">
        <v>27</v>
      </c>
      <c r="G13" s="33" t="s">
        <v>27</v>
      </c>
      <c r="H13" s="33" t="s">
        <v>27</v>
      </c>
      <c r="I13" s="33" t="s">
        <v>27</v>
      </c>
      <c r="J13" s="33" t="s">
        <v>27</v>
      </c>
      <c r="K13" s="33" t="s">
        <v>56</v>
      </c>
      <c r="N13" s="33" t="s">
        <v>57</v>
      </c>
      <c r="O13" s="33"/>
      <c r="P13" s="33"/>
      <c r="Q13" s="33"/>
      <c r="R13" s="33"/>
      <c r="S13" s="33"/>
    </row>
    <row r="14" spans="1:19" ht="12.75" x14ac:dyDescent="0.2">
      <c r="A14" s="34">
        <v>44364.50672258102</v>
      </c>
      <c r="B14" s="33" t="s">
        <v>58</v>
      </c>
      <c r="C14" s="33" t="s">
        <v>40</v>
      </c>
      <c r="D14" s="33" t="s">
        <v>28</v>
      </c>
      <c r="E14" s="33" t="s">
        <v>28</v>
      </c>
      <c r="F14" s="33" t="s">
        <v>41</v>
      </c>
      <c r="G14" s="33" t="s">
        <v>28</v>
      </c>
      <c r="H14" s="33" t="s">
        <v>27</v>
      </c>
      <c r="I14" s="33" t="s">
        <v>28</v>
      </c>
      <c r="J14" s="33" t="s">
        <v>27</v>
      </c>
      <c r="K14" s="33" t="s">
        <v>59</v>
      </c>
    </row>
    <row r="15" spans="1:19" ht="12.75" x14ac:dyDescent="0.2">
      <c r="A15" s="34">
        <v>44364.507028518521</v>
      </c>
      <c r="B15" s="33" t="s">
        <v>26</v>
      </c>
      <c r="C15" s="33" t="s">
        <v>27</v>
      </c>
      <c r="D15" s="33" t="s">
        <v>27</v>
      </c>
      <c r="E15" s="33" t="s">
        <v>27</v>
      </c>
      <c r="F15" s="33" t="s">
        <v>40</v>
      </c>
      <c r="G15" s="33" t="s">
        <v>28</v>
      </c>
      <c r="H15" s="33" t="s">
        <v>27</v>
      </c>
      <c r="I15" s="33" t="s">
        <v>27</v>
      </c>
      <c r="J15" s="33" t="s">
        <v>27</v>
      </c>
      <c r="K15" s="33" t="s">
        <v>60</v>
      </c>
      <c r="L15" s="33" t="s">
        <v>61</v>
      </c>
      <c r="M15" s="33" t="s">
        <v>62</v>
      </c>
      <c r="N15" s="33" t="s">
        <v>63</v>
      </c>
      <c r="O15" s="33"/>
      <c r="P15" s="33"/>
      <c r="Q15" s="33"/>
      <c r="R15" s="33"/>
      <c r="S15" s="33"/>
    </row>
    <row r="16" spans="1:19" ht="12.75" x14ac:dyDescent="0.2">
      <c r="A16" s="34">
        <v>44364.507428171295</v>
      </c>
      <c r="B16" s="33" t="s">
        <v>26</v>
      </c>
      <c r="C16" s="33" t="s">
        <v>28</v>
      </c>
      <c r="D16" s="33" t="s">
        <v>28</v>
      </c>
      <c r="E16" s="33" t="s">
        <v>28</v>
      </c>
      <c r="F16" s="33" t="s">
        <v>28</v>
      </c>
      <c r="G16" s="33" t="s">
        <v>28</v>
      </c>
      <c r="H16" s="33" t="s">
        <v>28</v>
      </c>
      <c r="I16" s="33" t="s">
        <v>28</v>
      </c>
      <c r="J16" s="33" t="s">
        <v>28</v>
      </c>
      <c r="K16" s="33" t="s">
        <v>64</v>
      </c>
      <c r="L16" s="33" t="s">
        <v>65</v>
      </c>
      <c r="M16" s="33" t="s">
        <v>66</v>
      </c>
      <c r="N16" s="33" t="s">
        <v>67</v>
      </c>
      <c r="O16" s="33"/>
      <c r="P16" s="33"/>
      <c r="Q16" s="33"/>
      <c r="R16" s="33"/>
      <c r="S16" s="33"/>
    </row>
    <row r="17" spans="1:19" ht="12.75" x14ac:dyDescent="0.2">
      <c r="A17" s="34">
        <v>44364.507830567134</v>
      </c>
      <c r="C17" s="33" t="s">
        <v>28</v>
      </c>
      <c r="D17" s="33" t="s">
        <v>28</v>
      </c>
      <c r="E17" s="33" t="s">
        <v>28</v>
      </c>
      <c r="F17" s="33" t="s">
        <v>28</v>
      </c>
      <c r="G17" s="33" t="s">
        <v>28</v>
      </c>
      <c r="H17" s="33" t="s">
        <v>28</v>
      </c>
      <c r="I17" s="33" t="s">
        <v>28</v>
      </c>
      <c r="J17" s="33" t="s">
        <v>28</v>
      </c>
      <c r="K17" s="33" t="s">
        <v>68</v>
      </c>
    </row>
    <row r="18" spans="1:19" ht="12.75" x14ac:dyDescent="0.2">
      <c r="A18" s="34">
        <v>44364.508015208332</v>
      </c>
      <c r="C18" s="33" t="s">
        <v>28</v>
      </c>
      <c r="D18" s="33" t="s">
        <v>28</v>
      </c>
      <c r="E18" s="33" t="s">
        <v>28</v>
      </c>
      <c r="F18" s="33" t="s">
        <v>28</v>
      </c>
      <c r="G18" s="33" t="s">
        <v>28</v>
      </c>
      <c r="H18" s="33" t="s">
        <v>28</v>
      </c>
      <c r="I18" s="33" t="s">
        <v>28</v>
      </c>
      <c r="J18" s="33" t="s">
        <v>28</v>
      </c>
      <c r="K18" s="33" t="s">
        <v>69</v>
      </c>
      <c r="L18" s="33" t="s">
        <v>1</v>
      </c>
      <c r="M18" s="33" t="s">
        <v>1</v>
      </c>
      <c r="N18" s="33" t="s">
        <v>1</v>
      </c>
      <c r="O18" s="33"/>
      <c r="P18" s="33"/>
      <c r="Q18" s="33"/>
      <c r="R18" s="33"/>
      <c r="S18" s="33"/>
    </row>
    <row r="19" spans="1:19" ht="12.75" x14ac:dyDescent="0.2">
      <c r="A19" s="34">
        <v>44364.508327025462</v>
      </c>
      <c r="C19" s="33" t="s">
        <v>27</v>
      </c>
      <c r="D19" s="33" t="s">
        <v>27</v>
      </c>
      <c r="E19" s="33" t="s">
        <v>27</v>
      </c>
      <c r="F19" s="33" t="s">
        <v>27</v>
      </c>
      <c r="G19" s="33" t="s">
        <v>27</v>
      </c>
      <c r="H19" s="33" t="s">
        <v>27</v>
      </c>
      <c r="I19" s="33" t="s">
        <v>27</v>
      </c>
      <c r="J19" s="33" t="s">
        <v>27</v>
      </c>
      <c r="K19" s="33" t="s">
        <v>70</v>
      </c>
      <c r="L19" s="33" t="s">
        <v>71</v>
      </c>
      <c r="M19" s="33" t="s">
        <v>1</v>
      </c>
      <c r="N19" s="33" t="s">
        <v>72</v>
      </c>
      <c r="O19" s="33"/>
      <c r="P19" s="33"/>
      <c r="Q19" s="33"/>
      <c r="R19" s="33"/>
      <c r="S19" s="33"/>
    </row>
    <row r="20" spans="1:19" ht="12.75" x14ac:dyDescent="0.2">
      <c r="A20" s="34">
        <v>44364.509705578705</v>
      </c>
      <c r="C20" s="33" t="s">
        <v>27</v>
      </c>
      <c r="D20" s="33" t="s">
        <v>27</v>
      </c>
      <c r="E20" s="33" t="s">
        <v>27</v>
      </c>
      <c r="F20" s="33" t="s">
        <v>28</v>
      </c>
      <c r="G20" s="33" t="s">
        <v>28</v>
      </c>
      <c r="H20" s="33" t="s">
        <v>27</v>
      </c>
      <c r="I20" s="33" t="s">
        <v>27</v>
      </c>
      <c r="J20" s="33" t="s">
        <v>27</v>
      </c>
      <c r="K20" s="33" t="s">
        <v>73</v>
      </c>
      <c r="L20" s="33" t="s">
        <v>1</v>
      </c>
      <c r="M20" s="33" t="s">
        <v>1</v>
      </c>
      <c r="N20" s="33" t="s">
        <v>74</v>
      </c>
      <c r="O20" s="33"/>
      <c r="P20" s="33"/>
      <c r="Q20" s="33"/>
      <c r="R20" s="33"/>
      <c r="S20" s="33"/>
    </row>
    <row r="21" spans="1:19" ht="12.75" x14ac:dyDescent="0.2">
      <c r="A21" s="34">
        <v>44364.510919918983</v>
      </c>
      <c r="B21" s="33" t="s">
        <v>75</v>
      </c>
      <c r="C21" s="33" t="s">
        <v>28</v>
      </c>
      <c r="D21" s="33" t="s">
        <v>28</v>
      </c>
      <c r="E21" s="33" t="s">
        <v>41</v>
      </c>
      <c r="F21" s="33" t="s">
        <v>27</v>
      </c>
      <c r="G21" s="33" t="s">
        <v>27</v>
      </c>
      <c r="H21" s="33" t="s">
        <v>28</v>
      </c>
      <c r="I21" s="33" t="s">
        <v>28</v>
      </c>
      <c r="J21" s="33" t="s">
        <v>28</v>
      </c>
      <c r="K21" s="33" t="s">
        <v>76</v>
      </c>
      <c r="L21" s="33" t="s">
        <v>77</v>
      </c>
      <c r="M21" s="33" t="s">
        <v>78</v>
      </c>
      <c r="N21" s="33" t="s">
        <v>79</v>
      </c>
      <c r="O21" s="33"/>
      <c r="P21" s="33"/>
      <c r="Q21" s="33"/>
      <c r="R21" s="33"/>
      <c r="S21" s="33"/>
    </row>
    <row r="22" spans="1:19" ht="12.75" x14ac:dyDescent="0.2">
      <c r="A22" s="34">
        <v>44364.511111678235</v>
      </c>
      <c r="C22" s="33" t="s">
        <v>28</v>
      </c>
      <c r="D22" s="33" t="s">
        <v>28</v>
      </c>
      <c r="E22" s="33" t="s">
        <v>28</v>
      </c>
      <c r="F22" s="33" t="s">
        <v>27</v>
      </c>
      <c r="G22" s="33" t="s">
        <v>28</v>
      </c>
      <c r="H22" s="33" t="s">
        <v>27</v>
      </c>
      <c r="I22" s="33" t="s">
        <v>28</v>
      </c>
      <c r="J22" s="33" t="s">
        <v>27</v>
      </c>
      <c r="K22" s="33" t="s">
        <v>80</v>
      </c>
    </row>
    <row r="23" spans="1:19" ht="12.75" x14ac:dyDescent="0.2">
      <c r="A23" s="34">
        <v>44364.511480370369</v>
      </c>
      <c r="B23" s="33" t="s">
        <v>81</v>
      </c>
      <c r="C23" s="33" t="s">
        <v>27</v>
      </c>
      <c r="D23" s="33" t="s">
        <v>27</v>
      </c>
      <c r="E23" s="33" t="s">
        <v>27</v>
      </c>
      <c r="F23" s="33" t="s">
        <v>27</v>
      </c>
      <c r="G23" s="33" t="s">
        <v>27</v>
      </c>
      <c r="H23" s="33" t="s">
        <v>27</v>
      </c>
      <c r="I23" s="33" t="s">
        <v>27</v>
      </c>
      <c r="J23" s="33" t="s">
        <v>27</v>
      </c>
      <c r="K23" s="33" t="s">
        <v>82</v>
      </c>
    </row>
    <row r="24" spans="1:19" ht="12.75" x14ac:dyDescent="0.2">
      <c r="A24" s="34">
        <v>44364.514701874999</v>
      </c>
      <c r="B24" s="33" t="s">
        <v>83</v>
      </c>
      <c r="C24" s="33" t="s">
        <v>27</v>
      </c>
      <c r="D24" s="33" t="s">
        <v>28</v>
      </c>
      <c r="E24" s="33" t="s">
        <v>40</v>
      </c>
      <c r="F24" s="33" t="s">
        <v>40</v>
      </c>
      <c r="G24" s="33" t="s">
        <v>27</v>
      </c>
      <c r="H24" s="33" t="s">
        <v>27</v>
      </c>
      <c r="I24" s="33" t="s">
        <v>27</v>
      </c>
      <c r="J24" s="33" t="s">
        <v>27</v>
      </c>
      <c r="K24" s="33" t="s">
        <v>84</v>
      </c>
      <c r="L24" s="33" t="s">
        <v>85</v>
      </c>
      <c r="M24" s="33" t="s">
        <v>86</v>
      </c>
      <c r="N24" s="33" t="s">
        <v>87</v>
      </c>
      <c r="O24" s="33"/>
      <c r="P24" s="33"/>
      <c r="Q24" s="33"/>
      <c r="R24" s="33"/>
      <c r="S24" s="33"/>
    </row>
    <row r="25" spans="1:19" ht="12.75" x14ac:dyDescent="0.2">
      <c r="A25" s="34">
        <v>44364.516326643519</v>
      </c>
      <c r="B25" s="33" t="s">
        <v>88</v>
      </c>
      <c r="C25" s="33" t="s">
        <v>28</v>
      </c>
      <c r="D25" s="33" t="s">
        <v>28</v>
      </c>
      <c r="E25" s="33" t="s">
        <v>28</v>
      </c>
      <c r="F25" s="33" t="s">
        <v>28</v>
      </c>
      <c r="G25" s="33" t="s">
        <v>28</v>
      </c>
      <c r="H25" s="33" t="s">
        <v>27</v>
      </c>
      <c r="I25" s="33" t="s">
        <v>28</v>
      </c>
      <c r="J25" s="33" t="s">
        <v>28</v>
      </c>
      <c r="K25" s="33" t="s">
        <v>89</v>
      </c>
      <c r="L25" s="33" t="s">
        <v>1</v>
      </c>
      <c r="M25" s="33" t="s">
        <v>1</v>
      </c>
      <c r="N25" s="33" t="s">
        <v>90</v>
      </c>
      <c r="O25" s="33"/>
      <c r="P25" s="33"/>
      <c r="Q25" s="33"/>
      <c r="R25" s="33"/>
      <c r="S25" s="33"/>
    </row>
    <row r="26" spans="1:19" ht="12.75" x14ac:dyDescent="0.2">
      <c r="A26" s="34">
        <v>44364.517351006943</v>
      </c>
      <c r="C26" s="33" t="s">
        <v>28</v>
      </c>
      <c r="D26" s="33" t="s">
        <v>27</v>
      </c>
      <c r="E26" s="33" t="s">
        <v>27</v>
      </c>
      <c r="F26" s="33" t="s">
        <v>27</v>
      </c>
      <c r="G26" s="33" t="s">
        <v>27</v>
      </c>
      <c r="H26" s="33" t="s">
        <v>27</v>
      </c>
      <c r="I26" s="33" t="s">
        <v>40</v>
      </c>
      <c r="J26" s="33" t="s">
        <v>27</v>
      </c>
      <c r="K26" s="33" t="s">
        <v>91</v>
      </c>
      <c r="N26" s="33" t="s">
        <v>92</v>
      </c>
      <c r="O26" s="33"/>
      <c r="P26" s="33"/>
      <c r="Q26" s="33"/>
      <c r="R26" s="33"/>
      <c r="S26" s="33"/>
    </row>
    <row r="27" spans="1:19" ht="12.75" x14ac:dyDescent="0.2">
      <c r="A27" s="34">
        <v>44364.531334340281</v>
      </c>
      <c r="B27" s="33" t="s">
        <v>93</v>
      </c>
      <c r="C27" s="33" t="s">
        <v>28</v>
      </c>
      <c r="D27" s="33" t="s">
        <v>28</v>
      </c>
      <c r="E27" s="33" t="s">
        <v>28</v>
      </c>
      <c r="F27" s="33" t="s">
        <v>28</v>
      </c>
      <c r="G27" s="33" t="s">
        <v>28</v>
      </c>
      <c r="H27" s="33" t="s">
        <v>28</v>
      </c>
      <c r="I27" s="33" t="s">
        <v>28</v>
      </c>
      <c r="J27" s="33" t="s">
        <v>28</v>
      </c>
      <c r="K27" s="33" t="s">
        <v>94</v>
      </c>
    </row>
    <row r="28" spans="1:19" ht="12.75" x14ac:dyDescent="0.2">
      <c r="A28" s="34">
        <v>44364.531552187502</v>
      </c>
      <c r="C28" s="33" t="s">
        <v>40</v>
      </c>
      <c r="D28" s="33" t="s">
        <v>40</v>
      </c>
      <c r="E28" s="33" t="s">
        <v>28</v>
      </c>
      <c r="F28" s="33" t="s">
        <v>40</v>
      </c>
      <c r="G28" s="33" t="s">
        <v>40</v>
      </c>
      <c r="H28" s="33" t="s">
        <v>28</v>
      </c>
      <c r="I28" s="33" t="s">
        <v>28</v>
      </c>
      <c r="J28" s="33" t="s">
        <v>28</v>
      </c>
      <c r="K28" s="33" t="s">
        <v>95</v>
      </c>
    </row>
    <row r="29" spans="1:19" ht="12.75" x14ac:dyDescent="0.2">
      <c r="A29" s="34">
        <v>44364.532121111115</v>
      </c>
      <c r="B29" s="33" t="s">
        <v>93</v>
      </c>
      <c r="C29" s="33" t="s">
        <v>28</v>
      </c>
      <c r="D29" s="33" t="s">
        <v>28</v>
      </c>
      <c r="E29" s="33" t="s">
        <v>28</v>
      </c>
      <c r="F29" s="33" t="s">
        <v>96</v>
      </c>
      <c r="G29" s="33" t="s">
        <v>28</v>
      </c>
      <c r="H29" s="33" t="s">
        <v>28</v>
      </c>
      <c r="I29" s="33" t="s">
        <v>40</v>
      </c>
      <c r="J29" s="33" t="s">
        <v>40</v>
      </c>
      <c r="K29" s="33" t="s">
        <v>97</v>
      </c>
    </row>
    <row r="30" spans="1:19" ht="12.75" x14ac:dyDescent="0.2">
      <c r="A30" s="34">
        <v>44364.532310011578</v>
      </c>
      <c r="B30" s="33" t="s">
        <v>93</v>
      </c>
      <c r="C30" s="33" t="s">
        <v>28</v>
      </c>
      <c r="D30" s="33" t="s">
        <v>28</v>
      </c>
      <c r="E30" s="33" t="s">
        <v>28</v>
      </c>
      <c r="F30" s="33" t="s">
        <v>28</v>
      </c>
      <c r="G30" s="33" t="s">
        <v>28</v>
      </c>
      <c r="H30" s="33" t="s">
        <v>27</v>
      </c>
      <c r="I30" s="33" t="s">
        <v>27</v>
      </c>
      <c r="J30" s="33" t="s">
        <v>27</v>
      </c>
      <c r="K30" s="33" t="s">
        <v>98</v>
      </c>
      <c r="L30" s="63" t="s">
        <v>99</v>
      </c>
      <c r="M30" s="33" t="s">
        <v>100</v>
      </c>
      <c r="N30" s="33" t="s">
        <v>101</v>
      </c>
      <c r="O30" s="33"/>
      <c r="P30" s="33"/>
      <c r="Q30" s="33"/>
      <c r="R30" s="33"/>
      <c r="S30" s="33"/>
    </row>
    <row r="31" spans="1:19" ht="12.75" x14ac:dyDescent="0.2">
      <c r="A31" s="34">
        <v>44364.532566666661</v>
      </c>
      <c r="B31" s="33" t="s">
        <v>93</v>
      </c>
      <c r="C31" s="33" t="s">
        <v>27</v>
      </c>
      <c r="D31" s="33" t="s">
        <v>27</v>
      </c>
      <c r="E31" s="33" t="s">
        <v>27</v>
      </c>
      <c r="F31" s="33" t="s">
        <v>27</v>
      </c>
      <c r="G31" s="33" t="s">
        <v>27</v>
      </c>
      <c r="H31" s="33" t="s">
        <v>27</v>
      </c>
      <c r="I31" s="33" t="s">
        <v>27</v>
      </c>
      <c r="J31" s="33" t="s">
        <v>27</v>
      </c>
      <c r="K31" s="33" t="s">
        <v>102</v>
      </c>
      <c r="N31" s="33" t="s">
        <v>103</v>
      </c>
      <c r="O31" s="33"/>
      <c r="P31" s="33"/>
      <c r="Q31" s="33"/>
      <c r="R31" s="33"/>
      <c r="S31" s="33"/>
    </row>
    <row r="32" spans="1:19" ht="12.75" x14ac:dyDescent="0.2">
      <c r="A32" s="34">
        <v>44364.532729664352</v>
      </c>
      <c r="B32" s="33" t="s">
        <v>93</v>
      </c>
      <c r="C32" s="33" t="s">
        <v>28</v>
      </c>
      <c r="D32" s="33" t="s">
        <v>28</v>
      </c>
      <c r="E32" s="33" t="s">
        <v>28</v>
      </c>
      <c r="F32" s="33" t="s">
        <v>27</v>
      </c>
      <c r="G32" s="33" t="s">
        <v>28</v>
      </c>
      <c r="H32" s="33" t="s">
        <v>27</v>
      </c>
      <c r="I32" s="33" t="s">
        <v>27</v>
      </c>
      <c r="J32" s="33" t="s">
        <v>27</v>
      </c>
      <c r="K32" s="33" t="s">
        <v>104</v>
      </c>
      <c r="L32" s="33" t="s">
        <v>105</v>
      </c>
      <c r="M32" s="33" t="s">
        <v>106</v>
      </c>
      <c r="N32" s="33" t="s">
        <v>107</v>
      </c>
      <c r="O32" s="33"/>
      <c r="P32" s="33"/>
      <c r="Q32" s="33"/>
      <c r="R32" s="33"/>
      <c r="S32" s="33"/>
    </row>
    <row r="33" spans="1:19" ht="18" customHeight="1" x14ac:dyDescent="0.2">
      <c r="A33" s="34">
        <v>44364.53276332176</v>
      </c>
      <c r="B33" s="33" t="s">
        <v>93</v>
      </c>
      <c r="C33" s="33" t="s">
        <v>27</v>
      </c>
      <c r="D33" s="33" t="s">
        <v>27</v>
      </c>
      <c r="E33" s="33" t="s">
        <v>27</v>
      </c>
      <c r="F33" s="33" t="s">
        <v>27</v>
      </c>
      <c r="G33" s="33" t="s">
        <v>27</v>
      </c>
      <c r="H33" s="33" t="s">
        <v>27</v>
      </c>
      <c r="I33" s="33" t="s">
        <v>27</v>
      </c>
      <c r="J33" s="33" t="s">
        <v>27</v>
      </c>
      <c r="K33" s="33" t="s">
        <v>108</v>
      </c>
      <c r="L33" s="33" t="s">
        <v>109</v>
      </c>
      <c r="N33" s="33" t="s">
        <v>110</v>
      </c>
      <c r="O33" s="33"/>
      <c r="P33" s="33"/>
      <c r="Q33" s="33"/>
      <c r="R33" s="33"/>
      <c r="S33" s="33"/>
    </row>
    <row r="34" spans="1:19" ht="12.75" x14ac:dyDescent="0.2">
      <c r="A34" s="34">
        <v>44364.53279769676</v>
      </c>
      <c r="B34" s="33" t="s">
        <v>93</v>
      </c>
      <c r="C34" s="33" t="s">
        <v>27</v>
      </c>
      <c r="D34" s="33" t="s">
        <v>27</v>
      </c>
      <c r="E34" s="33" t="s">
        <v>27</v>
      </c>
      <c r="F34" s="33" t="s">
        <v>27</v>
      </c>
      <c r="G34" s="33" t="s">
        <v>27</v>
      </c>
      <c r="H34" s="33" t="s">
        <v>27</v>
      </c>
      <c r="I34" s="33" t="s">
        <v>27</v>
      </c>
      <c r="J34" s="33" t="s">
        <v>27</v>
      </c>
      <c r="K34" s="33" t="s">
        <v>111</v>
      </c>
      <c r="N34" s="33" t="s">
        <v>112</v>
      </c>
      <c r="O34" s="33"/>
      <c r="P34" s="33"/>
      <c r="Q34" s="33"/>
      <c r="R34" s="33"/>
      <c r="S34" s="33"/>
    </row>
    <row r="35" spans="1:19" ht="12.75" x14ac:dyDescent="0.2">
      <c r="A35" s="34">
        <v>44364.532858715276</v>
      </c>
      <c r="B35" s="33" t="s">
        <v>26</v>
      </c>
      <c r="C35" s="33" t="s">
        <v>27</v>
      </c>
      <c r="D35" s="33" t="s">
        <v>27</v>
      </c>
      <c r="E35" s="33" t="s">
        <v>27</v>
      </c>
      <c r="F35" s="33" t="s">
        <v>27</v>
      </c>
      <c r="G35" s="33" t="s">
        <v>27</v>
      </c>
      <c r="H35" s="33" t="s">
        <v>27</v>
      </c>
      <c r="I35" s="33" t="s">
        <v>27</v>
      </c>
      <c r="J35" s="33" t="s">
        <v>27</v>
      </c>
      <c r="K35" s="33" t="s">
        <v>113</v>
      </c>
      <c r="M35" s="33" t="s">
        <v>114</v>
      </c>
      <c r="N35" s="33" t="s">
        <v>115</v>
      </c>
      <c r="O35" s="33"/>
      <c r="P35" s="33"/>
      <c r="Q35" s="33"/>
      <c r="R35" s="33"/>
      <c r="S35" s="33"/>
    </row>
    <row r="36" spans="1:19" ht="12.75" x14ac:dyDescent="0.2">
      <c r="A36" s="34">
        <v>44364.533603043979</v>
      </c>
      <c r="B36" s="33" t="s">
        <v>93</v>
      </c>
      <c r="C36" s="33" t="s">
        <v>28</v>
      </c>
      <c r="D36" s="33" t="s">
        <v>28</v>
      </c>
      <c r="E36" s="33" t="s">
        <v>28</v>
      </c>
      <c r="F36" s="33" t="s">
        <v>28</v>
      </c>
      <c r="G36" s="33" t="s">
        <v>28</v>
      </c>
      <c r="H36" s="33" t="s">
        <v>27</v>
      </c>
      <c r="I36" s="33" t="s">
        <v>27</v>
      </c>
      <c r="J36" s="33" t="s">
        <v>27</v>
      </c>
      <c r="K36" s="33" t="s">
        <v>116</v>
      </c>
    </row>
    <row r="37" spans="1:19" ht="12.75" x14ac:dyDescent="0.2">
      <c r="A37" s="34">
        <v>44364.537042870375</v>
      </c>
      <c r="B37" s="33" t="s">
        <v>117</v>
      </c>
      <c r="C37" s="33" t="s">
        <v>28</v>
      </c>
      <c r="D37" s="33" t="s">
        <v>28</v>
      </c>
      <c r="E37" s="33" t="s">
        <v>28</v>
      </c>
      <c r="F37" s="33" t="s">
        <v>28</v>
      </c>
      <c r="G37" s="33" t="s">
        <v>28</v>
      </c>
      <c r="H37" s="33" t="s">
        <v>28</v>
      </c>
      <c r="I37" s="33" t="s">
        <v>28</v>
      </c>
      <c r="J37" s="33" t="s">
        <v>28</v>
      </c>
      <c r="K37" s="33" t="s">
        <v>118</v>
      </c>
    </row>
    <row r="38" spans="1:19" ht="12.75" x14ac:dyDescent="0.2">
      <c r="A38" s="34">
        <v>44364.537045752309</v>
      </c>
      <c r="C38" s="33" t="s">
        <v>28</v>
      </c>
      <c r="D38" s="33" t="s">
        <v>28</v>
      </c>
      <c r="E38" s="33" t="s">
        <v>40</v>
      </c>
      <c r="F38" s="33" t="s">
        <v>28</v>
      </c>
      <c r="G38" s="33" t="s">
        <v>28</v>
      </c>
      <c r="H38" s="33" t="s">
        <v>27</v>
      </c>
      <c r="I38" s="33" t="s">
        <v>27</v>
      </c>
      <c r="J38" s="33" t="s">
        <v>27</v>
      </c>
      <c r="K38" s="33" t="s">
        <v>119</v>
      </c>
      <c r="L38" s="33" t="s">
        <v>120</v>
      </c>
      <c r="M38" s="33" t="s">
        <v>121</v>
      </c>
    </row>
    <row r="39" spans="1:19" ht="12.75" x14ac:dyDescent="0.2">
      <c r="A39" s="34">
        <v>44364.537647974532</v>
      </c>
      <c r="B39" s="33" t="s">
        <v>122</v>
      </c>
      <c r="C39" s="33" t="s">
        <v>27</v>
      </c>
      <c r="D39" s="33" t="s">
        <v>27</v>
      </c>
      <c r="E39" s="33" t="s">
        <v>27</v>
      </c>
      <c r="F39" s="33" t="s">
        <v>27</v>
      </c>
      <c r="G39" s="33" t="s">
        <v>27</v>
      </c>
      <c r="H39" s="33" t="s">
        <v>27</v>
      </c>
      <c r="I39" s="33" t="s">
        <v>27</v>
      </c>
      <c r="J39" s="33" t="s">
        <v>27</v>
      </c>
      <c r="K39" s="33" t="s">
        <v>123</v>
      </c>
      <c r="L39" s="33" t="s">
        <v>124</v>
      </c>
      <c r="N39" s="33" t="s">
        <v>125</v>
      </c>
      <c r="O39" s="33"/>
      <c r="P39" s="33"/>
      <c r="Q39" s="33"/>
      <c r="R39" s="33"/>
      <c r="S39" s="33"/>
    </row>
    <row r="40" spans="1:19" ht="12.75" x14ac:dyDescent="0.2">
      <c r="A40" s="34">
        <v>44364.538458645839</v>
      </c>
      <c r="B40" s="33" t="s">
        <v>126</v>
      </c>
      <c r="C40" s="33" t="s">
        <v>27</v>
      </c>
      <c r="D40" s="33" t="s">
        <v>27</v>
      </c>
      <c r="E40" s="33" t="s">
        <v>27</v>
      </c>
      <c r="F40" s="33" t="s">
        <v>27</v>
      </c>
      <c r="G40" s="33" t="s">
        <v>27</v>
      </c>
      <c r="H40" s="33" t="s">
        <v>27</v>
      </c>
      <c r="I40" s="33" t="s">
        <v>27</v>
      </c>
      <c r="J40" s="33" t="s">
        <v>27</v>
      </c>
      <c r="K40" s="33" t="s">
        <v>127</v>
      </c>
    </row>
    <row r="41" spans="1:19" ht="12.75" x14ac:dyDescent="0.2">
      <c r="A41" s="34">
        <v>44364.538563981478</v>
      </c>
      <c r="C41" s="33" t="s">
        <v>27</v>
      </c>
      <c r="D41" s="33" t="s">
        <v>27</v>
      </c>
      <c r="E41" s="33" t="s">
        <v>27</v>
      </c>
      <c r="F41" s="33" t="s">
        <v>27</v>
      </c>
      <c r="G41" s="33" t="s">
        <v>27</v>
      </c>
      <c r="H41" s="33" t="s">
        <v>27</v>
      </c>
      <c r="I41" s="33" t="s">
        <v>27</v>
      </c>
      <c r="J41" s="33" t="s">
        <v>27</v>
      </c>
      <c r="K41" s="33" t="s">
        <v>128</v>
      </c>
    </row>
    <row r="42" spans="1:19" ht="12.75" x14ac:dyDescent="0.2">
      <c r="A42" s="34">
        <v>44364.538876412036</v>
      </c>
      <c r="B42" s="33" t="s">
        <v>129</v>
      </c>
      <c r="C42" s="33" t="s">
        <v>27</v>
      </c>
      <c r="D42" s="33" t="s">
        <v>27</v>
      </c>
      <c r="E42" s="33" t="s">
        <v>41</v>
      </c>
      <c r="F42" s="33" t="s">
        <v>27</v>
      </c>
      <c r="G42" s="33" t="s">
        <v>28</v>
      </c>
      <c r="H42" s="33" t="s">
        <v>27</v>
      </c>
      <c r="I42" s="33" t="s">
        <v>28</v>
      </c>
      <c r="J42" s="33" t="s">
        <v>27</v>
      </c>
      <c r="K42" s="33" t="s">
        <v>130</v>
      </c>
      <c r="N42" s="33" t="s">
        <v>131</v>
      </c>
      <c r="O42" s="33"/>
      <c r="P42" s="33"/>
      <c r="Q42" s="33"/>
      <c r="R42" s="33"/>
      <c r="S42" s="33"/>
    </row>
    <row r="43" spans="1:19" ht="12.75" x14ac:dyDescent="0.2">
      <c r="A43" s="34">
        <v>44364.539201504631</v>
      </c>
      <c r="C43" s="33" t="s">
        <v>28</v>
      </c>
      <c r="D43" s="33" t="s">
        <v>28</v>
      </c>
      <c r="E43" s="33" t="s">
        <v>28</v>
      </c>
      <c r="F43" s="33" t="s">
        <v>28</v>
      </c>
      <c r="G43" s="33" t="s">
        <v>28</v>
      </c>
      <c r="H43" s="33" t="s">
        <v>28</v>
      </c>
      <c r="I43" s="33" t="s">
        <v>28</v>
      </c>
      <c r="J43" s="33" t="s">
        <v>28</v>
      </c>
      <c r="K43" s="33" t="s">
        <v>1</v>
      </c>
    </row>
    <row r="44" spans="1:19" ht="12.75" x14ac:dyDescent="0.2">
      <c r="A44" s="34">
        <v>44364.539395208332</v>
      </c>
      <c r="C44" s="33" t="s">
        <v>27</v>
      </c>
      <c r="D44" s="33" t="s">
        <v>27</v>
      </c>
      <c r="E44" s="33" t="s">
        <v>27</v>
      </c>
      <c r="F44" s="33" t="s">
        <v>27</v>
      </c>
      <c r="G44" s="33" t="s">
        <v>27</v>
      </c>
      <c r="H44" s="33" t="s">
        <v>27</v>
      </c>
      <c r="I44" s="33" t="s">
        <v>27</v>
      </c>
      <c r="J44" s="33" t="s">
        <v>27</v>
      </c>
      <c r="K44" s="33" t="s">
        <v>132</v>
      </c>
      <c r="N44" s="33" t="s">
        <v>133</v>
      </c>
      <c r="O44" s="33"/>
      <c r="P44" s="33"/>
      <c r="Q44" s="33"/>
      <c r="R44" s="33"/>
      <c r="S44" s="33"/>
    </row>
    <row r="45" spans="1:19" ht="12.75" x14ac:dyDescent="0.2">
      <c r="A45" s="34">
        <v>44364.540218078706</v>
      </c>
      <c r="B45" s="33" t="s">
        <v>134</v>
      </c>
      <c r="C45" s="33" t="s">
        <v>28</v>
      </c>
      <c r="D45" s="33" t="s">
        <v>27</v>
      </c>
      <c r="E45" s="33" t="s">
        <v>27</v>
      </c>
      <c r="F45" s="33" t="s">
        <v>27</v>
      </c>
      <c r="G45" s="33" t="s">
        <v>40</v>
      </c>
      <c r="H45" s="33" t="s">
        <v>27</v>
      </c>
      <c r="I45" s="33" t="s">
        <v>27</v>
      </c>
      <c r="J45" s="33" t="s">
        <v>27</v>
      </c>
      <c r="K45" s="33" t="s">
        <v>135</v>
      </c>
      <c r="L45" s="33" t="s">
        <v>136</v>
      </c>
      <c r="N45" s="33" t="s">
        <v>137</v>
      </c>
      <c r="O45" s="33"/>
      <c r="P45" s="33"/>
      <c r="Q45" s="33"/>
      <c r="R45" s="33"/>
      <c r="S45" s="33"/>
    </row>
    <row r="46" spans="1:19" ht="12.75" x14ac:dyDescent="0.2">
      <c r="A46" s="34">
        <v>44364.541183946756</v>
      </c>
      <c r="C46" s="33" t="s">
        <v>28</v>
      </c>
      <c r="D46" s="33" t="s">
        <v>28</v>
      </c>
      <c r="E46" s="33" t="s">
        <v>28</v>
      </c>
      <c r="F46" s="33" t="s">
        <v>28</v>
      </c>
      <c r="G46" s="33" t="s">
        <v>28</v>
      </c>
      <c r="H46" s="33" t="s">
        <v>28</v>
      </c>
      <c r="I46" s="33" t="s">
        <v>28</v>
      </c>
      <c r="J46" s="33" t="s">
        <v>28</v>
      </c>
      <c r="K46" s="33" t="s">
        <v>138</v>
      </c>
    </row>
    <row r="47" spans="1:19" ht="12.75" x14ac:dyDescent="0.2">
      <c r="A47" s="34">
        <v>44364.542105983797</v>
      </c>
      <c r="C47" s="33" t="s">
        <v>28</v>
      </c>
      <c r="D47" s="33" t="s">
        <v>28</v>
      </c>
      <c r="E47" s="33" t="s">
        <v>28</v>
      </c>
      <c r="F47" s="33" t="s">
        <v>27</v>
      </c>
      <c r="G47" s="33" t="s">
        <v>28</v>
      </c>
      <c r="H47" s="33" t="s">
        <v>28</v>
      </c>
      <c r="I47" s="33" t="s">
        <v>28</v>
      </c>
      <c r="J47" s="33" t="s">
        <v>28</v>
      </c>
      <c r="K47" s="33" t="s">
        <v>139</v>
      </c>
    </row>
    <row r="48" spans="1:19" ht="12.75" x14ac:dyDescent="0.2">
      <c r="A48" s="34">
        <v>44364.542347222217</v>
      </c>
      <c r="B48" s="33" t="s">
        <v>140</v>
      </c>
      <c r="C48" s="33" t="s">
        <v>27</v>
      </c>
      <c r="D48" s="33" t="s">
        <v>27</v>
      </c>
      <c r="E48" s="33" t="s">
        <v>27</v>
      </c>
      <c r="F48" s="33" t="s">
        <v>27</v>
      </c>
      <c r="G48" s="33" t="s">
        <v>27</v>
      </c>
      <c r="H48" s="33" t="s">
        <v>27</v>
      </c>
      <c r="I48" s="33" t="s">
        <v>27</v>
      </c>
      <c r="J48" s="33" t="s">
        <v>27</v>
      </c>
      <c r="K48" s="33" t="s">
        <v>141</v>
      </c>
    </row>
    <row r="49" spans="1:19" ht="12.75" x14ac:dyDescent="0.2">
      <c r="A49" s="34">
        <v>44364.542551203704</v>
      </c>
      <c r="B49" s="33" t="s">
        <v>122</v>
      </c>
      <c r="C49" s="33" t="s">
        <v>28</v>
      </c>
      <c r="D49" s="33" t="s">
        <v>28</v>
      </c>
      <c r="E49" s="33" t="s">
        <v>28</v>
      </c>
      <c r="F49" s="33" t="s">
        <v>28</v>
      </c>
      <c r="G49" s="33" t="s">
        <v>28</v>
      </c>
      <c r="H49" s="33" t="s">
        <v>28</v>
      </c>
      <c r="I49" s="33" t="s">
        <v>40</v>
      </c>
      <c r="J49" s="33" t="s">
        <v>40</v>
      </c>
      <c r="K49" s="33" t="s">
        <v>142</v>
      </c>
      <c r="N49" s="33" t="s">
        <v>143</v>
      </c>
      <c r="O49" s="33"/>
      <c r="P49" s="33"/>
      <c r="Q49" s="33"/>
      <c r="R49" s="33"/>
      <c r="S49" s="33"/>
    </row>
    <row r="50" spans="1:19" ht="12.75" x14ac:dyDescent="0.2">
      <c r="A50" s="34">
        <v>44364.542953553246</v>
      </c>
      <c r="C50" s="33" t="s">
        <v>28</v>
      </c>
      <c r="D50" s="33" t="s">
        <v>28</v>
      </c>
      <c r="E50" s="33" t="s">
        <v>28</v>
      </c>
      <c r="F50" s="33" t="s">
        <v>28</v>
      </c>
      <c r="G50" s="33" t="s">
        <v>28</v>
      </c>
      <c r="H50" s="33" t="s">
        <v>28</v>
      </c>
      <c r="I50" s="33" t="s">
        <v>28</v>
      </c>
      <c r="J50" s="33" t="s">
        <v>28</v>
      </c>
      <c r="K50" s="33" t="s">
        <v>144</v>
      </c>
      <c r="N50" s="33" t="s">
        <v>145</v>
      </c>
      <c r="O50" s="33"/>
      <c r="P50" s="33"/>
      <c r="Q50" s="33"/>
      <c r="R50" s="33"/>
      <c r="S50" s="33"/>
    </row>
    <row r="51" spans="1:19" ht="12.75" x14ac:dyDescent="0.2">
      <c r="A51" s="34">
        <v>44364.544463379629</v>
      </c>
      <c r="B51" s="33" t="s">
        <v>1</v>
      </c>
      <c r="C51" s="33" t="s">
        <v>27</v>
      </c>
      <c r="D51" s="33" t="s">
        <v>27</v>
      </c>
      <c r="E51" s="33" t="s">
        <v>27</v>
      </c>
      <c r="F51" s="33" t="s">
        <v>27</v>
      </c>
      <c r="G51" s="33" t="s">
        <v>27</v>
      </c>
      <c r="H51" s="33" t="s">
        <v>27</v>
      </c>
      <c r="I51" s="33" t="s">
        <v>27</v>
      </c>
      <c r="J51" s="33" t="s">
        <v>27</v>
      </c>
      <c r="K51" s="33" t="s">
        <v>1</v>
      </c>
      <c r="N51" s="33" t="s">
        <v>146</v>
      </c>
      <c r="O51" s="33"/>
      <c r="P51" s="33"/>
      <c r="Q51" s="33"/>
      <c r="R51" s="33"/>
      <c r="S51" s="33"/>
    </row>
    <row r="52" spans="1:19" ht="12.75" x14ac:dyDescent="0.2">
      <c r="A52" s="34">
        <v>44364.551154722227</v>
      </c>
      <c r="B52" s="33" t="s">
        <v>26</v>
      </c>
      <c r="C52" s="33" t="s">
        <v>28</v>
      </c>
      <c r="D52" s="33" t="s">
        <v>27</v>
      </c>
      <c r="E52" s="33" t="s">
        <v>27</v>
      </c>
      <c r="F52" s="33" t="s">
        <v>27</v>
      </c>
      <c r="G52" s="33" t="s">
        <v>27</v>
      </c>
      <c r="H52" s="33" t="s">
        <v>28</v>
      </c>
      <c r="I52" s="33" t="s">
        <v>28</v>
      </c>
      <c r="J52" s="33" t="s">
        <v>27</v>
      </c>
      <c r="K52" s="33" t="s">
        <v>147</v>
      </c>
    </row>
    <row r="53" spans="1:19" ht="12.75" x14ac:dyDescent="0.2">
      <c r="A53" s="34">
        <v>44364.552096539352</v>
      </c>
      <c r="B53" s="33" t="s">
        <v>93</v>
      </c>
      <c r="C53" s="33" t="s">
        <v>28</v>
      </c>
      <c r="D53" s="33" t="s">
        <v>28</v>
      </c>
      <c r="E53" s="33" t="s">
        <v>40</v>
      </c>
      <c r="F53" s="33" t="s">
        <v>28</v>
      </c>
      <c r="G53" s="33" t="s">
        <v>28</v>
      </c>
      <c r="H53" s="33" t="s">
        <v>27</v>
      </c>
      <c r="I53" s="33" t="s">
        <v>28</v>
      </c>
      <c r="J53" s="33" t="s">
        <v>28</v>
      </c>
      <c r="K53" s="33" t="s">
        <v>148</v>
      </c>
      <c r="L53" s="33" t="s">
        <v>149</v>
      </c>
      <c r="N53" s="33" t="s">
        <v>150</v>
      </c>
      <c r="O53" s="33"/>
      <c r="P53" s="33"/>
      <c r="Q53" s="33"/>
      <c r="R53" s="33"/>
      <c r="S53" s="33"/>
    </row>
    <row r="54" spans="1:19" ht="12.75" x14ac:dyDescent="0.2">
      <c r="A54" s="34">
        <v>44364.554277442134</v>
      </c>
      <c r="C54" s="33" t="s">
        <v>27</v>
      </c>
      <c r="D54" s="33" t="s">
        <v>27</v>
      </c>
      <c r="E54" s="33" t="s">
        <v>40</v>
      </c>
      <c r="F54" s="33" t="s">
        <v>28</v>
      </c>
      <c r="G54" s="33" t="s">
        <v>28</v>
      </c>
      <c r="H54" s="33" t="s">
        <v>27</v>
      </c>
      <c r="I54" s="33" t="s">
        <v>27</v>
      </c>
      <c r="J54" s="33" t="s">
        <v>27</v>
      </c>
      <c r="K54" s="33" t="s">
        <v>151</v>
      </c>
      <c r="N54" s="33" t="s">
        <v>152</v>
      </c>
      <c r="O54" s="33"/>
      <c r="P54" s="33"/>
      <c r="Q54" s="33"/>
      <c r="R54" s="33"/>
      <c r="S54" s="33"/>
    </row>
    <row r="55" spans="1:19" ht="12.75" x14ac:dyDescent="0.2">
      <c r="A55" s="34">
        <v>44364.556687789351</v>
      </c>
      <c r="C55" s="33" t="s">
        <v>27</v>
      </c>
      <c r="D55" s="33" t="s">
        <v>27</v>
      </c>
      <c r="E55" s="33" t="s">
        <v>28</v>
      </c>
      <c r="F55" s="33" t="s">
        <v>27</v>
      </c>
      <c r="G55" s="33" t="s">
        <v>27</v>
      </c>
      <c r="H55" s="33" t="s">
        <v>27</v>
      </c>
      <c r="I55" s="33" t="s">
        <v>27</v>
      </c>
      <c r="J55" s="33" t="s">
        <v>27</v>
      </c>
      <c r="K55" s="33" t="s">
        <v>153</v>
      </c>
    </row>
    <row r="56" spans="1:19" ht="12.75" x14ac:dyDescent="0.2">
      <c r="A56" s="34">
        <v>44364.558906458333</v>
      </c>
      <c r="C56" s="33" t="s">
        <v>28</v>
      </c>
      <c r="D56" s="33" t="s">
        <v>28</v>
      </c>
      <c r="E56" s="33" t="s">
        <v>28</v>
      </c>
      <c r="F56" s="33" t="s">
        <v>28</v>
      </c>
      <c r="G56" s="33" t="s">
        <v>28</v>
      </c>
      <c r="H56" s="33" t="s">
        <v>27</v>
      </c>
      <c r="I56" s="33" t="s">
        <v>27</v>
      </c>
      <c r="J56" s="33" t="s">
        <v>28</v>
      </c>
      <c r="K56" s="33" t="s">
        <v>1</v>
      </c>
      <c r="L56" s="33" t="s">
        <v>1</v>
      </c>
      <c r="M56" s="33" t="s">
        <v>1</v>
      </c>
      <c r="N56" s="33" t="s">
        <v>154</v>
      </c>
      <c r="O56" s="33"/>
      <c r="P56" s="33"/>
      <c r="Q56" s="33"/>
      <c r="R56" s="33"/>
      <c r="S56" s="33"/>
    </row>
    <row r="57" spans="1:19" ht="12.75" x14ac:dyDescent="0.2">
      <c r="A57" s="34">
        <v>44364.564578449077</v>
      </c>
      <c r="C57" s="33" t="s">
        <v>28</v>
      </c>
      <c r="D57" s="33" t="s">
        <v>28</v>
      </c>
      <c r="E57" s="33" t="s">
        <v>28</v>
      </c>
      <c r="F57" s="33" t="s">
        <v>28</v>
      </c>
      <c r="G57" s="33" t="s">
        <v>28</v>
      </c>
      <c r="H57" s="33" t="s">
        <v>28</v>
      </c>
      <c r="I57" s="33" t="s">
        <v>28</v>
      </c>
      <c r="J57" s="33" t="s">
        <v>28</v>
      </c>
      <c r="K57" s="33" t="s">
        <v>155</v>
      </c>
    </row>
    <row r="58" spans="1:19" ht="12.75" x14ac:dyDescent="0.2">
      <c r="A58" s="34">
        <v>44364.565152858791</v>
      </c>
      <c r="C58" s="33" t="s">
        <v>28</v>
      </c>
      <c r="D58" s="33" t="s">
        <v>28</v>
      </c>
      <c r="E58" s="33" t="s">
        <v>28</v>
      </c>
      <c r="F58" s="33" t="s">
        <v>28</v>
      </c>
      <c r="G58" s="33" t="s">
        <v>28</v>
      </c>
      <c r="H58" s="33" t="s">
        <v>27</v>
      </c>
      <c r="I58" s="33" t="s">
        <v>28</v>
      </c>
      <c r="J58" s="33" t="s">
        <v>28</v>
      </c>
      <c r="K58" s="33" t="s">
        <v>156</v>
      </c>
    </row>
    <row r="59" spans="1:19" ht="12.75" x14ac:dyDescent="0.2">
      <c r="A59" s="34">
        <v>44364.56702563657</v>
      </c>
      <c r="C59" s="33" t="s">
        <v>27</v>
      </c>
      <c r="D59" s="33" t="s">
        <v>28</v>
      </c>
      <c r="E59" s="33" t="s">
        <v>28</v>
      </c>
      <c r="F59" s="33" t="s">
        <v>27</v>
      </c>
      <c r="G59" s="33" t="s">
        <v>28</v>
      </c>
      <c r="H59" s="33" t="s">
        <v>27</v>
      </c>
      <c r="I59" s="33" t="s">
        <v>28</v>
      </c>
      <c r="J59" s="33" t="s">
        <v>28</v>
      </c>
      <c r="K59" s="33" t="s">
        <v>156</v>
      </c>
    </row>
    <row r="60" spans="1:19" ht="12.75" x14ac:dyDescent="0.2">
      <c r="A60" s="34">
        <v>44364.567230740737</v>
      </c>
      <c r="B60" s="33" t="s">
        <v>157</v>
      </c>
      <c r="C60" s="33" t="s">
        <v>28</v>
      </c>
      <c r="D60" s="33" t="s">
        <v>28</v>
      </c>
      <c r="E60" s="33" t="s">
        <v>28</v>
      </c>
      <c r="F60" s="33" t="s">
        <v>28</v>
      </c>
      <c r="G60" s="33" t="s">
        <v>28</v>
      </c>
      <c r="H60" s="33" t="s">
        <v>28</v>
      </c>
      <c r="I60" s="33" t="s">
        <v>28</v>
      </c>
      <c r="J60" s="33" t="s">
        <v>28</v>
      </c>
      <c r="K60" s="33" t="s">
        <v>158</v>
      </c>
      <c r="L60" s="33" t="s">
        <v>1</v>
      </c>
      <c r="M60" s="33" t="s">
        <v>1</v>
      </c>
      <c r="N60" s="33" t="s">
        <v>1</v>
      </c>
      <c r="O60" s="33"/>
      <c r="P60" s="33"/>
      <c r="Q60" s="33"/>
      <c r="R60" s="33"/>
      <c r="S60" s="33"/>
    </row>
    <row r="61" spans="1:19" ht="12.75" x14ac:dyDescent="0.2">
      <c r="A61" s="34">
        <v>44364.567613865744</v>
      </c>
      <c r="B61" s="33" t="s">
        <v>159</v>
      </c>
      <c r="C61" s="33" t="s">
        <v>27</v>
      </c>
      <c r="D61" s="33" t="s">
        <v>27</v>
      </c>
      <c r="E61" s="33" t="s">
        <v>28</v>
      </c>
      <c r="F61" s="33" t="s">
        <v>27</v>
      </c>
      <c r="G61" s="33" t="s">
        <v>27</v>
      </c>
      <c r="H61" s="33" t="s">
        <v>27</v>
      </c>
      <c r="I61" s="33" t="s">
        <v>27</v>
      </c>
      <c r="J61" s="33" t="s">
        <v>27</v>
      </c>
      <c r="K61" s="33" t="s">
        <v>156</v>
      </c>
      <c r="L61" s="33" t="s">
        <v>1</v>
      </c>
      <c r="M61" s="33" t="s">
        <v>1</v>
      </c>
      <c r="N61" s="33" t="s">
        <v>1</v>
      </c>
      <c r="O61" s="33"/>
      <c r="P61" s="33"/>
      <c r="Q61" s="33"/>
      <c r="R61" s="33"/>
      <c r="S61" s="33"/>
    </row>
    <row r="62" spans="1:19" ht="12.75" x14ac:dyDescent="0.2">
      <c r="A62" s="34">
        <v>44364.567654930557</v>
      </c>
      <c r="C62" s="33" t="s">
        <v>28</v>
      </c>
      <c r="D62" s="33" t="s">
        <v>28</v>
      </c>
      <c r="E62" s="33" t="s">
        <v>28</v>
      </c>
      <c r="F62" s="33" t="s">
        <v>28</v>
      </c>
      <c r="G62" s="33" t="s">
        <v>28</v>
      </c>
      <c r="H62" s="33" t="s">
        <v>28</v>
      </c>
      <c r="I62" s="33" t="s">
        <v>28</v>
      </c>
      <c r="J62" s="33" t="s">
        <v>28</v>
      </c>
      <c r="K62" s="33" t="s">
        <v>156</v>
      </c>
      <c r="L62" s="33" t="s">
        <v>1</v>
      </c>
      <c r="M62" s="33" t="s">
        <v>1</v>
      </c>
      <c r="N62" s="33" t="s">
        <v>1</v>
      </c>
      <c r="O62" s="33"/>
      <c r="P62" s="33"/>
      <c r="Q62" s="33"/>
      <c r="R62" s="33"/>
      <c r="S62" s="33"/>
    </row>
    <row r="63" spans="1:19" ht="12.75" x14ac:dyDescent="0.2">
      <c r="A63" s="34">
        <v>44364.568062696759</v>
      </c>
      <c r="B63" s="33" t="s">
        <v>157</v>
      </c>
      <c r="C63" s="33" t="s">
        <v>28</v>
      </c>
      <c r="D63" s="33" t="s">
        <v>28</v>
      </c>
      <c r="E63" s="33" t="s">
        <v>28</v>
      </c>
      <c r="F63" s="33" t="s">
        <v>28</v>
      </c>
      <c r="G63" s="33" t="s">
        <v>40</v>
      </c>
      <c r="H63" s="33" t="s">
        <v>28</v>
      </c>
      <c r="I63" s="33" t="s">
        <v>28</v>
      </c>
      <c r="J63" s="33" t="s">
        <v>28</v>
      </c>
      <c r="K63" s="33" t="s">
        <v>156</v>
      </c>
      <c r="L63" s="33" t="s">
        <v>1</v>
      </c>
      <c r="M63" s="33" t="s">
        <v>1</v>
      </c>
      <c r="N63" s="33" t="s">
        <v>160</v>
      </c>
      <c r="O63" s="33"/>
      <c r="P63" s="33"/>
      <c r="Q63" s="33"/>
      <c r="R63" s="33"/>
      <c r="S63" s="33"/>
    </row>
    <row r="64" spans="1:19" ht="12.75" x14ac:dyDescent="0.2">
      <c r="A64" s="34">
        <v>44364.570257615742</v>
      </c>
      <c r="B64" s="33" t="s">
        <v>161</v>
      </c>
      <c r="C64" s="33" t="s">
        <v>28</v>
      </c>
      <c r="D64" s="33" t="s">
        <v>28</v>
      </c>
      <c r="E64" s="33" t="s">
        <v>27</v>
      </c>
      <c r="F64" s="33" t="s">
        <v>27</v>
      </c>
      <c r="G64" s="33" t="s">
        <v>27</v>
      </c>
      <c r="H64" s="33" t="s">
        <v>27</v>
      </c>
      <c r="I64" s="33" t="s">
        <v>27</v>
      </c>
      <c r="J64" s="33" t="s">
        <v>27</v>
      </c>
      <c r="K64" s="33" t="s">
        <v>156</v>
      </c>
      <c r="L64" s="33" t="s">
        <v>2</v>
      </c>
      <c r="M64" s="33" t="s">
        <v>2</v>
      </c>
      <c r="N64" s="33" t="s">
        <v>162</v>
      </c>
      <c r="O64" s="33"/>
      <c r="P64" s="33"/>
      <c r="Q64" s="33"/>
      <c r="R64" s="33"/>
      <c r="S64" s="33"/>
    </row>
    <row r="65" spans="1:19" ht="12.75" x14ac:dyDescent="0.2">
      <c r="A65" s="34">
        <v>44364.570375023148</v>
      </c>
      <c r="C65" s="33" t="s">
        <v>28</v>
      </c>
      <c r="D65" s="33" t="s">
        <v>28</v>
      </c>
      <c r="E65" s="33" t="s">
        <v>28</v>
      </c>
      <c r="F65" s="33" t="s">
        <v>28</v>
      </c>
      <c r="G65" s="33" t="s">
        <v>28</v>
      </c>
      <c r="H65" s="33" t="s">
        <v>28</v>
      </c>
      <c r="I65" s="33" t="s">
        <v>28</v>
      </c>
      <c r="J65" s="33" t="s">
        <v>28</v>
      </c>
      <c r="K65" s="33" t="s">
        <v>11</v>
      </c>
    </row>
    <row r="66" spans="1:19" ht="12.75" x14ac:dyDescent="0.2">
      <c r="A66" s="34">
        <v>44364.570494155094</v>
      </c>
      <c r="B66" s="33" t="s">
        <v>163</v>
      </c>
      <c r="C66" s="33" t="s">
        <v>27</v>
      </c>
      <c r="D66" s="33" t="s">
        <v>27</v>
      </c>
      <c r="E66" s="33" t="s">
        <v>27</v>
      </c>
      <c r="F66" s="33" t="s">
        <v>27</v>
      </c>
      <c r="G66" s="33" t="s">
        <v>27</v>
      </c>
      <c r="H66" s="33" t="s">
        <v>27</v>
      </c>
      <c r="I66" s="33" t="s">
        <v>27</v>
      </c>
      <c r="J66" s="33" t="s">
        <v>27</v>
      </c>
      <c r="K66" s="33" t="s">
        <v>164</v>
      </c>
      <c r="N66" s="33" t="s">
        <v>165</v>
      </c>
      <c r="O66" s="33"/>
      <c r="P66" s="33"/>
      <c r="Q66" s="33"/>
      <c r="R66" s="33"/>
      <c r="S66" s="33"/>
    </row>
    <row r="67" spans="1:19" ht="12.75" x14ac:dyDescent="0.2">
      <c r="A67" s="34">
        <v>44364.570551990742</v>
      </c>
      <c r="C67" s="33" t="s">
        <v>28</v>
      </c>
      <c r="D67" s="33" t="s">
        <v>27</v>
      </c>
      <c r="E67" s="33" t="s">
        <v>27</v>
      </c>
      <c r="F67" s="33" t="s">
        <v>28</v>
      </c>
      <c r="G67" s="33" t="s">
        <v>28</v>
      </c>
      <c r="H67" s="33" t="s">
        <v>27</v>
      </c>
      <c r="I67" s="33" t="s">
        <v>28</v>
      </c>
      <c r="J67" s="33" t="s">
        <v>28</v>
      </c>
      <c r="K67" s="33" t="s">
        <v>166</v>
      </c>
      <c r="L67" s="33" t="s">
        <v>1</v>
      </c>
      <c r="M67" s="33" t="s">
        <v>1</v>
      </c>
      <c r="N67" s="33" t="s">
        <v>1</v>
      </c>
      <c r="O67" s="33"/>
      <c r="P67" s="33"/>
      <c r="Q67" s="33"/>
      <c r="R67" s="33"/>
      <c r="S67" s="33"/>
    </row>
    <row r="68" spans="1:19" ht="12.75" x14ac:dyDescent="0.2">
      <c r="A68" s="34">
        <v>44364.571193356482</v>
      </c>
      <c r="C68" s="33" t="s">
        <v>28</v>
      </c>
      <c r="D68" s="33" t="s">
        <v>28</v>
      </c>
      <c r="E68" s="33" t="s">
        <v>28</v>
      </c>
      <c r="F68" s="33" t="s">
        <v>28</v>
      </c>
      <c r="G68" s="33" t="s">
        <v>28</v>
      </c>
      <c r="H68" s="33" t="s">
        <v>28</v>
      </c>
      <c r="I68" s="33" t="s">
        <v>28</v>
      </c>
      <c r="J68" s="33" t="s">
        <v>28</v>
      </c>
      <c r="K68" s="33" t="s">
        <v>167</v>
      </c>
    </row>
    <row r="69" spans="1:19" ht="12.75" x14ac:dyDescent="0.2">
      <c r="A69" s="34">
        <v>44364.572542256945</v>
      </c>
      <c r="B69" s="33" t="s">
        <v>157</v>
      </c>
      <c r="C69" s="33" t="s">
        <v>27</v>
      </c>
      <c r="D69" s="33" t="s">
        <v>40</v>
      </c>
      <c r="E69" s="33" t="s">
        <v>40</v>
      </c>
      <c r="F69" s="33" t="s">
        <v>28</v>
      </c>
      <c r="G69" s="33" t="s">
        <v>40</v>
      </c>
      <c r="H69" s="33" t="s">
        <v>28</v>
      </c>
      <c r="I69" s="33" t="s">
        <v>28</v>
      </c>
      <c r="J69" s="33" t="s">
        <v>28</v>
      </c>
      <c r="K69" s="33" t="s">
        <v>168</v>
      </c>
      <c r="L69" s="33" t="s">
        <v>169</v>
      </c>
      <c r="M69" s="33" t="s">
        <v>170</v>
      </c>
      <c r="N69" s="33" t="s">
        <v>1</v>
      </c>
      <c r="O69" s="33"/>
      <c r="P69" s="33"/>
      <c r="Q69" s="33"/>
      <c r="R69" s="33"/>
      <c r="S69" s="33"/>
    </row>
    <row r="70" spans="1:19" ht="12.75" x14ac:dyDescent="0.2">
      <c r="A70" s="34">
        <v>44364.600570034723</v>
      </c>
      <c r="B70" s="33" t="s">
        <v>171</v>
      </c>
      <c r="C70" s="33" t="s">
        <v>27</v>
      </c>
      <c r="D70" s="33" t="s">
        <v>27</v>
      </c>
      <c r="E70" s="33" t="s">
        <v>27</v>
      </c>
      <c r="F70" s="33" t="s">
        <v>27</v>
      </c>
      <c r="G70" s="33" t="s">
        <v>27</v>
      </c>
      <c r="H70" s="33" t="s">
        <v>27</v>
      </c>
      <c r="I70" s="33" t="s">
        <v>27</v>
      </c>
      <c r="J70" s="33" t="s">
        <v>27</v>
      </c>
      <c r="K70" s="33" t="s">
        <v>172</v>
      </c>
      <c r="L70" s="33" t="s">
        <v>173</v>
      </c>
      <c r="M70" s="33" t="s">
        <v>174</v>
      </c>
      <c r="N70" s="33" t="s">
        <v>175</v>
      </c>
      <c r="O70" s="33"/>
      <c r="P70" s="33"/>
      <c r="Q70" s="33"/>
      <c r="R70" s="33"/>
      <c r="S70" s="33"/>
    </row>
    <row r="71" spans="1:19" ht="12.75" x14ac:dyDescent="0.2">
      <c r="A71" s="34">
        <v>44364.605983576388</v>
      </c>
      <c r="B71" s="33" t="s">
        <v>157</v>
      </c>
      <c r="C71" s="33" t="s">
        <v>28</v>
      </c>
      <c r="D71" s="33" t="s">
        <v>28</v>
      </c>
      <c r="E71" s="33" t="s">
        <v>28</v>
      </c>
      <c r="F71" s="33" t="s">
        <v>28</v>
      </c>
      <c r="G71" s="33" t="s">
        <v>40</v>
      </c>
      <c r="H71" s="33" t="s">
        <v>28</v>
      </c>
      <c r="I71" s="33" t="s">
        <v>28</v>
      </c>
      <c r="J71" s="33" t="s">
        <v>28</v>
      </c>
      <c r="K71" s="33" t="s">
        <v>1</v>
      </c>
      <c r="L71" s="33" t="s">
        <v>1</v>
      </c>
      <c r="M71" s="33" t="s">
        <v>1</v>
      </c>
      <c r="N71" s="33" t="s">
        <v>1</v>
      </c>
      <c r="O71" s="33"/>
      <c r="P71" s="33"/>
      <c r="Q71" s="33"/>
      <c r="R71" s="33"/>
      <c r="S71" s="33"/>
    </row>
    <row r="72" spans="1:19" ht="12.75" x14ac:dyDescent="0.2">
      <c r="A72" s="34">
        <v>44364.649331180553</v>
      </c>
      <c r="C72" s="33" t="s">
        <v>27</v>
      </c>
      <c r="D72" s="33" t="s">
        <v>27</v>
      </c>
      <c r="E72" s="33" t="s">
        <v>27</v>
      </c>
      <c r="F72" s="33" t="s">
        <v>27</v>
      </c>
      <c r="G72" s="33" t="s">
        <v>27</v>
      </c>
      <c r="H72" s="33" t="s">
        <v>27</v>
      </c>
      <c r="I72" s="33" t="s">
        <v>27</v>
      </c>
      <c r="J72" s="33" t="s">
        <v>27</v>
      </c>
      <c r="K72" s="33" t="s">
        <v>176</v>
      </c>
    </row>
    <row r="73" spans="1:19" ht="12.75" x14ac:dyDescent="0.2">
      <c r="A73" s="34">
        <v>44364.652517592593</v>
      </c>
      <c r="C73" s="33" t="s">
        <v>177</v>
      </c>
      <c r="D73" s="33" t="s">
        <v>177</v>
      </c>
      <c r="E73" s="33" t="s">
        <v>177</v>
      </c>
      <c r="F73" s="33" t="s">
        <v>177</v>
      </c>
      <c r="G73" s="33" t="s">
        <v>177</v>
      </c>
      <c r="H73" s="33" t="s">
        <v>177</v>
      </c>
      <c r="I73" s="33" t="s">
        <v>177</v>
      </c>
      <c r="J73" s="33" t="s">
        <v>177</v>
      </c>
      <c r="K73" s="33" t="s">
        <v>178</v>
      </c>
      <c r="L73" s="33" t="s">
        <v>2</v>
      </c>
      <c r="M73" s="33" t="s">
        <v>179</v>
      </c>
      <c r="N73" s="33" t="s">
        <v>180</v>
      </c>
      <c r="O73" s="33"/>
      <c r="P73" s="33"/>
      <c r="Q73" s="33"/>
      <c r="R73" s="33"/>
      <c r="S73" s="33" t="s">
        <v>177</v>
      </c>
    </row>
    <row r="74" spans="1:19" ht="12.75" x14ac:dyDescent="0.2">
      <c r="A74" s="34">
        <v>44364.653569803238</v>
      </c>
      <c r="C74" s="33" t="s">
        <v>27</v>
      </c>
      <c r="D74" s="33" t="s">
        <v>27</v>
      </c>
      <c r="E74" s="33" t="s">
        <v>27</v>
      </c>
      <c r="F74" s="33" t="s">
        <v>27</v>
      </c>
      <c r="G74" s="33" t="s">
        <v>27</v>
      </c>
      <c r="H74" s="33" t="s">
        <v>27</v>
      </c>
      <c r="I74" s="33" t="s">
        <v>27</v>
      </c>
      <c r="J74" s="33" t="s">
        <v>27</v>
      </c>
      <c r="K74" s="33" t="s">
        <v>181</v>
      </c>
      <c r="L74" s="33" t="s">
        <v>2</v>
      </c>
      <c r="N74" s="33" t="s">
        <v>182</v>
      </c>
      <c r="O74" s="33"/>
      <c r="P74" s="33"/>
      <c r="Q74" s="33"/>
      <c r="R74" s="33"/>
    </row>
    <row r="75" spans="1:19" ht="12.75" x14ac:dyDescent="0.2">
      <c r="A75" s="34">
        <v>44364.669302303242</v>
      </c>
      <c r="C75" s="33" t="s">
        <v>27</v>
      </c>
      <c r="D75" s="33" t="s">
        <v>27</v>
      </c>
      <c r="E75" s="33" t="s">
        <v>27</v>
      </c>
      <c r="F75" s="33" t="s">
        <v>27</v>
      </c>
      <c r="G75" s="33" t="s">
        <v>27</v>
      </c>
      <c r="H75" s="33" t="s">
        <v>27</v>
      </c>
      <c r="I75" s="33" t="s">
        <v>27</v>
      </c>
      <c r="J75" s="33" t="s">
        <v>27</v>
      </c>
      <c r="K75" s="33" t="s">
        <v>183</v>
      </c>
    </row>
    <row r="76" spans="1:19" ht="12.75" x14ac:dyDescent="0.2">
      <c r="A76" s="34">
        <v>44364.693509004632</v>
      </c>
      <c r="C76" s="33" t="s">
        <v>27</v>
      </c>
      <c r="D76" s="33" t="s">
        <v>27</v>
      </c>
      <c r="E76" s="33" t="s">
        <v>27</v>
      </c>
      <c r="F76" s="33" t="s">
        <v>27</v>
      </c>
      <c r="G76" s="33" t="s">
        <v>27</v>
      </c>
      <c r="H76" s="33" t="s">
        <v>27</v>
      </c>
      <c r="I76" s="33" t="s">
        <v>27</v>
      </c>
      <c r="J76" s="33" t="s">
        <v>27</v>
      </c>
      <c r="K76" s="33" t="s">
        <v>184</v>
      </c>
      <c r="L76" s="33" t="s">
        <v>2</v>
      </c>
      <c r="M76" s="33" t="s">
        <v>2</v>
      </c>
      <c r="N76" s="33" t="s">
        <v>185</v>
      </c>
      <c r="O76" s="33" t="s">
        <v>186</v>
      </c>
      <c r="P76" s="33" t="s">
        <v>187</v>
      </c>
      <c r="Q76" s="33"/>
    </row>
    <row r="77" spans="1:19" ht="12.75" x14ac:dyDescent="0.2">
      <c r="A77" s="34">
        <v>44364.726099895837</v>
      </c>
      <c r="C77" s="33" t="s">
        <v>27</v>
      </c>
      <c r="D77" s="33" t="s">
        <v>28</v>
      </c>
      <c r="E77" s="33" t="s">
        <v>28</v>
      </c>
      <c r="F77" s="33" t="s">
        <v>27</v>
      </c>
      <c r="G77" s="33" t="s">
        <v>27</v>
      </c>
      <c r="H77" s="33" t="s">
        <v>27</v>
      </c>
      <c r="I77" s="33" t="s">
        <v>28</v>
      </c>
      <c r="J77" s="33" t="s">
        <v>28</v>
      </c>
      <c r="O77" s="33" t="s">
        <v>186</v>
      </c>
    </row>
    <row r="78" spans="1:19" ht="12.75" x14ac:dyDescent="0.2">
      <c r="A78" s="34">
        <v>44364.74388869213</v>
      </c>
      <c r="C78" s="33" t="s">
        <v>27</v>
      </c>
      <c r="D78" s="33" t="s">
        <v>27</v>
      </c>
      <c r="E78" s="33" t="s">
        <v>27</v>
      </c>
      <c r="F78" s="33" t="s">
        <v>27</v>
      </c>
      <c r="G78" s="33" t="s">
        <v>27</v>
      </c>
      <c r="H78" s="33" t="s">
        <v>27</v>
      </c>
      <c r="I78" s="33" t="s">
        <v>28</v>
      </c>
      <c r="J78" s="33" t="s">
        <v>27</v>
      </c>
      <c r="K78" s="33" t="s">
        <v>188</v>
      </c>
      <c r="L78" s="33" t="s">
        <v>1</v>
      </c>
      <c r="M78" s="33" t="s">
        <v>189</v>
      </c>
      <c r="N78" s="33" t="s">
        <v>190</v>
      </c>
      <c r="O78" s="33" t="s">
        <v>186</v>
      </c>
      <c r="P78" s="33" t="s">
        <v>191</v>
      </c>
    </row>
    <row r="79" spans="1:19" ht="12.75" x14ac:dyDescent="0.2">
      <c r="A79" s="34">
        <v>44364.975083310186</v>
      </c>
      <c r="C79" s="33" t="s">
        <v>28</v>
      </c>
      <c r="D79" s="33" t="s">
        <v>28</v>
      </c>
      <c r="E79" s="33" t="s">
        <v>28</v>
      </c>
      <c r="F79" s="33" t="s">
        <v>28</v>
      </c>
      <c r="G79" s="33" t="s">
        <v>27</v>
      </c>
      <c r="H79" s="33" t="s">
        <v>27</v>
      </c>
      <c r="I79" s="33" t="s">
        <v>27</v>
      </c>
      <c r="J79" s="33" t="s">
        <v>27</v>
      </c>
      <c r="K79" s="33" t="s">
        <v>192</v>
      </c>
      <c r="N79" s="33" t="s">
        <v>193</v>
      </c>
      <c r="O79" s="33" t="s">
        <v>194</v>
      </c>
      <c r="Q79" s="33" t="s">
        <v>193</v>
      </c>
    </row>
    <row r="80" spans="1:19" ht="12.75" x14ac:dyDescent="0.2">
      <c r="A80" s="34">
        <v>44365.370128796298</v>
      </c>
      <c r="C80" s="33" t="s">
        <v>27</v>
      </c>
      <c r="D80" s="33" t="s">
        <v>27</v>
      </c>
      <c r="E80" s="33" t="s">
        <v>27</v>
      </c>
      <c r="F80" s="33" t="s">
        <v>27</v>
      </c>
      <c r="G80" s="33" t="s">
        <v>27</v>
      </c>
      <c r="H80" s="33" t="s">
        <v>27</v>
      </c>
      <c r="I80" s="33" t="s">
        <v>28</v>
      </c>
      <c r="J80" s="33" t="s">
        <v>28</v>
      </c>
      <c r="K80" s="33" t="s">
        <v>195</v>
      </c>
      <c r="M80" s="33" t="s">
        <v>196</v>
      </c>
      <c r="N80" s="33" t="s">
        <v>197</v>
      </c>
      <c r="O80" s="33" t="s">
        <v>198</v>
      </c>
      <c r="Q80" s="33" t="s">
        <v>197</v>
      </c>
    </row>
    <row r="81" spans="1:17" ht="12.75" x14ac:dyDescent="0.2">
      <c r="A81" s="34">
        <v>44365.376507951391</v>
      </c>
      <c r="C81" s="33" t="s">
        <v>27</v>
      </c>
      <c r="D81" s="33" t="s">
        <v>27</v>
      </c>
      <c r="E81" s="33" t="s">
        <v>27</v>
      </c>
      <c r="F81" s="33" t="s">
        <v>27</v>
      </c>
      <c r="G81" s="33" t="s">
        <v>27</v>
      </c>
      <c r="H81" s="33" t="s">
        <v>27</v>
      </c>
      <c r="I81" s="33" t="s">
        <v>27</v>
      </c>
      <c r="J81" s="33" t="s">
        <v>27</v>
      </c>
      <c r="O81" s="33" t="s">
        <v>198</v>
      </c>
    </row>
    <row r="82" spans="1:17" ht="12.75" x14ac:dyDescent="0.2">
      <c r="A82" s="34">
        <v>44365.376577905088</v>
      </c>
      <c r="C82" s="33" t="s">
        <v>27</v>
      </c>
      <c r="D82" s="33" t="s">
        <v>27</v>
      </c>
      <c r="E82" s="33" t="s">
        <v>27</v>
      </c>
      <c r="F82" s="33" t="s">
        <v>27</v>
      </c>
      <c r="G82" s="33" t="s">
        <v>27</v>
      </c>
      <c r="H82" s="33" t="s">
        <v>27</v>
      </c>
      <c r="I82" s="33" t="s">
        <v>27</v>
      </c>
      <c r="J82" s="33" t="s">
        <v>27</v>
      </c>
      <c r="O82" s="33" t="s">
        <v>186</v>
      </c>
    </row>
    <row r="83" spans="1:17" ht="12.75" x14ac:dyDescent="0.2">
      <c r="A83" s="34">
        <v>44365.376689375</v>
      </c>
      <c r="C83" s="33" t="s">
        <v>27</v>
      </c>
      <c r="D83" s="33" t="s">
        <v>27</v>
      </c>
      <c r="E83" s="33" t="s">
        <v>28</v>
      </c>
      <c r="F83" s="33" t="s">
        <v>27</v>
      </c>
      <c r="G83" s="33" t="s">
        <v>28</v>
      </c>
      <c r="H83" s="33" t="s">
        <v>27</v>
      </c>
      <c r="I83" s="33" t="s">
        <v>27</v>
      </c>
      <c r="J83" s="33" t="s">
        <v>28</v>
      </c>
      <c r="K83" s="33" t="s">
        <v>199</v>
      </c>
      <c r="O83" s="33" t="s">
        <v>186</v>
      </c>
    </row>
    <row r="84" spans="1:17" ht="12.75" x14ac:dyDescent="0.2">
      <c r="A84" s="34">
        <v>44365.377262650465</v>
      </c>
      <c r="C84" s="33" t="s">
        <v>27</v>
      </c>
      <c r="D84" s="33" t="s">
        <v>27</v>
      </c>
      <c r="E84" s="33" t="s">
        <v>28</v>
      </c>
      <c r="F84" s="33" t="s">
        <v>28</v>
      </c>
      <c r="G84" s="33" t="s">
        <v>28</v>
      </c>
      <c r="H84" s="33" t="s">
        <v>28</v>
      </c>
      <c r="I84" s="33" t="s">
        <v>28</v>
      </c>
      <c r="J84" s="33" t="s">
        <v>28</v>
      </c>
      <c r="N84" s="33" t="s">
        <v>200</v>
      </c>
      <c r="O84" s="33" t="s">
        <v>198</v>
      </c>
      <c r="Q84" s="33" t="s">
        <v>200</v>
      </c>
    </row>
    <row r="85" spans="1:17" ht="12.75" x14ac:dyDescent="0.2">
      <c r="A85" s="34">
        <v>44365.378256192125</v>
      </c>
      <c r="C85" s="33" t="s">
        <v>28</v>
      </c>
      <c r="D85" s="33" t="s">
        <v>28</v>
      </c>
      <c r="E85" s="33" t="s">
        <v>28</v>
      </c>
      <c r="F85" s="33" t="s">
        <v>28</v>
      </c>
      <c r="G85" s="33" t="s">
        <v>28</v>
      </c>
      <c r="H85" s="33" t="s">
        <v>27</v>
      </c>
      <c r="I85" s="33" t="s">
        <v>28</v>
      </c>
      <c r="J85" s="33" t="s">
        <v>28</v>
      </c>
      <c r="K85" s="33" t="s">
        <v>201</v>
      </c>
      <c r="L85" s="33" t="s">
        <v>170</v>
      </c>
      <c r="M85" s="33" t="s">
        <v>1</v>
      </c>
      <c r="N85" s="33" t="s">
        <v>202</v>
      </c>
      <c r="O85" s="33" t="s">
        <v>198</v>
      </c>
      <c r="P85" s="33" t="s">
        <v>203</v>
      </c>
      <c r="Q85" s="33" t="s">
        <v>202</v>
      </c>
    </row>
    <row r="86" spans="1:17" ht="12.75" x14ac:dyDescent="0.2">
      <c r="A86" s="34">
        <v>44365.378397662033</v>
      </c>
      <c r="C86" s="33" t="s">
        <v>28</v>
      </c>
      <c r="D86" s="33" t="s">
        <v>28</v>
      </c>
      <c r="E86" s="33" t="s">
        <v>28</v>
      </c>
      <c r="F86" s="33" t="s">
        <v>28</v>
      </c>
      <c r="G86" s="33" t="s">
        <v>28</v>
      </c>
      <c r="H86" s="33" t="s">
        <v>28</v>
      </c>
      <c r="I86" s="33" t="s">
        <v>28</v>
      </c>
      <c r="J86" s="33" t="s">
        <v>28</v>
      </c>
      <c r="O86" s="33" t="s">
        <v>186</v>
      </c>
    </row>
    <row r="87" spans="1:17" ht="12.75" x14ac:dyDescent="0.2">
      <c r="A87" s="34">
        <v>44365.378535972224</v>
      </c>
      <c r="C87" s="33" t="s">
        <v>27</v>
      </c>
      <c r="D87" s="33" t="s">
        <v>27</v>
      </c>
      <c r="E87" s="33" t="s">
        <v>27</v>
      </c>
      <c r="F87" s="33" t="s">
        <v>27</v>
      </c>
      <c r="G87" s="33" t="s">
        <v>27</v>
      </c>
      <c r="H87" s="33" t="s">
        <v>27</v>
      </c>
      <c r="I87" s="33" t="s">
        <v>27</v>
      </c>
      <c r="J87" s="33" t="s">
        <v>27</v>
      </c>
      <c r="K87" s="33" t="s">
        <v>204</v>
      </c>
      <c r="L87" s="33" t="s">
        <v>205</v>
      </c>
      <c r="M87" s="33" t="s">
        <v>206</v>
      </c>
      <c r="N87" s="33" t="s">
        <v>207</v>
      </c>
      <c r="O87" s="33" t="s">
        <v>186</v>
      </c>
      <c r="P87" s="33" t="s">
        <v>208</v>
      </c>
      <c r="Q87" s="33" t="s">
        <v>207</v>
      </c>
    </row>
    <row r="88" spans="1:17" ht="12.75" x14ac:dyDescent="0.2">
      <c r="A88" s="34">
        <v>44365.379177303243</v>
      </c>
      <c r="C88" s="33" t="s">
        <v>27</v>
      </c>
      <c r="D88" s="33" t="s">
        <v>27</v>
      </c>
      <c r="E88" s="33" t="s">
        <v>27</v>
      </c>
      <c r="F88" s="33" t="s">
        <v>27</v>
      </c>
      <c r="G88" s="33" t="s">
        <v>27</v>
      </c>
      <c r="H88" s="33" t="s">
        <v>27</v>
      </c>
      <c r="I88" s="33" t="s">
        <v>27</v>
      </c>
      <c r="J88" s="33" t="s">
        <v>27</v>
      </c>
      <c r="K88" s="33" t="s">
        <v>35</v>
      </c>
      <c r="L88" s="33" t="s">
        <v>106</v>
      </c>
      <c r="M88" s="33" t="s">
        <v>106</v>
      </c>
      <c r="N88" s="33" t="s">
        <v>209</v>
      </c>
      <c r="O88" s="33" t="s">
        <v>186</v>
      </c>
      <c r="P88" s="33" t="s">
        <v>210</v>
      </c>
      <c r="Q88" s="33" t="s">
        <v>209</v>
      </c>
    </row>
    <row r="89" spans="1:17" ht="12.75" x14ac:dyDescent="0.2">
      <c r="A89" s="34">
        <v>44365.379296377316</v>
      </c>
      <c r="C89" s="33" t="s">
        <v>28</v>
      </c>
      <c r="D89" s="33" t="s">
        <v>28</v>
      </c>
      <c r="E89" s="33" t="s">
        <v>40</v>
      </c>
      <c r="F89" s="33" t="s">
        <v>28</v>
      </c>
      <c r="G89" s="33" t="s">
        <v>28</v>
      </c>
      <c r="H89" s="33" t="s">
        <v>27</v>
      </c>
      <c r="I89" s="33" t="s">
        <v>27</v>
      </c>
      <c r="J89" s="33" t="s">
        <v>27</v>
      </c>
      <c r="K89" s="33" t="s">
        <v>211</v>
      </c>
      <c r="N89" s="33" t="s">
        <v>212</v>
      </c>
      <c r="O89" s="33" t="s">
        <v>186</v>
      </c>
      <c r="P89" s="33" t="s">
        <v>213</v>
      </c>
      <c r="Q89" s="33" t="s">
        <v>212</v>
      </c>
    </row>
    <row r="90" spans="1:17" ht="12.75" x14ac:dyDescent="0.2">
      <c r="A90" s="34">
        <v>44365.379303657406</v>
      </c>
      <c r="C90" s="33" t="s">
        <v>27</v>
      </c>
      <c r="D90" s="33" t="s">
        <v>27</v>
      </c>
      <c r="E90" s="33" t="s">
        <v>27</v>
      </c>
      <c r="F90" s="33" t="s">
        <v>27</v>
      </c>
      <c r="G90" s="33" t="s">
        <v>27</v>
      </c>
      <c r="H90" s="33" t="s">
        <v>27</v>
      </c>
      <c r="I90" s="33" t="s">
        <v>27</v>
      </c>
      <c r="J90" s="33" t="s">
        <v>27</v>
      </c>
      <c r="O90" s="33" t="s">
        <v>198</v>
      </c>
    </row>
    <row r="91" spans="1:17" ht="12.75" x14ac:dyDescent="0.2">
      <c r="A91" s="34">
        <v>44365.379416967597</v>
      </c>
      <c r="C91" s="33" t="s">
        <v>28</v>
      </c>
      <c r="D91" s="33" t="s">
        <v>28</v>
      </c>
      <c r="E91" s="33" t="s">
        <v>28</v>
      </c>
      <c r="F91" s="33" t="s">
        <v>28</v>
      </c>
      <c r="G91" s="33" t="s">
        <v>28</v>
      </c>
      <c r="H91" s="33" t="s">
        <v>28</v>
      </c>
      <c r="I91" s="33" t="s">
        <v>28</v>
      </c>
      <c r="J91" s="33" t="s">
        <v>28</v>
      </c>
      <c r="O91" s="33" t="s">
        <v>186</v>
      </c>
    </row>
    <row r="92" spans="1:17" ht="12.75" x14ac:dyDescent="0.2">
      <c r="A92" s="34">
        <v>44365.379743796293</v>
      </c>
      <c r="C92" s="33" t="s">
        <v>27</v>
      </c>
      <c r="D92" s="33" t="s">
        <v>27</v>
      </c>
      <c r="E92" s="33" t="s">
        <v>28</v>
      </c>
      <c r="F92" s="33" t="s">
        <v>28</v>
      </c>
      <c r="G92" s="33" t="s">
        <v>27</v>
      </c>
      <c r="H92" s="33" t="s">
        <v>27</v>
      </c>
      <c r="I92" s="33" t="s">
        <v>27</v>
      </c>
      <c r="J92" s="33" t="s">
        <v>27</v>
      </c>
      <c r="N92" s="33" t="s">
        <v>214</v>
      </c>
      <c r="O92" s="33" t="s">
        <v>198</v>
      </c>
      <c r="P92" s="33" t="s">
        <v>215</v>
      </c>
    </row>
    <row r="93" spans="1:17" ht="12.75" x14ac:dyDescent="0.2">
      <c r="A93" s="34">
        <v>44365.379888935189</v>
      </c>
      <c r="C93" s="33" t="s">
        <v>27</v>
      </c>
      <c r="D93" s="33" t="s">
        <v>28</v>
      </c>
      <c r="E93" s="33" t="s">
        <v>28</v>
      </c>
      <c r="F93" s="33" t="s">
        <v>28</v>
      </c>
      <c r="G93" s="33" t="s">
        <v>28</v>
      </c>
      <c r="H93" s="33" t="s">
        <v>28</v>
      </c>
      <c r="I93" s="33" t="s">
        <v>28</v>
      </c>
      <c r="J93" s="33" t="s">
        <v>28</v>
      </c>
      <c r="K93" s="33" t="s">
        <v>216</v>
      </c>
      <c r="O93" s="33" t="s">
        <v>186</v>
      </c>
    </row>
    <row r="94" spans="1:17" ht="12.75" x14ac:dyDescent="0.2">
      <c r="A94" s="34">
        <v>44365.37996017361</v>
      </c>
      <c r="C94" s="33" t="s">
        <v>28</v>
      </c>
      <c r="D94" s="33" t="s">
        <v>28</v>
      </c>
      <c r="E94" s="33" t="s">
        <v>28</v>
      </c>
      <c r="F94" s="33" t="s">
        <v>28</v>
      </c>
      <c r="G94" s="33" t="s">
        <v>28</v>
      </c>
      <c r="H94" s="33" t="s">
        <v>28</v>
      </c>
      <c r="I94" s="33" t="s">
        <v>28</v>
      </c>
      <c r="J94" s="33" t="s">
        <v>28</v>
      </c>
      <c r="K94" s="33" t="s">
        <v>108</v>
      </c>
      <c r="L94" s="33" t="s">
        <v>217</v>
      </c>
      <c r="M94" s="33" t="s">
        <v>218</v>
      </c>
      <c r="N94" s="33" t="s">
        <v>219</v>
      </c>
      <c r="O94" s="33" t="s">
        <v>198</v>
      </c>
      <c r="P94" s="33" t="s">
        <v>220</v>
      </c>
      <c r="Q94" s="33" t="s">
        <v>219</v>
      </c>
    </row>
    <row r="95" spans="1:17" ht="12.75" x14ac:dyDescent="0.2">
      <c r="A95" s="34">
        <v>44365.380259675927</v>
      </c>
      <c r="C95" s="33" t="s">
        <v>28</v>
      </c>
      <c r="D95" s="33" t="s">
        <v>40</v>
      </c>
      <c r="E95" s="33" t="s">
        <v>28</v>
      </c>
      <c r="F95" s="33" t="s">
        <v>28</v>
      </c>
      <c r="G95" s="33" t="s">
        <v>28</v>
      </c>
      <c r="H95" s="33" t="s">
        <v>27</v>
      </c>
      <c r="I95" s="33" t="s">
        <v>28</v>
      </c>
      <c r="J95" s="33" t="s">
        <v>28</v>
      </c>
      <c r="O95" s="33" t="s">
        <v>198</v>
      </c>
    </row>
    <row r="96" spans="1:17" ht="12.75" x14ac:dyDescent="0.2">
      <c r="A96" s="34">
        <v>44365.380394664353</v>
      </c>
      <c r="C96" s="33" t="s">
        <v>27</v>
      </c>
      <c r="D96" s="33" t="s">
        <v>27</v>
      </c>
      <c r="E96" s="33" t="s">
        <v>27</v>
      </c>
      <c r="F96" s="33" t="s">
        <v>27</v>
      </c>
      <c r="G96" s="33" t="s">
        <v>27</v>
      </c>
      <c r="H96" s="33" t="s">
        <v>27</v>
      </c>
      <c r="I96" s="33" t="s">
        <v>27</v>
      </c>
      <c r="J96" s="33" t="s">
        <v>27</v>
      </c>
      <c r="K96" s="33" t="s">
        <v>221</v>
      </c>
      <c r="N96" s="33" t="s">
        <v>222</v>
      </c>
      <c r="O96" s="33" t="s">
        <v>186</v>
      </c>
      <c r="P96" s="33" t="s">
        <v>223</v>
      </c>
      <c r="Q96" s="33" t="s">
        <v>222</v>
      </c>
    </row>
    <row r="97" spans="1:17" ht="12.75" x14ac:dyDescent="0.2">
      <c r="A97" s="34">
        <v>44365.380884085651</v>
      </c>
      <c r="C97" s="33" t="s">
        <v>28</v>
      </c>
      <c r="D97" s="33" t="s">
        <v>28</v>
      </c>
      <c r="E97" s="33" t="s">
        <v>28</v>
      </c>
      <c r="F97" s="33" t="s">
        <v>28</v>
      </c>
      <c r="G97" s="33" t="s">
        <v>28</v>
      </c>
      <c r="H97" s="33" t="s">
        <v>28</v>
      </c>
      <c r="I97" s="33" t="s">
        <v>28</v>
      </c>
      <c r="J97" s="33" t="s">
        <v>28</v>
      </c>
      <c r="O97" s="33" t="s">
        <v>198</v>
      </c>
    </row>
    <row r="98" spans="1:17" ht="12.75" x14ac:dyDescent="0.2">
      <c r="A98" s="34">
        <v>44365.380923773148</v>
      </c>
      <c r="C98" s="33" t="s">
        <v>28</v>
      </c>
      <c r="D98" s="33" t="s">
        <v>28</v>
      </c>
      <c r="E98" s="33" t="s">
        <v>40</v>
      </c>
      <c r="F98" s="33" t="s">
        <v>28</v>
      </c>
      <c r="G98" s="33" t="s">
        <v>27</v>
      </c>
      <c r="H98" s="33" t="s">
        <v>27</v>
      </c>
      <c r="I98" s="33" t="s">
        <v>27</v>
      </c>
      <c r="J98" s="33" t="s">
        <v>27</v>
      </c>
      <c r="K98" s="33" t="s">
        <v>64</v>
      </c>
      <c r="L98" s="33" t="s">
        <v>224</v>
      </c>
      <c r="M98" s="33" t="s">
        <v>225</v>
      </c>
      <c r="N98" s="33" t="s">
        <v>226</v>
      </c>
      <c r="O98" s="33" t="s">
        <v>198</v>
      </c>
      <c r="P98" s="33" t="s">
        <v>227</v>
      </c>
      <c r="Q98" s="33" t="s">
        <v>226</v>
      </c>
    </row>
    <row r="99" spans="1:17" ht="12.75" x14ac:dyDescent="0.2">
      <c r="A99" s="34">
        <v>44365.380948252314</v>
      </c>
      <c r="C99" s="33" t="s">
        <v>27</v>
      </c>
      <c r="D99" s="33" t="s">
        <v>27</v>
      </c>
      <c r="E99" s="33" t="s">
        <v>27</v>
      </c>
      <c r="F99" s="33" t="s">
        <v>27</v>
      </c>
      <c r="G99" s="33" t="s">
        <v>27</v>
      </c>
      <c r="H99" s="33" t="s">
        <v>27</v>
      </c>
      <c r="I99" s="33" t="s">
        <v>27</v>
      </c>
      <c r="J99" s="33" t="s">
        <v>27</v>
      </c>
      <c r="K99" s="33" t="s">
        <v>228</v>
      </c>
      <c r="O99" s="33" t="s">
        <v>186</v>
      </c>
    </row>
    <row r="100" spans="1:17" ht="12.75" x14ac:dyDescent="0.2">
      <c r="A100" s="34">
        <v>44365.380979837966</v>
      </c>
      <c r="C100" s="33" t="s">
        <v>27</v>
      </c>
      <c r="D100" s="33" t="s">
        <v>27</v>
      </c>
      <c r="E100" s="33" t="s">
        <v>27</v>
      </c>
      <c r="F100" s="33" t="s">
        <v>27</v>
      </c>
      <c r="G100" s="33" t="s">
        <v>27</v>
      </c>
      <c r="H100" s="33" t="s">
        <v>27</v>
      </c>
      <c r="I100" s="33" t="s">
        <v>27</v>
      </c>
      <c r="J100" s="33" t="s">
        <v>27</v>
      </c>
      <c r="K100" s="33" t="s">
        <v>229</v>
      </c>
      <c r="N100" s="33" t="s">
        <v>230</v>
      </c>
      <c r="O100" s="33" t="s">
        <v>198</v>
      </c>
      <c r="P100" s="33" t="s">
        <v>231</v>
      </c>
      <c r="Q100" s="33" t="s">
        <v>230</v>
      </c>
    </row>
    <row r="101" spans="1:17" ht="12.75" x14ac:dyDescent="0.2">
      <c r="A101" s="34">
        <v>44365.38110731481</v>
      </c>
      <c r="C101" s="33" t="s">
        <v>28</v>
      </c>
      <c r="D101" s="33" t="s">
        <v>28</v>
      </c>
      <c r="E101" s="33" t="s">
        <v>28</v>
      </c>
      <c r="F101" s="33" t="s">
        <v>28</v>
      </c>
      <c r="G101" s="33" t="s">
        <v>28</v>
      </c>
      <c r="H101" s="33" t="s">
        <v>28</v>
      </c>
      <c r="I101" s="33" t="s">
        <v>28</v>
      </c>
      <c r="J101" s="33" t="s">
        <v>28</v>
      </c>
      <c r="O101" s="33" t="s">
        <v>186</v>
      </c>
    </row>
    <row r="102" spans="1:17" ht="12.75" x14ac:dyDescent="0.2">
      <c r="A102" s="34">
        <v>44365.381591979167</v>
      </c>
      <c r="C102" s="33" t="s">
        <v>27</v>
      </c>
      <c r="D102" s="33" t="s">
        <v>27</v>
      </c>
      <c r="E102" s="33" t="s">
        <v>27</v>
      </c>
      <c r="F102" s="33" t="s">
        <v>27</v>
      </c>
      <c r="G102" s="33" t="s">
        <v>27</v>
      </c>
      <c r="H102" s="33" t="s">
        <v>27</v>
      </c>
      <c r="I102" s="33" t="s">
        <v>27</v>
      </c>
      <c r="J102" s="33" t="s">
        <v>27</v>
      </c>
      <c r="K102" s="33" t="s">
        <v>232</v>
      </c>
      <c r="L102" s="33" t="s">
        <v>1</v>
      </c>
      <c r="M102" s="33" t="s">
        <v>1</v>
      </c>
      <c r="N102" s="33" t="s">
        <v>233</v>
      </c>
      <c r="O102" s="33" t="s">
        <v>198</v>
      </c>
      <c r="P102" s="33" t="s">
        <v>234</v>
      </c>
      <c r="Q102" s="33" t="s">
        <v>233</v>
      </c>
    </row>
    <row r="103" spans="1:17" ht="12.75" x14ac:dyDescent="0.2">
      <c r="A103" s="34">
        <v>44365.382621805555</v>
      </c>
      <c r="C103" s="33" t="s">
        <v>27</v>
      </c>
      <c r="D103" s="33" t="s">
        <v>28</v>
      </c>
      <c r="E103" s="33" t="s">
        <v>28</v>
      </c>
      <c r="F103" s="33" t="s">
        <v>28</v>
      </c>
      <c r="G103" s="33" t="s">
        <v>28</v>
      </c>
      <c r="H103" s="33" t="s">
        <v>27</v>
      </c>
      <c r="I103" s="33" t="s">
        <v>28</v>
      </c>
      <c r="J103" s="33" t="s">
        <v>27</v>
      </c>
      <c r="K103" s="33" t="s">
        <v>235</v>
      </c>
      <c r="M103" s="33" t="s">
        <v>236</v>
      </c>
      <c r="N103" s="33" t="s">
        <v>237</v>
      </c>
      <c r="O103" s="33" t="s">
        <v>198</v>
      </c>
    </row>
    <row r="104" spans="1:17" ht="12.75" x14ac:dyDescent="0.2">
      <c r="A104" s="34">
        <v>44365.382790335643</v>
      </c>
      <c r="C104" s="33" t="s">
        <v>27</v>
      </c>
      <c r="D104" s="33" t="s">
        <v>27</v>
      </c>
      <c r="E104" s="33" t="s">
        <v>27</v>
      </c>
      <c r="F104" s="33" t="s">
        <v>28</v>
      </c>
      <c r="G104" s="33" t="s">
        <v>27</v>
      </c>
      <c r="H104" s="33" t="s">
        <v>28</v>
      </c>
      <c r="I104" s="33" t="s">
        <v>27</v>
      </c>
      <c r="J104" s="33" t="s">
        <v>28</v>
      </c>
      <c r="O104" s="33" t="s">
        <v>198</v>
      </c>
    </row>
    <row r="105" spans="1:17" ht="12.75" x14ac:dyDescent="0.2">
      <c r="A105" s="34">
        <v>44365.38282204861</v>
      </c>
      <c r="C105" s="33" t="s">
        <v>28</v>
      </c>
      <c r="D105" s="33" t="s">
        <v>28</v>
      </c>
      <c r="E105" s="33" t="s">
        <v>28</v>
      </c>
      <c r="F105" s="33" t="s">
        <v>28</v>
      </c>
      <c r="G105" s="33" t="s">
        <v>28</v>
      </c>
      <c r="H105" s="33" t="s">
        <v>28</v>
      </c>
      <c r="I105" s="33" t="s">
        <v>28</v>
      </c>
      <c r="J105" s="33" t="s">
        <v>28</v>
      </c>
      <c r="K105" s="33" t="s">
        <v>1</v>
      </c>
      <c r="L105" s="33" t="s">
        <v>1</v>
      </c>
      <c r="M105" s="33" t="s">
        <v>1</v>
      </c>
      <c r="O105" s="33" t="s">
        <v>186</v>
      </c>
      <c r="P105" s="33" t="s">
        <v>1</v>
      </c>
      <c r="Q105" s="33" t="s">
        <v>1</v>
      </c>
    </row>
    <row r="106" spans="1:17" ht="12.75" x14ac:dyDescent="0.2">
      <c r="A106" s="34">
        <v>44365.383401192128</v>
      </c>
      <c r="C106" s="33" t="s">
        <v>28</v>
      </c>
      <c r="D106" s="33" t="s">
        <v>28</v>
      </c>
      <c r="E106" s="33" t="s">
        <v>28</v>
      </c>
      <c r="F106" s="33" t="s">
        <v>28</v>
      </c>
      <c r="G106" s="33" t="s">
        <v>28</v>
      </c>
      <c r="H106" s="33" t="s">
        <v>28</v>
      </c>
      <c r="I106" s="33" t="s">
        <v>28</v>
      </c>
      <c r="J106" s="33" t="s">
        <v>27</v>
      </c>
      <c r="K106" s="33" t="s">
        <v>238</v>
      </c>
      <c r="O106" s="33" t="s">
        <v>198</v>
      </c>
      <c r="Q106" s="33" t="s">
        <v>239</v>
      </c>
    </row>
    <row r="107" spans="1:17" ht="12.75" x14ac:dyDescent="0.2">
      <c r="A107" s="34">
        <v>44365.383544444441</v>
      </c>
      <c r="C107" s="33" t="s">
        <v>28</v>
      </c>
      <c r="D107" s="33" t="s">
        <v>40</v>
      </c>
      <c r="E107" s="33" t="s">
        <v>40</v>
      </c>
      <c r="F107" s="33" t="s">
        <v>28</v>
      </c>
      <c r="G107" s="33" t="s">
        <v>28</v>
      </c>
      <c r="H107" s="33" t="s">
        <v>28</v>
      </c>
      <c r="I107" s="33" t="s">
        <v>40</v>
      </c>
      <c r="J107" s="33" t="s">
        <v>28</v>
      </c>
      <c r="K107" s="33" t="s">
        <v>240</v>
      </c>
      <c r="L107" s="33" t="s">
        <v>241</v>
      </c>
      <c r="M107" s="33" t="s">
        <v>1</v>
      </c>
      <c r="N107" s="33" t="s">
        <v>242</v>
      </c>
      <c r="O107" s="33" t="s">
        <v>198</v>
      </c>
      <c r="P107" s="33" t="s">
        <v>243</v>
      </c>
      <c r="Q107" s="33" t="s">
        <v>244</v>
      </c>
    </row>
    <row r="108" spans="1:17" ht="12.75" x14ac:dyDescent="0.2">
      <c r="A108" s="34">
        <v>44365.383591273145</v>
      </c>
      <c r="C108" s="33" t="s">
        <v>27</v>
      </c>
      <c r="D108" s="33" t="s">
        <v>27</v>
      </c>
      <c r="E108" s="33" t="s">
        <v>27</v>
      </c>
      <c r="F108" s="33" t="s">
        <v>96</v>
      </c>
      <c r="G108" s="33" t="s">
        <v>27</v>
      </c>
      <c r="H108" s="33" t="s">
        <v>27</v>
      </c>
      <c r="I108" s="33" t="s">
        <v>28</v>
      </c>
      <c r="J108" s="33" t="s">
        <v>27</v>
      </c>
      <c r="K108" s="33" t="s">
        <v>245</v>
      </c>
      <c r="M108" s="33" t="s">
        <v>246</v>
      </c>
      <c r="N108" s="33" t="s">
        <v>247</v>
      </c>
      <c r="O108" s="33" t="s">
        <v>198</v>
      </c>
      <c r="Q108" s="33" t="s">
        <v>247</v>
      </c>
    </row>
    <row r="109" spans="1:17" ht="12.75" x14ac:dyDescent="0.2">
      <c r="A109" s="34">
        <v>44365.383731539347</v>
      </c>
      <c r="C109" s="33" t="s">
        <v>28</v>
      </c>
      <c r="D109" s="33" t="s">
        <v>28</v>
      </c>
      <c r="E109" s="33" t="s">
        <v>27</v>
      </c>
      <c r="F109" s="33" t="s">
        <v>27</v>
      </c>
      <c r="G109" s="33" t="s">
        <v>27</v>
      </c>
      <c r="H109" s="33" t="s">
        <v>28</v>
      </c>
      <c r="I109" s="33" t="s">
        <v>28</v>
      </c>
      <c r="J109" s="33" t="s">
        <v>28</v>
      </c>
      <c r="K109" s="33" t="s">
        <v>80</v>
      </c>
      <c r="N109" s="33" t="s">
        <v>248</v>
      </c>
      <c r="O109" s="33" t="s">
        <v>198</v>
      </c>
      <c r="Q109" s="33" t="s">
        <v>248</v>
      </c>
    </row>
    <row r="110" spans="1:17" ht="12.75" x14ac:dyDescent="0.2">
      <c r="A110" s="34">
        <v>44365.383887187505</v>
      </c>
      <c r="C110" s="33" t="s">
        <v>28</v>
      </c>
      <c r="D110" s="33" t="s">
        <v>28</v>
      </c>
      <c r="E110" s="33" t="s">
        <v>28</v>
      </c>
      <c r="F110" s="33" t="s">
        <v>40</v>
      </c>
      <c r="G110" s="33" t="s">
        <v>28</v>
      </c>
      <c r="H110" s="33" t="s">
        <v>28</v>
      </c>
      <c r="I110" s="33" t="s">
        <v>28</v>
      </c>
      <c r="J110" s="33" t="s">
        <v>28</v>
      </c>
      <c r="K110" s="33" t="s">
        <v>249</v>
      </c>
      <c r="L110" s="33" t="s">
        <v>1</v>
      </c>
      <c r="M110" s="33" t="s">
        <v>1</v>
      </c>
      <c r="N110" s="33" t="s">
        <v>250</v>
      </c>
      <c r="O110" s="33" t="s">
        <v>198</v>
      </c>
      <c r="P110" s="33" t="s">
        <v>1</v>
      </c>
      <c r="Q110" s="33" t="s">
        <v>250</v>
      </c>
    </row>
    <row r="111" spans="1:17" ht="12.75" x14ac:dyDescent="0.2">
      <c r="A111" s="34">
        <v>44365.384488252312</v>
      </c>
      <c r="C111" s="33" t="s">
        <v>27</v>
      </c>
      <c r="D111" s="33" t="s">
        <v>27</v>
      </c>
      <c r="E111" s="33" t="s">
        <v>27</v>
      </c>
      <c r="F111" s="33" t="s">
        <v>27</v>
      </c>
      <c r="G111" s="33" t="s">
        <v>27</v>
      </c>
      <c r="H111" s="33" t="s">
        <v>27</v>
      </c>
      <c r="I111" s="33" t="s">
        <v>27</v>
      </c>
      <c r="J111" s="33" t="s">
        <v>27</v>
      </c>
      <c r="K111" s="33" t="s">
        <v>251</v>
      </c>
      <c r="L111" s="33" t="s">
        <v>1</v>
      </c>
      <c r="M111" s="33" t="s">
        <v>252</v>
      </c>
      <c r="N111" s="33" t="s">
        <v>253</v>
      </c>
      <c r="O111" s="33" t="s">
        <v>198</v>
      </c>
      <c r="P111" s="33" t="s">
        <v>254</v>
      </c>
      <c r="Q111" s="33" t="s">
        <v>253</v>
      </c>
    </row>
    <row r="112" spans="1:17" ht="12.75" x14ac:dyDescent="0.2">
      <c r="A112" s="34">
        <v>44365.384775509257</v>
      </c>
      <c r="C112" s="33" t="s">
        <v>28</v>
      </c>
      <c r="D112" s="33" t="s">
        <v>27</v>
      </c>
      <c r="E112" s="33" t="s">
        <v>27</v>
      </c>
      <c r="F112" s="33" t="s">
        <v>28</v>
      </c>
      <c r="G112" s="33" t="s">
        <v>27</v>
      </c>
      <c r="H112" s="33" t="s">
        <v>27</v>
      </c>
      <c r="I112" s="33" t="s">
        <v>27</v>
      </c>
      <c r="J112" s="33" t="s">
        <v>27</v>
      </c>
      <c r="K112" s="33" t="s">
        <v>255</v>
      </c>
      <c r="L112" s="33" t="s">
        <v>256</v>
      </c>
      <c r="M112" s="33" t="s">
        <v>257</v>
      </c>
      <c r="N112" s="33" t="s">
        <v>258</v>
      </c>
      <c r="O112" s="33" t="s">
        <v>198</v>
      </c>
      <c r="P112" s="33" t="s">
        <v>259</v>
      </c>
      <c r="Q112" s="33" t="s">
        <v>258</v>
      </c>
    </row>
    <row r="113" spans="1:17" ht="12.75" x14ac:dyDescent="0.2">
      <c r="A113" s="34">
        <v>44365.385628090276</v>
      </c>
      <c r="C113" s="33" t="s">
        <v>27</v>
      </c>
      <c r="D113" s="33" t="s">
        <v>27</v>
      </c>
      <c r="E113" s="33" t="s">
        <v>27</v>
      </c>
      <c r="F113" s="33" t="s">
        <v>27</v>
      </c>
      <c r="G113" s="33" t="s">
        <v>27</v>
      </c>
      <c r="H113" s="33" t="s">
        <v>27</v>
      </c>
      <c r="I113" s="33" t="s">
        <v>27</v>
      </c>
      <c r="J113" s="33" t="s">
        <v>27</v>
      </c>
      <c r="K113" s="33" t="s">
        <v>260</v>
      </c>
      <c r="N113" s="33" t="s">
        <v>261</v>
      </c>
      <c r="O113" s="33" t="s">
        <v>198</v>
      </c>
      <c r="P113" s="33" t="s">
        <v>262</v>
      </c>
    </row>
    <row r="114" spans="1:17" ht="12.75" x14ac:dyDescent="0.2">
      <c r="A114" s="34">
        <v>44365.386006747685</v>
      </c>
      <c r="C114" s="33" t="s">
        <v>28</v>
      </c>
      <c r="D114" s="33" t="s">
        <v>28</v>
      </c>
      <c r="E114" s="33" t="s">
        <v>28</v>
      </c>
      <c r="F114" s="33" t="s">
        <v>40</v>
      </c>
      <c r="G114" s="33" t="s">
        <v>28</v>
      </c>
      <c r="H114" s="33" t="s">
        <v>27</v>
      </c>
      <c r="I114" s="33" t="s">
        <v>28</v>
      </c>
      <c r="J114" s="33" t="s">
        <v>28</v>
      </c>
      <c r="K114" s="33" t="s">
        <v>59</v>
      </c>
      <c r="N114" s="33" t="s">
        <v>263</v>
      </c>
      <c r="O114" s="33" t="s">
        <v>198</v>
      </c>
      <c r="Q114" s="33" t="s">
        <v>263</v>
      </c>
    </row>
    <row r="115" spans="1:17" ht="12.75" x14ac:dyDescent="0.2">
      <c r="A115" s="34">
        <v>44365.386408530088</v>
      </c>
      <c r="C115" s="33" t="s">
        <v>28</v>
      </c>
      <c r="D115" s="33" t="s">
        <v>28</v>
      </c>
      <c r="E115" s="33" t="s">
        <v>27</v>
      </c>
      <c r="F115" s="33" t="s">
        <v>28</v>
      </c>
      <c r="G115" s="33" t="s">
        <v>28</v>
      </c>
      <c r="H115" s="33" t="s">
        <v>28</v>
      </c>
      <c r="I115" s="33" t="s">
        <v>27</v>
      </c>
      <c r="J115" s="33" t="s">
        <v>28</v>
      </c>
      <c r="K115" s="33" t="s">
        <v>264</v>
      </c>
      <c r="L115" s="33" t="s">
        <v>1</v>
      </c>
      <c r="M115" s="33" t="s">
        <v>1</v>
      </c>
      <c r="N115" s="33" t="s">
        <v>265</v>
      </c>
      <c r="O115" s="33" t="s">
        <v>186</v>
      </c>
      <c r="P115" s="33" t="s">
        <v>266</v>
      </c>
      <c r="Q115" s="33" t="s">
        <v>265</v>
      </c>
    </row>
    <row r="116" spans="1:17" ht="12.75" x14ac:dyDescent="0.2">
      <c r="A116" s="34">
        <v>44365.387145451386</v>
      </c>
      <c r="C116" s="33" t="s">
        <v>27</v>
      </c>
      <c r="D116" s="33" t="s">
        <v>27</v>
      </c>
      <c r="E116" s="33" t="s">
        <v>27</v>
      </c>
      <c r="F116" s="33" t="s">
        <v>27</v>
      </c>
      <c r="G116" s="33" t="s">
        <v>28</v>
      </c>
      <c r="H116" s="33" t="s">
        <v>27</v>
      </c>
      <c r="I116" s="33" t="s">
        <v>27</v>
      </c>
      <c r="J116" s="33" t="s">
        <v>27</v>
      </c>
      <c r="K116" s="33" t="s">
        <v>267</v>
      </c>
      <c r="L116" s="33" t="s">
        <v>268</v>
      </c>
      <c r="M116" s="33" t="s">
        <v>1</v>
      </c>
      <c r="N116" s="33" t="s">
        <v>269</v>
      </c>
      <c r="O116" s="33" t="s">
        <v>198</v>
      </c>
      <c r="P116" s="33" t="s">
        <v>270</v>
      </c>
      <c r="Q116" s="33" t="s">
        <v>269</v>
      </c>
    </row>
    <row r="117" spans="1:17" ht="12.75" x14ac:dyDescent="0.2">
      <c r="A117" s="34">
        <v>44365.387257743059</v>
      </c>
      <c r="C117" s="33" t="s">
        <v>27</v>
      </c>
      <c r="D117" s="33" t="s">
        <v>28</v>
      </c>
      <c r="E117" s="33" t="s">
        <v>40</v>
      </c>
      <c r="F117" s="33" t="s">
        <v>27</v>
      </c>
      <c r="G117" s="33" t="s">
        <v>27</v>
      </c>
      <c r="H117" s="33" t="s">
        <v>27</v>
      </c>
      <c r="I117" s="33" t="s">
        <v>27</v>
      </c>
      <c r="J117" s="33" t="s">
        <v>27</v>
      </c>
      <c r="K117" s="33" t="s">
        <v>128</v>
      </c>
      <c r="N117" s="33" t="s">
        <v>271</v>
      </c>
      <c r="O117" s="33" t="s">
        <v>198</v>
      </c>
      <c r="P117" s="33" t="s">
        <v>272</v>
      </c>
      <c r="Q117" s="33" t="s">
        <v>271</v>
      </c>
    </row>
    <row r="118" spans="1:17" ht="12.75" x14ac:dyDescent="0.2">
      <c r="A118" s="34">
        <v>44365.387424687498</v>
      </c>
      <c r="C118" s="33" t="s">
        <v>28</v>
      </c>
      <c r="D118" s="33" t="s">
        <v>27</v>
      </c>
      <c r="E118" s="33" t="s">
        <v>27</v>
      </c>
      <c r="F118" s="33" t="s">
        <v>28</v>
      </c>
      <c r="G118" s="33" t="s">
        <v>28</v>
      </c>
      <c r="H118" s="33" t="s">
        <v>27</v>
      </c>
      <c r="I118" s="33" t="s">
        <v>27</v>
      </c>
      <c r="J118" s="33" t="s">
        <v>27</v>
      </c>
      <c r="M118" s="33" t="s">
        <v>273</v>
      </c>
      <c r="O118" s="33" t="s">
        <v>198</v>
      </c>
    </row>
    <row r="119" spans="1:17" ht="12.75" x14ac:dyDescent="0.2">
      <c r="A119" s="34">
        <v>44365.387610949074</v>
      </c>
      <c r="C119" s="33" t="s">
        <v>28</v>
      </c>
      <c r="D119" s="33" t="s">
        <v>40</v>
      </c>
      <c r="E119" s="33" t="s">
        <v>28</v>
      </c>
      <c r="F119" s="33" t="s">
        <v>28</v>
      </c>
      <c r="G119" s="33" t="s">
        <v>40</v>
      </c>
      <c r="H119" s="33" t="s">
        <v>28</v>
      </c>
      <c r="I119" s="33" t="s">
        <v>28</v>
      </c>
      <c r="J119" s="33" t="s">
        <v>28</v>
      </c>
      <c r="K119" s="33" t="s">
        <v>68</v>
      </c>
      <c r="L119" s="33" t="s">
        <v>274</v>
      </c>
      <c r="N119" s="33" t="s">
        <v>275</v>
      </c>
      <c r="O119" s="33" t="s">
        <v>198</v>
      </c>
    </row>
    <row r="120" spans="1:17" ht="12.75" x14ac:dyDescent="0.2">
      <c r="A120" s="34">
        <v>44365.387645208335</v>
      </c>
      <c r="C120" s="33" t="s">
        <v>28</v>
      </c>
      <c r="D120" s="33" t="s">
        <v>27</v>
      </c>
      <c r="E120" s="33" t="s">
        <v>40</v>
      </c>
      <c r="F120" s="33" t="s">
        <v>28</v>
      </c>
      <c r="G120" s="33" t="s">
        <v>28</v>
      </c>
      <c r="H120" s="33" t="s">
        <v>28</v>
      </c>
      <c r="I120" s="33" t="s">
        <v>28</v>
      </c>
      <c r="J120" s="33" t="s">
        <v>28</v>
      </c>
      <c r="K120" s="33" t="s">
        <v>276</v>
      </c>
      <c r="N120" s="33" t="s">
        <v>277</v>
      </c>
      <c r="O120" s="33" t="s">
        <v>198</v>
      </c>
    </row>
    <row r="121" spans="1:17" ht="12.75" x14ac:dyDescent="0.2">
      <c r="A121" s="34">
        <v>44365.388116412039</v>
      </c>
      <c r="C121" s="33" t="s">
        <v>28</v>
      </c>
      <c r="D121" s="33" t="s">
        <v>28</v>
      </c>
      <c r="E121" s="33" t="s">
        <v>27</v>
      </c>
      <c r="F121" s="33" t="s">
        <v>40</v>
      </c>
      <c r="G121" s="33" t="s">
        <v>40</v>
      </c>
      <c r="H121" s="33" t="s">
        <v>40</v>
      </c>
      <c r="I121" s="33" t="s">
        <v>40</v>
      </c>
      <c r="J121" s="33" t="s">
        <v>28</v>
      </c>
      <c r="K121" s="33" t="s">
        <v>278</v>
      </c>
      <c r="L121" s="33" t="s">
        <v>279</v>
      </c>
      <c r="M121" s="33" t="s">
        <v>280</v>
      </c>
      <c r="N121" s="33" t="s">
        <v>281</v>
      </c>
      <c r="O121" s="33" t="s">
        <v>186</v>
      </c>
      <c r="P121" s="33" t="s">
        <v>282</v>
      </c>
    </row>
    <row r="122" spans="1:17" ht="12.75" x14ac:dyDescent="0.2">
      <c r="A122" s="34">
        <v>44365.389613090279</v>
      </c>
      <c r="C122" s="33" t="s">
        <v>28</v>
      </c>
      <c r="D122" s="33" t="s">
        <v>28</v>
      </c>
      <c r="E122" s="33" t="s">
        <v>28</v>
      </c>
      <c r="F122" s="33" t="s">
        <v>28</v>
      </c>
      <c r="G122" s="33" t="s">
        <v>28</v>
      </c>
      <c r="H122" s="33" t="s">
        <v>28</v>
      </c>
      <c r="I122" s="33" t="s">
        <v>28</v>
      </c>
      <c r="J122" s="33" t="s">
        <v>28</v>
      </c>
      <c r="K122" s="33" t="s">
        <v>35</v>
      </c>
      <c r="N122" s="33" t="s">
        <v>283</v>
      </c>
      <c r="O122" s="33" t="s">
        <v>186</v>
      </c>
      <c r="P122" s="33" t="s">
        <v>284</v>
      </c>
      <c r="Q122" s="33" t="s">
        <v>283</v>
      </c>
    </row>
    <row r="123" spans="1:17" ht="12.75" x14ac:dyDescent="0.2">
      <c r="A123" s="34">
        <v>44365.389655057872</v>
      </c>
      <c r="C123" s="33" t="s">
        <v>28</v>
      </c>
      <c r="D123" s="33" t="s">
        <v>27</v>
      </c>
      <c r="E123" s="33" t="s">
        <v>27</v>
      </c>
      <c r="F123" s="33" t="s">
        <v>40</v>
      </c>
      <c r="G123" s="33" t="s">
        <v>28</v>
      </c>
      <c r="H123" s="33" t="s">
        <v>27</v>
      </c>
      <c r="I123" s="33" t="s">
        <v>27</v>
      </c>
      <c r="J123" s="33" t="s">
        <v>27</v>
      </c>
      <c r="O123" s="33" t="s">
        <v>198</v>
      </c>
    </row>
    <row r="124" spans="1:17" ht="12.75" x14ac:dyDescent="0.2">
      <c r="A124" s="34">
        <v>44365.390527349533</v>
      </c>
      <c r="C124" s="33" t="s">
        <v>27</v>
      </c>
      <c r="D124" s="33" t="s">
        <v>27</v>
      </c>
      <c r="E124" s="33" t="s">
        <v>27</v>
      </c>
      <c r="F124" s="33" t="s">
        <v>27</v>
      </c>
      <c r="G124" s="33" t="s">
        <v>27</v>
      </c>
      <c r="H124" s="33" t="s">
        <v>27</v>
      </c>
      <c r="I124" s="33" t="s">
        <v>27</v>
      </c>
      <c r="J124" s="33" t="s">
        <v>27</v>
      </c>
      <c r="O124" s="33" t="s">
        <v>198</v>
      </c>
    </row>
    <row r="125" spans="1:17" ht="12.75" x14ac:dyDescent="0.2">
      <c r="A125" s="34">
        <v>44365.390871331023</v>
      </c>
      <c r="C125" s="33" t="s">
        <v>27</v>
      </c>
      <c r="D125" s="33" t="s">
        <v>27</v>
      </c>
      <c r="E125" s="33" t="s">
        <v>27</v>
      </c>
      <c r="F125" s="33" t="s">
        <v>27</v>
      </c>
      <c r="G125" s="33" t="s">
        <v>27</v>
      </c>
      <c r="H125" s="33" t="s">
        <v>27</v>
      </c>
      <c r="I125" s="33" t="s">
        <v>27</v>
      </c>
      <c r="J125" s="33" t="s">
        <v>27</v>
      </c>
      <c r="N125" s="33" t="s">
        <v>285</v>
      </c>
      <c r="O125" s="33" t="s">
        <v>186</v>
      </c>
    </row>
    <row r="126" spans="1:17" ht="12.75" x14ac:dyDescent="0.2">
      <c r="A126" s="34">
        <v>44365.391570787033</v>
      </c>
      <c r="C126" s="33" t="s">
        <v>27</v>
      </c>
      <c r="D126" s="33" t="s">
        <v>27</v>
      </c>
      <c r="E126" s="33" t="s">
        <v>27</v>
      </c>
      <c r="F126" s="33" t="s">
        <v>27</v>
      </c>
      <c r="G126" s="33" t="s">
        <v>27</v>
      </c>
      <c r="H126" s="33" t="s">
        <v>27</v>
      </c>
      <c r="I126" s="33" t="s">
        <v>27</v>
      </c>
      <c r="J126" s="33" t="s">
        <v>27</v>
      </c>
      <c r="K126" s="33" t="s">
        <v>286</v>
      </c>
      <c r="L126" s="33" t="s">
        <v>287</v>
      </c>
      <c r="M126" s="33" t="s">
        <v>287</v>
      </c>
      <c r="N126" s="33" t="s">
        <v>288</v>
      </c>
      <c r="O126" s="33" t="s">
        <v>186</v>
      </c>
      <c r="P126" s="33" t="s">
        <v>289</v>
      </c>
      <c r="Q126" s="33" t="s">
        <v>288</v>
      </c>
    </row>
    <row r="127" spans="1:17" ht="12.75" x14ac:dyDescent="0.2">
      <c r="A127" s="34">
        <v>44365.392755046298</v>
      </c>
      <c r="C127" s="33" t="s">
        <v>27</v>
      </c>
      <c r="D127" s="33" t="s">
        <v>28</v>
      </c>
      <c r="E127" s="33" t="s">
        <v>40</v>
      </c>
      <c r="F127" s="33" t="s">
        <v>40</v>
      </c>
      <c r="G127" s="33" t="s">
        <v>27</v>
      </c>
      <c r="H127" s="33" t="s">
        <v>27</v>
      </c>
      <c r="I127" s="33" t="s">
        <v>28</v>
      </c>
      <c r="J127" s="33" t="s">
        <v>28</v>
      </c>
      <c r="K127" s="33" t="s">
        <v>290</v>
      </c>
      <c r="N127" s="33" t="s">
        <v>291</v>
      </c>
      <c r="O127" s="33" t="s">
        <v>198</v>
      </c>
      <c r="Q127" s="33" t="s">
        <v>291</v>
      </c>
    </row>
    <row r="128" spans="1:17" ht="12.75" x14ac:dyDescent="0.2">
      <c r="A128" s="34">
        <v>44365.394960057871</v>
      </c>
      <c r="C128" s="33" t="s">
        <v>27</v>
      </c>
      <c r="D128" s="33" t="s">
        <v>27</v>
      </c>
      <c r="E128" s="33" t="s">
        <v>27</v>
      </c>
      <c r="F128" s="33" t="s">
        <v>40</v>
      </c>
      <c r="G128" s="33" t="s">
        <v>28</v>
      </c>
      <c r="H128" s="33" t="s">
        <v>40</v>
      </c>
      <c r="I128" s="33" t="s">
        <v>41</v>
      </c>
      <c r="J128" s="33" t="s">
        <v>41</v>
      </c>
      <c r="M128" s="33" t="s">
        <v>292</v>
      </c>
      <c r="O128" s="33" t="s">
        <v>198</v>
      </c>
      <c r="Q128" s="33" t="s">
        <v>293</v>
      </c>
    </row>
    <row r="129" spans="1:17" ht="12.75" x14ac:dyDescent="0.2">
      <c r="A129" s="34">
        <v>44365.394984039347</v>
      </c>
      <c r="C129" s="33" t="s">
        <v>27</v>
      </c>
      <c r="D129" s="33" t="s">
        <v>27</v>
      </c>
      <c r="E129" s="33" t="s">
        <v>27</v>
      </c>
      <c r="F129" s="33" t="s">
        <v>27</v>
      </c>
      <c r="G129" s="33" t="s">
        <v>27</v>
      </c>
      <c r="H129" s="33" t="s">
        <v>27</v>
      </c>
      <c r="I129" s="33" t="s">
        <v>27</v>
      </c>
      <c r="J129" s="33" t="s">
        <v>27</v>
      </c>
      <c r="K129" s="33" t="s">
        <v>294</v>
      </c>
      <c r="L129" s="33" t="s">
        <v>295</v>
      </c>
      <c r="M129" s="33" t="s">
        <v>296</v>
      </c>
      <c r="N129" s="33" t="s">
        <v>297</v>
      </c>
      <c r="O129" s="33" t="s">
        <v>198</v>
      </c>
      <c r="P129" s="33" t="s">
        <v>298</v>
      </c>
      <c r="Q129" s="33" t="s">
        <v>297</v>
      </c>
    </row>
    <row r="130" spans="1:17" ht="12.75" x14ac:dyDescent="0.2">
      <c r="A130" s="34">
        <v>44365.395433541664</v>
      </c>
      <c r="C130" s="33" t="s">
        <v>28</v>
      </c>
      <c r="D130" s="33" t="s">
        <v>28</v>
      </c>
      <c r="E130" s="33" t="s">
        <v>28</v>
      </c>
      <c r="F130" s="33" t="s">
        <v>40</v>
      </c>
      <c r="G130" s="33" t="s">
        <v>28</v>
      </c>
      <c r="H130" s="33" t="s">
        <v>27</v>
      </c>
      <c r="I130" s="33" t="s">
        <v>28</v>
      </c>
      <c r="J130" s="33" t="s">
        <v>28</v>
      </c>
      <c r="K130" s="33" t="s">
        <v>299</v>
      </c>
      <c r="L130" s="33" t="s">
        <v>300</v>
      </c>
      <c r="M130" s="33" t="s">
        <v>1</v>
      </c>
      <c r="N130" s="33" t="s">
        <v>1</v>
      </c>
      <c r="O130" s="33" t="s">
        <v>198</v>
      </c>
      <c r="P130" s="33" t="s">
        <v>301</v>
      </c>
      <c r="Q130" s="33" t="s">
        <v>1</v>
      </c>
    </row>
    <row r="131" spans="1:17" ht="12.75" x14ac:dyDescent="0.2">
      <c r="A131" s="34">
        <v>44365.395437407409</v>
      </c>
      <c r="C131" s="33" t="s">
        <v>27</v>
      </c>
      <c r="D131" s="33" t="s">
        <v>27</v>
      </c>
      <c r="E131" s="33" t="s">
        <v>27</v>
      </c>
      <c r="F131" s="33" t="s">
        <v>27</v>
      </c>
      <c r="G131" s="33" t="s">
        <v>27</v>
      </c>
      <c r="H131" s="33" t="s">
        <v>27</v>
      </c>
      <c r="I131" s="33" t="s">
        <v>27</v>
      </c>
      <c r="J131" s="33" t="s">
        <v>27</v>
      </c>
      <c r="K131" s="33" t="s">
        <v>302</v>
      </c>
      <c r="L131" s="33" t="s">
        <v>303</v>
      </c>
      <c r="M131" s="33" t="s">
        <v>304</v>
      </c>
      <c r="N131" s="33" t="s">
        <v>305</v>
      </c>
      <c r="O131" s="33" t="s">
        <v>198</v>
      </c>
      <c r="P131" s="33" t="s">
        <v>306</v>
      </c>
      <c r="Q131" s="33" t="s">
        <v>305</v>
      </c>
    </row>
    <row r="132" spans="1:17" ht="12.75" x14ac:dyDescent="0.2">
      <c r="A132" s="34">
        <v>44365.39559104167</v>
      </c>
      <c r="C132" s="33" t="s">
        <v>27</v>
      </c>
      <c r="D132" s="33" t="s">
        <v>27</v>
      </c>
      <c r="E132" s="33" t="s">
        <v>40</v>
      </c>
      <c r="F132" s="33" t="s">
        <v>40</v>
      </c>
      <c r="G132" s="33" t="s">
        <v>40</v>
      </c>
      <c r="H132" s="33" t="s">
        <v>27</v>
      </c>
      <c r="I132" s="33" t="s">
        <v>27</v>
      </c>
      <c r="J132" s="33" t="s">
        <v>27</v>
      </c>
      <c r="K132" s="33" t="s">
        <v>307</v>
      </c>
      <c r="L132" s="33" t="s">
        <v>308</v>
      </c>
      <c r="M132" s="33" t="s">
        <v>309</v>
      </c>
      <c r="O132" s="33" t="s">
        <v>186</v>
      </c>
      <c r="P132" s="33" t="s">
        <v>310</v>
      </c>
    </row>
    <row r="133" spans="1:17" ht="12.75" x14ac:dyDescent="0.2">
      <c r="A133" s="34">
        <v>44365.396691400463</v>
      </c>
      <c r="C133" s="33" t="s">
        <v>27</v>
      </c>
      <c r="D133" s="33" t="s">
        <v>27</v>
      </c>
      <c r="E133" s="33" t="s">
        <v>27</v>
      </c>
      <c r="F133" s="33" t="s">
        <v>27</v>
      </c>
      <c r="G133" s="33" t="s">
        <v>27</v>
      </c>
      <c r="H133" s="33" t="s">
        <v>27</v>
      </c>
      <c r="I133" s="33" t="s">
        <v>27</v>
      </c>
      <c r="J133" s="33" t="s">
        <v>27</v>
      </c>
      <c r="K133" s="33" t="s">
        <v>251</v>
      </c>
      <c r="N133" s="33" t="s">
        <v>311</v>
      </c>
      <c r="O133" s="33" t="s">
        <v>198</v>
      </c>
      <c r="P133" s="33" t="s">
        <v>312</v>
      </c>
    </row>
    <row r="134" spans="1:17" ht="12.75" x14ac:dyDescent="0.2">
      <c r="A134" s="34">
        <v>44365.397198287035</v>
      </c>
      <c r="C134" s="33" t="s">
        <v>27</v>
      </c>
      <c r="D134" s="33" t="s">
        <v>28</v>
      </c>
      <c r="E134" s="33" t="s">
        <v>27</v>
      </c>
      <c r="F134" s="33" t="s">
        <v>27</v>
      </c>
      <c r="G134" s="33" t="s">
        <v>28</v>
      </c>
      <c r="H134" s="33" t="s">
        <v>28</v>
      </c>
      <c r="I134" s="33" t="s">
        <v>27</v>
      </c>
      <c r="J134" s="33" t="s">
        <v>27</v>
      </c>
      <c r="K134" s="33" t="s">
        <v>313</v>
      </c>
      <c r="O134" s="33" t="s">
        <v>198</v>
      </c>
    </row>
    <row r="135" spans="1:17" ht="12.75" x14ac:dyDescent="0.2">
      <c r="A135" s="34">
        <v>44365.399579016201</v>
      </c>
      <c r="C135" s="33" t="s">
        <v>27</v>
      </c>
      <c r="D135" s="33" t="s">
        <v>27</v>
      </c>
      <c r="E135" s="33" t="s">
        <v>27</v>
      </c>
      <c r="F135" s="33" t="s">
        <v>27</v>
      </c>
      <c r="G135" s="33" t="s">
        <v>27</v>
      </c>
      <c r="H135" s="33" t="s">
        <v>27</v>
      </c>
      <c r="I135" s="33" t="s">
        <v>27</v>
      </c>
      <c r="J135" s="33" t="s">
        <v>27</v>
      </c>
      <c r="K135" s="33" t="s">
        <v>314</v>
      </c>
      <c r="L135" s="33" t="s">
        <v>315</v>
      </c>
      <c r="M135" s="33" t="s">
        <v>316</v>
      </c>
      <c r="N135" s="33" t="s">
        <v>317</v>
      </c>
      <c r="O135" s="33" t="s">
        <v>186</v>
      </c>
      <c r="P135" s="33" t="s">
        <v>318</v>
      </c>
    </row>
    <row r="136" spans="1:17" ht="12.75" x14ac:dyDescent="0.2">
      <c r="A136" s="34">
        <v>44365.399729722223</v>
      </c>
      <c r="C136" s="33" t="s">
        <v>28</v>
      </c>
      <c r="D136" s="33" t="s">
        <v>28</v>
      </c>
      <c r="E136" s="33" t="s">
        <v>28</v>
      </c>
      <c r="F136" s="33" t="s">
        <v>28</v>
      </c>
      <c r="G136" s="33" t="s">
        <v>28</v>
      </c>
      <c r="H136" s="33" t="s">
        <v>28</v>
      </c>
      <c r="I136" s="33" t="s">
        <v>27</v>
      </c>
      <c r="J136" s="33" t="s">
        <v>27</v>
      </c>
      <c r="K136" s="33" t="s">
        <v>319</v>
      </c>
      <c r="O136" s="33" t="s">
        <v>198</v>
      </c>
    </row>
    <row r="137" spans="1:17" ht="12.75" x14ac:dyDescent="0.2">
      <c r="A137" s="34">
        <v>44365.40601583333</v>
      </c>
      <c r="C137" s="33" t="s">
        <v>27</v>
      </c>
      <c r="D137" s="33" t="s">
        <v>27</v>
      </c>
      <c r="E137" s="33" t="s">
        <v>27</v>
      </c>
      <c r="F137" s="33" t="s">
        <v>28</v>
      </c>
      <c r="G137" s="33" t="s">
        <v>27</v>
      </c>
      <c r="H137" s="33" t="s">
        <v>27</v>
      </c>
      <c r="I137" s="33" t="s">
        <v>27</v>
      </c>
      <c r="J137" s="33" t="s">
        <v>27</v>
      </c>
      <c r="K137" s="33" t="s">
        <v>232</v>
      </c>
      <c r="L137" s="33" t="s">
        <v>320</v>
      </c>
      <c r="M137" s="33" t="s">
        <v>321</v>
      </c>
      <c r="N137" s="33" t="s">
        <v>322</v>
      </c>
      <c r="O137" s="33" t="s">
        <v>198</v>
      </c>
      <c r="P137" s="33" t="s">
        <v>323</v>
      </c>
    </row>
    <row r="138" spans="1:17" ht="12.75" x14ac:dyDescent="0.2">
      <c r="A138" s="34">
        <v>44365.406829768515</v>
      </c>
      <c r="C138" s="33" t="s">
        <v>27</v>
      </c>
      <c r="D138" s="33" t="s">
        <v>27</v>
      </c>
      <c r="E138" s="33" t="s">
        <v>27</v>
      </c>
      <c r="F138" s="33" t="s">
        <v>27</v>
      </c>
      <c r="G138" s="33" t="s">
        <v>27</v>
      </c>
      <c r="H138" s="33" t="s">
        <v>27</v>
      </c>
      <c r="I138" s="33" t="s">
        <v>27</v>
      </c>
      <c r="J138" s="33" t="s">
        <v>27</v>
      </c>
      <c r="K138" s="33" t="s">
        <v>324</v>
      </c>
      <c r="L138" s="33" t="s">
        <v>2</v>
      </c>
      <c r="M138" s="33" t="s">
        <v>325</v>
      </c>
      <c r="N138" s="33" t="s">
        <v>326</v>
      </c>
      <c r="O138" s="33" t="s">
        <v>186</v>
      </c>
      <c r="P138" s="33" t="s">
        <v>259</v>
      </c>
      <c r="Q138" s="33" t="s">
        <v>326</v>
      </c>
    </row>
    <row r="139" spans="1:17" ht="12.75" x14ac:dyDescent="0.2">
      <c r="A139" s="34">
        <v>44365.408483287036</v>
      </c>
      <c r="C139" s="33" t="s">
        <v>27</v>
      </c>
      <c r="D139" s="33" t="s">
        <v>27</v>
      </c>
      <c r="E139" s="33" t="s">
        <v>27</v>
      </c>
      <c r="F139" s="33" t="s">
        <v>27</v>
      </c>
      <c r="G139" s="33" t="s">
        <v>27</v>
      </c>
      <c r="H139" s="33" t="s">
        <v>27</v>
      </c>
      <c r="I139" s="33" t="s">
        <v>27</v>
      </c>
      <c r="J139" s="33" t="s">
        <v>27</v>
      </c>
      <c r="K139" s="33" t="s">
        <v>327</v>
      </c>
      <c r="L139" s="33" t="s">
        <v>1</v>
      </c>
      <c r="M139" s="33" t="s">
        <v>1</v>
      </c>
      <c r="N139" s="33" t="s">
        <v>328</v>
      </c>
      <c r="O139" s="33" t="s">
        <v>186</v>
      </c>
      <c r="P139" s="33" t="s">
        <v>329</v>
      </c>
      <c r="Q139" s="33" t="s">
        <v>328</v>
      </c>
    </row>
    <row r="140" spans="1:17" ht="12.75" x14ac:dyDescent="0.2">
      <c r="A140" s="34">
        <v>44365.41017481481</v>
      </c>
      <c r="C140" s="33" t="s">
        <v>27</v>
      </c>
      <c r="D140" s="33" t="s">
        <v>27</v>
      </c>
      <c r="E140" s="33" t="s">
        <v>27</v>
      </c>
      <c r="F140" s="33" t="s">
        <v>27</v>
      </c>
      <c r="G140" s="33" t="s">
        <v>27</v>
      </c>
      <c r="H140" s="33" t="s">
        <v>27</v>
      </c>
      <c r="I140" s="33" t="s">
        <v>27</v>
      </c>
      <c r="J140" s="33" t="s">
        <v>27</v>
      </c>
      <c r="K140" s="33" t="s">
        <v>330</v>
      </c>
      <c r="O140" s="33" t="s">
        <v>198</v>
      </c>
    </row>
    <row r="141" spans="1:17" ht="12.75" x14ac:dyDescent="0.2">
      <c r="A141" s="34">
        <v>44365.41048100694</v>
      </c>
      <c r="C141" s="33" t="s">
        <v>27</v>
      </c>
      <c r="D141" s="33" t="s">
        <v>27</v>
      </c>
      <c r="E141" s="33" t="s">
        <v>27</v>
      </c>
      <c r="F141" s="33" t="s">
        <v>27</v>
      </c>
      <c r="G141" s="33" t="s">
        <v>27</v>
      </c>
      <c r="H141" s="33" t="s">
        <v>27</v>
      </c>
      <c r="I141" s="33" t="s">
        <v>28</v>
      </c>
      <c r="J141" s="33" t="s">
        <v>27</v>
      </c>
      <c r="K141" s="33" t="s">
        <v>331</v>
      </c>
      <c r="O141" s="33" t="s">
        <v>186</v>
      </c>
    </row>
    <row r="142" spans="1:17" ht="12.75" x14ac:dyDescent="0.2">
      <c r="A142" s="34">
        <v>44365.412366192133</v>
      </c>
      <c r="C142" s="33" t="s">
        <v>28</v>
      </c>
      <c r="D142" s="33" t="s">
        <v>28</v>
      </c>
      <c r="E142" s="33" t="s">
        <v>28</v>
      </c>
      <c r="F142" s="33" t="s">
        <v>28</v>
      </c>
      <c r="G142" s="33" t="s">
        <v>28</v>
      </c>
      <c r="H142" s="33" t="s">
        <v>27</v>
      </c>
      <c r="I142" s="33" t="s">
        <v>28</v>
      </c>
      <c r="J142" s="33" t="s">
        <v>28</v>
      </c>
      <c r="K142" s="33" t="s">
        <v>245</v>
      </c>
      <c r="L142" s="33" t="s">
        <v>1</v>
      </c>
      <c r="M142" s="33" t="s">
        <v>332</v>
      </c>
      <c r="N142" s="33" t="s">
        <v>333</v>
      </c>
      <c r="O142" s="33" t="s">
        <v>198</v>
      </c>
      <c r="P142" s="33" t="s">
        <v>1</v>
      </c>
      <c r="Q142" s="33" t="s">
        <v>334</v>
      </c>
    </row>
    <row r="143" spans="1:17" ht="12.75" x14ac:dyDescent="0.2">
      <c r="A143" s="34">
        <v>44365.412870462962</v>
      </c>
      <c r="C143" s="33" t="s">
        <v>28</v>
      </c>
      <c r="D143" s="33" t="s">
        <v>28</v>
      </c>
      <c r="E143" s="33" t="s">
        <v>28</v>
      </c>
      <c r="F143" s="33" t="s">
        <v>40</v>
      </c>
      <c r="G143" s="33" t="s">
        <v>27</v>
      </c>
      <c r="H143" s="33" t="s">
        <v>27</v>
      </c>
      <c r="I143" s="33" t="s">
        <v>27</v>
      </c>
      <c r="J143" s="33" t="s">
        <v>27</v>
      </c>
      <c r="K143" s="33" t="s">
        <v>335</v>
      </c>
      <c r="N143" s="33" t="s">
        <v>336</v>
      </c>
      <c r="O143" s="33" t="s">
        <v>198</v>
      </c>
      <c r="P143" s="33" t="s">
        <v>337</v>
      </c>
    </row>
    <row r="144" spans="1:17" ht="12.75" x14ac:dyDescent="0.2">
      <c r="A144" s="34">
        <v>44365.413090486109</v>
      </c>
      <c r="C144" s="33" t="s">
        <v>27</v>
      </c>
      <c r="D144" s="33" t="s">
        <v>27</v>
      </c>
      <c r="E144" s="33" t="s">
        <v>27</v>
      </c>
      <c r="F144" s="33" t="s">
        <v>27</v>
      </c>
      <c r="G144" s="33" t="s">
        <v>27</v>
      </c>
      <c r="H144" s="33" t="s">
        <v>27</v>
      </c>
      <c r="I144" s="33" t="s">
        <v>27</v>
      </c>
      <c r="J144" s="33" t="s">
        <v>27</v>
      </c>
      <c r="K144" s="33" t="s">
        <v>108</v>
      </c>
      <c r="L144" s="33" t="s">
        <v>338</v>
      </c>
      <c r="M144" s="33" t="s">
        <v>339</v>
      </c>
      <c r="N144" s="33" t="s">
        <v>340</v>
      </c>
      <c r="O144" s="33" t="s">
        <v>198</v>
      </c>
      <c r="P144" s="33" t="s">
        <v>341</v>
      </c>
      <c r="Q144" s="33" t="s">
        <v>340</v>
      </c>
    </row>
    <row r="145" spans="1:17" ht="12.75" x14ac:dyDescent="0.2">
      <c r="A145" s="34">
        <v>44365.414852534726</v>
      </c>
      <c r="C145" s="33" t="s">
        <v>27</v>
      </c>
      <c r="D145" s="33" t="s">
        <v>27</v>
      </c>
      <c r="E145" s="33" t="s">
        <v>27</v>
      </c>
      <c r="F145" s="33" t="s">
        <v>27</v>
      </c>
      <c r="G145" s="33" t="s">
        <v>27</v>
      </c>
      <c r="H145" s="33" t="s">
        <v>27</v>
      </c>
      <c r="I145" s="33" t="s">
        <v>27</v>
      </c>
      <c r="J145" s="33" t="s">
        <v>27</v>
      </c>
      <c r="K145" s="33" t="s">
        <v>68</v>
      </c>
      <c r="L145" s="33" t="s">
        <v>342</v>
      </c>
      <c r="M145" s="33" t="s">
        <v>343</v>
      </c>
      <c r="O145" s="33" t="s">
        <v>186</v>
      </c>
    </row>
    <row r="146" spans="1:17" ht="12.75" x14ac:dyDescent="0.2">
      <c r="A146" s="34">
        <v>44365.419772951383</v>
      </c>
      <c r="C146" s="33" t="s">
        <v>28</v>
      </c>
      <c r="D146" s="33" t="s">
        <v>40</v>
      </c>
      <c r="E146" s="33" t="s">
        <v>40</v>
      </c>
      <c r="F146" s="33" t="s">
        <v>40</v>
      </c>
      <c r="G146" s="33" t="s">
        <v>40</v>
      </c>
      <c r="H146" s="33" t="s">
        <v>27</v>
      </c>
      <c r="I146" s="33" t="s">
        <v>27</v>
      </c>
      <c r="J146" s="33" t="s">
        <v>27</v>
      </c>
      <c r="K146" s="33" t="s">
        <v>344</v>
      </c>
      <c r="L146" s="33" t="s">
        <v>345</v>
      </c>
      <c r="M146" s="33" t="s">
        <v>346</v>
      </c>
      <c r="N146" s="33" t="s">
        <v>347</v>
      </c>
      <c r="O146" s="33" t="s">
        <v>186</v>
      </c>
      <c r="P146" s="33" t="s">
        <v>348</v>
      </c>
      <c r="Q146" s="33" t="s">
        <v>347</v>
      </c>
    </row>
    <row r="147" spans="1:17" ht="12.75" x14ac:dyDescent="0.2">
      <c r="A147" s="34">
        <v>44365.424955057868</v>
      </c>
      <c r="C147" s="33" t="s">
        <v>27</v>
      </c>
      <c r="D147" s="33" t="s">
        <v>27</v>
      </c>
      <c r="E147" s="33" t="s">
        <v>40</v>
      </c>
      <c r="F147" s="33" t="s">
        <v>27</v>
      </c>
      <c r="G147" s="33" t="s">
        <v>27</v>
      </c>
      <c r="H147" s="33" t="s">
        <v>27</v>
      </c>
      <c r="I147" s="33" t="s">
        <v>27</v>
      </c>
      <c r="J147" s="33" t="s">
        <v>27</v>
      </c>
      <c r="K147" s="33" t="s">
        <v>349</v>
      </c>
      <c r="L147" s="33" t="s">
        <v>349</v>
      </c>
      <c r="M147" s="33" t="s">
        <v>349</v>
      </c>
      <c r="N147" s="33" t="s">
        <v>349</v>
      </c>
      <c r="O147" s="33" t="s">
        <v>186</v>
      </c>
      <c r="P147" s="33" t="s">
        <v>349</v>
      </c>
      <c r="Q147" s="33" t="s">
        <v>349</v>
      </c>
    </row>
    <row r="148" spans="1:17" ht="12.75" x14ac:dyDescent="0.2">
      <c r="A148" s="34">
        <v>44365.425711400458</v>
      </c>
      <c r="C148" s="33" t="s">
        <v>40</v>
      </c>
      <c r="D148" s="33" t="s">
        <v>40</v>
      </c>
      <c r="E148" s="33" t="s">
        <v>40</v>
      </c>
      <c r="F148" s="33" t="s">
        <v>40</v>
      </c>
      <c r="G148" s="33" t="s">
        <v>40</v>
      </c>
      <c r="H148" s="33" t="s">
        <v>40</v>
      </c>
      <c r="I148" s="33" t="s">
        <v>40</v>
      </c>
      <c r="J148" s="33" t="s">
        <v>40</v>
      </c>
      <c r="K148" s="33" t="s">
        <v>350</v>
      </c>
      <c r="O148" s="33" t="s">
        <v>186</v>
      </c>
      <c r="P148" s="33" t="s">
        <v>351</v>
      </c>
    </row>
    <row r="149" spans="1:17" ht="12.75" x14ac:dyDescent="0.2">
      <c r="A149" s="34">
        <v>44365.426435347224</v>
      </c>
      <c r="C149" s="33" t="s">
        <v>28</v>
      </c>
      <c r="D149" s="33" t="s">
        <v>28</v>
      </c>
      <c r="E149" s="33" t="s">
        <v>28</v>
      </c>
      <c r="F149" s="33" t="s">
        <v>28</v>
      </c>
      <c r="G149" s="33" t="s">
        <v>28</v>
      </c>
      <c r="H149" s="33" t="s">
        <v>28</v>
      </c>
      <c r="I149" s="33" t="s">
        <v>28</v>
      </c>
      <c r="J149" s="33" t="s">
        <v>28</v>
      </c>
      <c r="K149" s="33" t="s">
        <v>352</v>
      </c>
      <c r="L149" s="33" t="s">
        <v>2</v>
      </c>
      <c r="N149" s="33" t="s">
        <v>353</v>
      </c>
      <c r="O149" s="33" t="s">
        <v>186</v>
      </c>
      <c r="P149" s="33" t="s">
        <v>354</v>
      </c>
    </row>
    <row r="150" spans="1:17" ht="12.75" x14ac:dyDescent="0.2">
      <c r="A150" s="34">
        <v>44365.42693872685</v>
      </c>
      <c r="C150" s="33" t="s">
        <v>27</v>
      </c>
      <c r="D150" s="33" t="s">
        <v>27</v>
      </c>
      <c r="E150" s="33" t="s">
        <v>27</v>
      </c>
      <c r="F150" s="33" t="s">
        <v>27</v>
      </c>
      <c r="G150" s="33" t="s">
        <v>27</v>
      </c>
      <c r="H150" s="33" t="s">
        <v>27</v>
      </c>
      <c r="I150" s="33" t="s">
        <v>27</v>
      </c>
      <c r="J150" s="33" t="s">
        <v>27</v>
      </c>
      <c r="K150" s="33" t="s">
        <v>355</v>
      </c>
      <c r="L150" s="33" t="s">
        <v>356</v>
      </c>
      <c r="N150" s="33" t="s">
        <v>357</v>
      </c>
      <c r="O150" s="33" t="s">
        <v>186</v>
      </c>
      <c r="P150" s="33" t="s">
        <v>358</v>
      </c>
    </row>
    <row r="151" spans="1:17" ht="12.75" x14ac:dyDescent="0.2">
      <c r="A151" s="34">
        <v>44365.427583379627</v>
      </c>
      <c r="C151" s="33" t="s">
        <v>28</v>
      </c>
      <c r="D151" s="33" t="s">
        <v>28</v>
      </c>
      <c r="E151" s="33" t="s">
        <v>40</v>
      </c>
      <c r="F151" s="33" t="s">
        <v>28</v>
      </c>
      <c r="G151" s="33" t="s">
        <v>40</v>
      </c>
      <c r="H151" s="33" t="s">
        <v>28</v>
      </c>
      <c r="I151" s="33" t="s">
        <v>40</v>
      </c>
      <c r="J151" s="33" t="s">
        <v>40</v>
      </c>
      <c r="K151" s="33" t="s">
        <v>359</v>
      </c>
      <c r="M151" s="33" t="s">
        <v>360</v>
      </c>
      <c r="O151" s="33" t="s">
        <v>198</v>
      </c>
      <c r="P151" s="33" t="s">
        <v>1</v>
      </c>
    </row>
    <row r="152" spans="1:17" ht="12.75" x14ac:dyDescent="0.2">
      <c r="A152" s="34">
        <v>44365.428323888889</v>
      </c>
      <c r="C152" s="33" t="s">
        <v>27</v>
      </c>
      <c r="D152" s="33" t="s">
        <v>27</v>
      </c>
      <c r="E152" s="33" t="s">
        <v>27</v>
      </c>
      <c r="F152" s="33" t="s">
        <v>27</v>
      </c>
      <c r="G152" s="33" t="s">
        <v>27</v>
      </c>
      <c r="H152" s="33" t="s">
        <v>27</v>
      </c>
      <c r="I152" s="33" t="s">
        <v>27</v>
      </c>
      <c r="J152" s="33" t="s">
        <v>27</v>
      </c>
      <c r="K152" s="33" t="s">
        <v>361</v>
      </c>
      <c r="N152" s="33" t="s">
        <v>362</v>
      </c>
      <c r="O152" s="33" t="s">
        <v>186</v>
      </c>
      <c r="P152" s="33" t="s">
        <v>363</v>
      </c>
      <c r="Q152" s="33" t="s">
        <v>362</v>
      </c>
    </row>
    <row r="153" spans="1:17" ht="12.75" x14ac:dyDescent="0.2">
      <c r="A153" s="34">
        <v>44365.429862847217</v>
      </c>
      <c r="C153" s="33" t="s">
        <v>40</v>
      </c>
      <c r="D153" s="33" t="s">
        <v>28</v>
      </c>
      <c r="E153" s="33" t="s">
        <v>28</v>
      </c>
      <c r="F153" s="33" t="s">
        <v>40</v>
      </c>
      <c r="G153" s="33" t="s">
        <v>28</v>
      </c>
      <c r="H153" s="33" t="s">
        <v>28</v>
      </c>
      <c r="I153" s="33" t="s">
        <v>28</v>
      </c>
      <c r="J153" s="33" t="s">
        <v>40</v>
      </c>
      <c r="K153" s="33" t="s">
        <v>364</v>
      </c>
      <c r="O153" s="33" t="s">
        <v>198</v>
      </c>
      <c r="Q153" s="33" t="s">
        <v>365</v>
      </c>
    </row>
    <row r="154" spans="1:17" ht="12.75" x14ac:dyDescent="0.2">
      <c r="A154" s="34">
        <v>44365.430117233795</v>
      </c>
      <c r="C154" s="33" t="s">
        <v>27</v>
      </c>
      <c r="D154" s="33" t="s">
        <v>27</v>
      </c>
      <c r="E154" s="33" t="s">
        <v>27</v>
      </c>
      <c r="F154" s="33" t="s">
        <v>28</v>
      </c>
      <c r="G154" s="33" t="s">
        <v>28</v>
      </c>
      <c r="H154" s="33" t="s">
        <v>27</v>
      </c>
      <c r="I154" s="33" t="s">
        <v>28</v>
      </c>
      <c r="J154" s="33" t="s">
        <v>27</v>
      </c>
      <c r="K154" s="33" t="s">
        <v>366</v>
      </c>
      <c r="N154" s="33" t="s">
        <v>367</v>
      </c>
      <c r="O154" s="33" t="s">
        <v>198</v>
      </c>
      <c r="P154" s="33" t="s">
        <v>368</v>
      </c>
    </row>
    <row r="155" spans="1:17" ht="12.75" x14ac:dyDescent="0.2">
      <c r="A155" s="34">
        <v>44365.432949791662</v>
      </c>
      <c r="C155" s="33" t="s">
        <v>27</v>
      </c>
      <c r="D155" s="33" t="s">
        <v>27</v>
      </c>
      <c r="E155" s="33" t="s">
        <v>27</v>
      </c>
      <c r="F155" s="33" t="s">
        <v>27</v>
      </c>
      <c r="G155" s="33" t="s">
        <v>27</v>
      </c>
      <c r="H155" s="33" t="s">
        <v>27</v>
      </c>
      <c r="I155" s="33" t="s">
        <v>27</v>
      </c>
      <c r="J155" s="33" t="s">
        <v>27</v>
      </c>
      <c r="O155" s="33" t="s">
        <v>186</v>
      </c>
    </row>
    <row r="156" spans="1:17" ht="12.75" x14ac:dyDescent="0.2">
      <c r="A156" s="34">
        <v>44365.435203993053</v>
      </c>
      <c r="C156" s="33" t="s">
        <v>27</v>
      </c>
      <c r="D156" s="33" t="s">
        <v>27</v>
      </c>
      <c r="E156" s="33" t="s">
        <v>27</v>
      </c>
      <c r="F156" s="33" t="s">
        <v>27</v>
      </c>
      <c r="G156" s="33" t="s">
        <v>27</v>
      </c>
      <c r="H156" s="33" t="s">
        <v>27</v>
      </c>
      <c r="I156" s="33" t="s">
        <v>27</v>
      </c>
      <c r="J156" s="33" t="s">
        <v>27</v>
      </c>
      <c r="K156" s="33" t="s">
        <v>369</v>
      </c>
      <c r="O156" s="33" t="s">
        <v>186</v>
      </c>
      <c r="P156" s="33" t="s">
        <v>370</v>
      </c>
    </row>
    <row r="157" spans="1:17" ht="12.75" x14ac:dyDescent="0.2">
      <c r="A157" s="34">
        <v>44365.437923043981</v>
      </c>
      <c r="C157" s="33" t="s">
        <v>28</v>
      </c>
      <c r="D157" s="33" t="s">
        <v>28</v>
      </c>
      <c r="E157" s="33" t="s">
        <v>28</v>
      </c>
      <c r="F157" s="33" t="s">
        <v>28</v>
      </c>
      <c r="G157" s="33" t="s">
        <v>27</v>
      </c>
      <c r="H157" s="33" t="s">
        <v>28</v>
      </c>
      <c r="I157" s="33" t="s">
        <v>28</v>
      </c>
      <c r="J157" s="33" t="s">
        <v>27</v>
      </c>
      <c r="K157" s="33" t="s">
        <v>371</v>
      </c>
      <c r="O157" s="33" t="s">
        <v>186</v>
      </c>
    </row>
    <row r="158" spans="1:17" ht="12.75" x14ac:dyDescent="0.2">
      <c r="A158" s="34">
        <v>44365.43877601852</v>
      </c>
      <c r="C158" s="33" t="s">
        <v>28</v>
      </c>
      <c r="D158" s="33" t="s">
        <v>28</v>
      </c>
      <c r="E158" s="33" t="s">
        <v>28</v>
      </c>
      <c r="F158" s="33" t="s">
        <v>27</v>
      </c>
      <c r="G158" s="33" t="s">
        <v>27</v>
      </c>
      <c r="H158" s="33" t="s">
        <v>27</v>
      </c>
      <c r="I158" s="33" t="s">
        <v>27</v>
      </c>
      <c r="J158" s="33" t="s">
        <v>28</v>
      </c>
      <c r="K158" s="33" t="s">
        <v>372</v>
      </c>
      <c r="L158" s="33" t="s">
        <v>1</v>
      </c>
      <c r="M158" s="33" t="s">
        <v>273</v>
      </c>
      <c r="N158" s="33" t="s">
        <v>373</v>
      </c>
      <c r="O158" s="33" t="s">
        <v>198</v>
      </c>
      <c r="P158" s="33" t="s">
        <v>374</v>
      </c>
      <c r="Q158" s="33" t="s">
        <v>373</v>
      </c>
    </row>
    <row r="159" spans="1:17" ht="12.75" x14ac:dyDescent="0.2">
      <c r="A159" s="34">
        <v>44365.440955543978</v>
      </c>
      <c r="C159" s="33" t="s">
        <v>27</v>
      </c>
      <c r="D159" s="33" t="s">
        <v>27</v>
      </c>
      <c r="E159" s="33" t="s">
        <v>27</v>
      </c>
      <c r="F159" s="33" t="s">
        <v>27</v>
      </c>
      <c r="G159" s="33" t="s">
        <v>28</v>
      </c>
      <c r="H159" s="33" t="s">
        <v>27</v>
      </c>
      <c r="I159" s="33" t="s">
        <v>27</v>
      </c>
      <c r="J159" s="33" t="s">
        <v>27</v>
      </c>
      <c r="K159" s="33" t="s">
        <v>359</v>
      </c>
      <c r="L159" s="33" t="s">
        <v>1</v>
      </c>
      <c r="M159" s="33" t="s">
        <v>1</v>
      </c>
      <c r="N159" s="33" t="s">
        <v>375</v>
      </c>
      <c r="O159" s="33" t="s">
        <v>198</v>
      </c>
      <c r="P159" s="33" t="s">
        <v>376</v>
      </c>
      <c r="Q159" s="33" t="s">
        <v>377</v>
      </c>
    </row>
    <row r="160" spans="1:17" ht="12.75" x14ac:dyDescent="0.2">
      <c r="A160" s="34">
        <v>44365.441475706015</v>
      </c>
      <c r="C160" s="33" t="s">
        <v>28</v>
      </c>
      <c r="D160" s="33" t="s">
        <v>28</v>
      </c>
      <c r="E160" s="33" t="s">
        <v>28</v>
      </c>
      <c r="F160" s="33" t="s">
        <v>40</v>
      </c>
      <c r="G160" s="33" t="s">
        <v>40</v>
      </c>
      <c r="H160" s="33" t="s">
        <v>28</v>
      </c>
      <c r="I160" s="33" t="s">
        <v>28</v>
      </c>
      <c r="J160" s="33" t="s">
        <v>27</v>
      </c>
      <c r="O160" s="33" t="s">
        <v>186</v>
      </c>
    </row>
    <row r="161" spans="1:17" ht="12.75" x14ac:dyDescent="0.2">
      <c r="A161" s="34">
        <v>44365.445313240736</v>
      </c>
      <c r="C161" s="33" t="s">
        <v>28</v>
      </c>
      <c r="D161" s="33" t="s">
        <v>28</v>
      </c>
      <c r="E161" s="33" t="s">
        <v>28</v>
      </c>
      <c r="F161" s="33" t="s">
        <v>28</v>
      </c>
      <c r="G161" s="33" t="s">
        <v>28</v>
      </c>
      <c r="H161" s="33" t="s">
        <v>28</v>
      </c>
      <c r="I161" s="33" t="s">
        <v>40</v>
      </c>
      <c r="J161" s="33" t="s">
        <v>40</v>
      </c>
      <c r="K161" s="33" t="s">
        <v>378</v>
      </c>
      <c r="L161" s="33" t="s">
        <v>2</v>
      </c>
      <c r="M161" s="33" t="s">
        <v>2</v>
      </c>
      <c r="N161" s="33" t="s">
        <v>379</v>
      </c>
      <c r="O161" s="33" t="s">
        <v>198</v>
      </c>
    </row>
    <row r="162" spans="1:17" ht="12.75" x14ac:dyDescent="0.2">
      <c r="A162" s="34">
        <v>44365.445949768517</v>
      </c>
      <c r="C162" s="33" t="s">
        <v>27</v>
      </c>
      <c r="D162" s="33" t="s">
        <v>28</v>
      </c>
      <c r="E162" s="33" t="s">
        <v>28</v>
      </c>
      <c r="F162" s="33" t="s">
        <v>28</v>
      </c>
      <c r="G162" s="33" t="s">
        <v>27</v>
      </c>
      <c r="H162" s="33" t="s">
        <v>27</v>
      </c>
      <c r="I162" s="33" t="s">
        <v>27</v>
      </c>
      <c r="J162" s="33" t="s">
        <v>27</v>
      </c>
      <c r="K162" s="33" t="s">
        <v>380</v>
      </c>
      <c r="L162" s="33" t="s">
        <v>381</v>
      </c>
      <c r="M162" s="33" t="s">
        <v>382</v>
      </c>
      <c r="N162" s="33" t="s">
        <v>383</v>
      </c>
      <c r="O162" s="33" t="s">
        <v>198</v>
      </c>
      <c r="P162" s="33" t="s">
        <v>384</v>
      </c>
    </row>
    <row r="163" spans="1:17" ht="12.75" x14ac:dyDescent="0.2">
      <c r="A163" s="34">
        <v>44365.4478790625</v>
      </c>
      <c r="C163" s="33" t="s">
        <v>28</v>
      </c>
      <c r="D163" s="33" t="s">
        <v>28</v>
      </c>
      <c r="E163" s="33" t="s">
        <v>28</v>
      </c>
      <c r="F163" s="33" t="s">
        <v>28</v>
      </c>
      <c r="G163" s="33" t="s">
        <v>28</v>
      </c>
      <c r="H163" s="33" t="s">
        <v>28</v>
      </c>
      <c r="I163" s="33" t="s">
        <v>28</v>
      </c>
      <c r="J163" s="33" t="s">
        <v>28</v>
      </c>
      <c r="O163" s="33" t="s">
        <v>186</v>
      </c>
    </row>
    <row r="164" spans="1:17" ht="12.75" x14ac:dyDescent="0.2">
      <c r="A164" s="34">
        <v>44365.450710914352</v>
      </c>
      <c r="C164" s="33" t="s">
        <v>27</v>
      </c>
      <c r="D164" s="33" t="s">
        <v>27</v>
      </c>
      <c r="E164" s="33" t="s">
        <v>27</v>
      </c>
      <c r="F164" s="33" t="s">
        <v>27</v>
      </c>
      <c r="G164" s="33" t="s">
        <v>27</v>
      </c>
      <c r="H164" s="33" t="s">
        <v>27</v>
      </c>
      <c r="I164" s="33" t="s">
        <v>27</v>
      </c>
      <c r="J164" s="33" t="s">
        <v>27</v>
      </c>
      <c r="K164" s="33" t="s">
        <v>385</v>
      </c>
      <c r="N164" s="33" t="s">
        <v>386</v>
      </c>
      <c r="O164" s="33" t="s">
        <v>186</v>
      </c>
      <c r="P164" s="33" t="s">
        <v>387</v>
      </c>
      <c r="Q164" s="33" t="s">
        <v>388</v>
      </c>
    </row>
    <row r="165" spans="1:17" ht="12.75" x14ac:dyDescent="0.2">
      <c r="A165" s="34">
        <v>44365.45776125</v>
      </c>
      <c r="C165" s="33" t="s">
        <v>28</v>
      </c>
      <c r="D165" s="33" t="s">
        <v>28</v>
      </c>
      <c r="E165" s="33" t="s">
        <v>28</v>
      </c>
      <c r="F165" s="33" t="s">
        <v>28</v>
      </c>
      <c r="G165" s="33" t="s">
        <v>28</v>
      </c>
      <c r="H165" s="33" t="s">
        <v>28</v>
      </c>
      <c r="I165" s="33" t="s">
        <v>28</v>
      </c>
      <c r="J165" s="33" t="s">
        <v>28</v>
      </c>
      <c r="K165" s="33" t="s">
        <v>389</v>
      </c>
      <c r="L165" s="33" t="s">
        <v>390</v>
      </c>
      <c r="M165" s="33" t="s">
        <v>391</v>
      </c>
      <c r="N165" s="33" t="s">
        <v>392</v>
      </c>
      <c r="O165" s="33" t="s">
        <v>198</v>
      </c>
      <c r="P165" s="33" t="s">
        <v>393</v>
      </c>
      <c r="Q165" s="33" t="s">
        <v>392</v>
      </c>
    </row>
    <row r="166" spans="1:17" ht="12.75" x14ac:dyDescent="0.2">
      <c r="A166" s="34">
        <v>44365.460146458332</v>
      </c>
      <c r="C166" s="33" t="s">
        <v>28</v>
      </c>
      <c r="D166" s="33" t="s">
        <v>40</v>
      </c>
      <c r="E166" s="33" t="s">
        <v>40</v>
      </c>
      <c r="F166" s="33" t="s">
        <v>28</v>
      </c>
      <c r="G166" s="33" t="s">
        <v>28</v>
      </c>
      <c r="H166" s="33" t="s">
        <v>28</v>
      </c>
      <c r="I166" s="33" t="s">
        <v>28</v>
      </c>
      <c r="J166" s="33" t="s">
        <v>28</v>
      </c>
      <c r="K166" s="33" t="s">
        <v>394</v>
      </c>
      <c r="L166" s="33" t="s">
        <v>395</v>
      </c>
      <c r="M166" s="33" t="s">
        <v>396</v>
      </c>
      <c r="N166" s="33" t="s">
        <v>397</v>
      </c>
      <c r="O166" s="33" t="s">
        <v>198</v>
      </c>
      <c r="P166" s="33" t="s">
        <v>398</v>
      </c>
      <c r="Q166" s="33" t="s">
        <v>397</v>
      </c>
    </row>
    <row r="167" spans="1:17" ht="12.75" x14ac:dyDescent="0.2">
      <c r="A167" s="34">
        <v>44365.471517650461</v>
      </c>
      <c r="C167" s="33" t="s">
        <v>27</v>
      </c>
      <c r="D167" s="33" t="s">
        <v>27</v>
      </c>
      <c r="E167" s="33" t="s">
        <v>27</v>
      </c>
      <c r="F167" s="33" t="s">
        <v>27</v>
      </c>
      <c r="G167" s="33" t="s">
        <v>27</v>
      </c>
      <c r="H167" s="33" t="s">
        <v>27</v>
      </c>
      <c r="I167" s="33" t="s">
        <v>27</v>
      </c>
      <c r="J167" s="33" t="s">
        <v>27</v>
      </c>
      <c r="K167" s="33" t="s">
        <v>369</v>
      </c>
      <c r="O167" s="33" t="s">
        <v>186</v>
      </c>
      <c r="P167" s="33" t="s">
        <v>370</v>
      </c>
    </row>
    <row r="168" spans="1:17" ht="12.75" x14ac:dyDescent="0.2">
      <c r="A168" s="34">
        <v>44365.472039074069</v>
      </c>
      <c r="C168" s="33" t="s">
        <v>27</v>
      </c>
      <c r="D168" s="33" t="s">
        <v>27</v>
      </c>
      <c r="E168" s="33" t="s">
        <v>27</v>
      </c>
      <c r="F168" s="33" t="s">
        <v>28</v>
      </c>
      <c r="G168" s="33" t="s">
        <v>27</v>
      </c>
      <c r="H168" s="33" t="s">
        <v>27</v>
      </c>
      <c r="I168" s="33" t="s">
        <v>27</v>
      </c>
      <c r="J168" s="33" t="s">
        <v>27</v>
      </c>
      <c r="K168" s="33" t="s">
        <v>184</v>
      </c>
      <c r="L168" s="33" t="s">
        <v>399</v>
      </c>
      <c r="M168" s="33" t="s">
        <v>400</v>
      </c>
      <c r="N168" s="33" t="s">
        <v>401</v>
      </c>
      <c r="O168" s="33" t="s">
        <v>198</v>
      </c>
      <c r="P168" s="33" t="s">
        <v>402</v>
      </c>
      <c r="Q168" s="33" t="s">
        <v>401</v>
      </c>
    </row>
    <row r="169" spans="1:17" ht="12.75" x14ac:dyDescent="0.2">
      <c r="A169" s="34">
        <v>44365.472694837961</v>
      </c>
      <c r="C169" s="33" t="s">
        <v>28</v>
      </c>
      <c r="D169" s="33" t="s">
        <v>40</v>
      </c>
      <c r="E169" s="33" t="s">
        <v>40</v>
      </c>
      <c r="F169" s="33" t="s">
        <v>28</v>
      </c>
      <c r="G169" s="33" t="s">
        <v>28</v>
      </c>
      <c r="H169" s="33" t="s">
        <v>27</v>
      </c>
      <c r="I169" s="33" t="s">
        <v>28</v>
      </c>
      <c r="J169" s="33" t="s">
        <v>28</v>
      </c>
      <c r="K169" s="33" t="s">
        <v>403</v>
      </c>
      <c r="N169" s="33" t="s">
        <v>404</v>
      </c>
      <c r="O169" s="33" t="s">
        <v>198</v>
      </c>
      <c r="P169" s="33" t="s">
        <v>405</v>
      </c>
      <c r="Q169" s="33" t="s">
        <v>404</v>
      </c>
    </row>
    <row r="170" spans="1:17" ht="12.75" x14ac:dyDescent="0.2">
      <c r="A170" s="34">
        <v>44365.474215925926</v>
      </c>
      <c r="C170" s="33" t="s">
        <v>28</v>
      </c>
      <c r="D170" s="33" t="s">
        <v>40</v>
      </c>
      <c r="E170" s="33" t="s">
        <v>40</v>
      </c>
      <c r="F170" s="33" t="s">
        <v>28</v>
      </c>
      <c r="G170" s="33" t="s">
        <v>28</v>
      </c>
      <c r="H170" s="33" t="s">
        <v>28</v>
      </c>
      <c r="I170" s="33" t="s">
        <v>28</v>
      </c>
      <c r="J170" s="33" t="s">
        <v>28</v>
      </c>
      <c r="O170" s="33" t="s">
        <v>198</v>
      </c>
    </row>
    <row r="171" spans="1:17" ht="12.75" x14ac:dyDescent="0.2">
      <c r="A171" s="34">
        <v>44365.478174942131</v>
      </c>
      <c r="C171" s="33" t="s">
        <v>28</v>
      </c>
      <c r="D171" s="33" t="s">
        <v>28</v>
      </c>
      <c r="E171" s="33" t="s">
        <v>28</v>
      </c>
      <c r="F171" s="33" t="s">
        <v>28</v>
      </c>
      <c r="G171" s="33" t="s">
        <v>28</v>
      </c>
      <c r="H171" s="33" t="s">
        <v>28</v>
      </c>
      <c r="I171" s="33" t="s">
        <v>28</v>
      </c>
      <c r="J171" s="33" t="s">
        <v>28</v>
      </c>
      <c r="N171" s="33" t="s">
        <v>406</v>
      </c>
      <c r="O171" s="33" t="s">
        <v>198</v>
      </c>
    </row>
    <row r="172" spans="1:17" ht="12.75" x14ac:dyDescent="0.2">
      <c r="A172" s="34">
        <v>44365.480099062501</v>
      </c>
      <c r="C172" s="33" t="s">
        <v>28</v>
      </c>
      <c r="D172" s="33" t="s">
        <v>28</v>
      </c>
      <c r="E172" s="33" t="s">
        <v>28</v>
      </c>
      <c r="F172" s="33" t="s">
        <v>28</v>
      </c>
      <c r="G172" s="33" t="s">
        <v>28</v>
      </c>
      <c r="H172" s="33" t="s">
        <v>28</v>
      </c>
      <c r="I172" s="33" t="s">
        <v>28</v>
      </c>
      <c r="J172" s="33" t="s">
        <v>28</v>
      </c>
      <c r="O172" s="33" t="s">
        <v>186</v>
      </c>
    </row>
    <row r="173" spans="1:17" ht="12.75" x14ac:dyDescent="0.2">
      <c r="A173" s="34">
        <v>44365.491589571757</v>
      </c>
      <c r="C173" s="33" t="s">
        <v>27</v>
      </c>
      <c r="D173" s="33" t="s">
        <v>27</v>
      </c>
      <c r="E173" s="33" t="s">
        <v>27</v>
      </c>
      <c r="F173" s="33" t="s">
        <v>28</v>
      </c>
      <c r="G173" s="33" t="s">
        <v>27</v>
      </c>
      <c r="H173" s="33" t="s">
        <v>28</v>
      </c>
      <c r="I173" s="33" t="s">
        <v>28</v>
      </c>
      <c r="J173" s="33" t="s">
        <v>27</v>
      </c>
      <c r="K173" s="33" t="s">
        <v>407</v>
      </c>
      <c r="L173" s="33" t="s">
        <v>408</v>
      </c>
      <c r="M173" s="33" t="s">
        <v>273</v>
      </c>
      <c r="N173" s="33" t="s">
        <v>409</v>
      </c>
      <c r="O173" s="33" t="s">
        <v>198</v>
      </c>
      <c r="P173" s="33" t="s">
        <v>410</v>
      </c>
      <c r="Q173" s="33" t="s">
        <v>409</v>
      </c>
    </row>
    <row r="174" spans="1:17" ht="12.75" x14ac:dyDescent="0.2">
      <c r="A174" s="34">
        <v>44365.50219731481</v>
      </c>
      <c r="C174" s="33" t="s">
        <v>27</v>
      </c>
      <c r="D174" s="33" t="s">
        <v>27</v>
      </c>
      <c r="E174" s="33" t="s">
        <v>27</v>
      </c>
      <c r="F174" s="33" t="s">
        <v>27</v>
      </c>
      <c r="G174" s="33" t="s">
        <v>27</v>
      </c>
      <c r="H174" s="33" t="s">
        <v>27</v>
      </c>
      <c r="I174" s="33" t="s">
        <v>27</v>
      </c>
      <c r="J174" s="33" t="s">
        <v>27</v>
      </c>
      <c r="M174" s="33" t="s">
        <v>411</v>
      </c>
      <c r="O174" s="33" t="s">
        <v>198</v>
      </c>
      <c r="P174" s="33" t="s">
        <v>412</v>
      </c>
    </row>
    <row r="175" spans="1:17" ht="12.75" x14ac:dyDescent="0.2">
      <c r="A175" s="34">
        <v>44365.50342335648</v>
      </c>
      <c r="C175" s="33" t="s">
        <v>28</v>
      </c>
      <c r="D175" s="33" t="s">
        <v>28</v>
      </c>
      <c r="E175" s="33" t="s">
        <v>28</v>
      </c>
      <c r="F175" s="33" t="s">
        <v>28</v>
      </c>
      <c r="G175" s="33" t="s">
        <v>28</v>
      </c>
      <c r="H175" s="33" t="s">
        <v>28</v>
      </c>
      <c r="I175" s="33" t="s">
        <v>28</v>
      </c>
      <c r="J175" s="33" t="s">
        <v>28</v>
      </c>
      <c r="K175" s="33" t="s">
        <v>156</v>
      </c>
      <c r="N175" s="33" t="s">
        <v>413</v>
      </c>
      <c r="O175" s="33" t="s">
        <v>186</v>
      </c>
    </row>
    <row r="176" spans="1:17" ht="12.75" x14ac:dyDescent="0.2">
      <c r="A176" s="34">
        <v>44365.520205416666</v>
      </c>
      <c r="C176" s="33" t="s">
        <v>28</v>
      </c>
      <c r="D176" s="33" t="s">
        <v>40</v>
      </c>
      <c r="E176" s="33" t="s">
        <v>40</v>
      </c>
      <c r="F176" s="33" t="s">
        <v>28</v>
      </c>
      <c r="G176" s="33" t="s">
        <v>28</v>
      </c>
      <c r="H176" s="33" t="s">
        <v>28</v>
      </c>
      <c r="I176" s="33" t="s">
        <v>28</v>
      </c>
      <c r="J176" s="33" t="s">
        <v>28</v>
      </c>
      <c r="K176" s="33" t="s">
        <v>414</v>
      </c>
      <c r="O176" s="33" t="s">
        <v>186</v>
      </c>
      <c r="P176" s="33" t="s">
        <v>415</v>
      </c>
    </row>
    <row r="177" spans="1:17" ht="12.75" x14ac:dyDescent="0.2">
      <c r="A177" s="34">
        <v>44365.528606631946</v>
      </c>
      <c r="C177" s="33" t="s">
        <v>28</v>
      </c>
      <c r="D177" s="33" t="s">
        <v>28</v>
      </c>
      <c r="E177" s="33" t="s">
        <v>28</v>
      </c>
      <c r="F177" s="33" t="s">
        <v>28</v>
      </c>
      <c r="G177" s="33" t="s">
        <v>28</v>
      </c>
      <c r="H177" s="33" t="s">
        <v>27</v>
      </c>
      <c r="I177" s="33" t="s">
        <v>27</v>
      </c>
      <c r="J177" s="33" t="s">
        <v>27</v>
      </c>
      <c r="K177" s="33" t="s">
        <v>59</v>
      </c>
      <c r="L177" s="33" t="s">
        <v>1</v>
      </c>
      <c r="M177" s="33" t="s">
        <v>416</v>
      </c>
      <c r="N177" s="33" t="s">
        <v>417</v>
      </c>
      <c r="O177" s="33" t="s">
        <v>198</v>
      </c>
      <c r="P177" s="33" t="s">
        <v>341</v>
      </c>
    </row>
    <row r="178" spans="1:17" ht="12.75" x14ac:dyDescent="0.2">
      <c r="A178" s="34">
        <v>44365.530986724538</v>
      </c>
      <c r="C178" s="33" t="s">
        <v>27</v>
      </c>
      <c r="D178" s="33" t="s">
        <v>27</v>
      </c>
      <c r="E178" s="33" t="s">
        <v>27</v>
      </c>
      <c r="F178" s="33" t="s">
        <v>27</v>
      </c>
      <c r="G178" s="33" t="s">
        <v>27</v>
      </c>
      <c r="H178" s="33" t="s">
        <v>27</v>
      </c>
      <c r="I178" s="33" t="s">
        <v>27</v>
      </c>
      <c r="J178" s="33" t="s">
        <v>27</v>
      </c>
      <c r="K178" s="33" t="s">
        <v>59</v>
      </c>
      <c r="O178" s="33" t="s">
        <v>186</v>
      </c>
    </row>
    <row r="179" spans="1:17" ht="12.75" x14ac:dyDescent="0.2">
      <c r="A179" s="34">
        <v>44365.547750243059</v>
      </c>
      <c r="C179" s="33" t="s">
        <v>27</v>
      </c>
      <c r="D179" s="33" t="s">
        <v>27</v>
      </c>
      <c r="E179" s="33" t="s">
        <v>27</v>
      </c>
      <c r="F179" s="33" t="s">
        <v>27</v>
      </c>
      <c r="G179" s="33" t="s">
        <v>28</v>
      </c>
      <c r="H179" s="33" t="s">
        <v>27</v>
      </c>
      <c r="I179" s="33" t="s">
        <v>28</v>
      </c>
      <c r="J179" s="33" t="s">
        <v>27</v>
      </c>
      <c r="O179" s="33" t="s">
        <v>198</v>
      </c>
    </row>
    <row r="180" spans="1:17" ht="12.75" x14ac:dyDescent="0.2">
      <c r="A180" s="34">
        <v>44365.566901886574</v>
      </c>
      <c r="C180" s="33" t="s">
        <v>28</v>
      </c>
      <c r="D180" s="33" t="s">
        <v>27</v>
      </c>
      <c r="E180" s="33" t="s">
        <v>27</v>
      </c>
      <c r="F180" s="33" t="s">
        <v>27</v>
      </c>
      <c r="G180" s="33" t="s">
        <v>28</v>
      </c>
      <c r="H180" s="33" t="s">
        <v>27</v>
      </c>
      <c r="I180" s="33" t="s">
        <v>27</v>
      </c>
      <c r="J180" s="33" t="s">
        <v>27</v>
      </c>
      <c r="K180" s="33" t="s">
        <v>418</v>
      </c>
      <c r="L180" s="33" t="s">
        <v>419</v>
      </c>
      <c r="M180" s="33" t="s">
        <v>420</v>
      </c>
      <c r="N180" s="33" t="s">
        <v>421</v>
      </c>
      <c r="O180" s="33" t="s">
        <v>198</v>
      </c>
      <c r="P180" s="33" t="s">
        <v>422</v>
      </c>
      <c r="Q180" s="33" t="s">
        <v>421</v>
      </c>
    </row>
    <row r="181" spans="1:17" ht="12.75" x14ac:dyDescent="0.2">
      <c r="A181" s="34">
        <v>44365.579089212959</v>
      </c>
      <c r="C181" s="33" t="s">
        <v>28</v>
      </c>
      <c r="D181" s="33" t="s">
        <v>28</v>
      </c>
      <c r="E181" s="33" t="s">
        <v>28</v>
      </c>
      <c r="F181" s="33" t="s">
        <v>28</v>
      </c>
      <c r="G181" s="33" t="s">
        <v>28</v>
      </c>
      <c r="H181" s="33" t="s">
        <v>27</v>
      </c>
      <c r="I181" s="33" t="s">
        <v>28</v>
      </c>
      <c r="J181" s="33" t="s">
        <v>27</v>
      </c>
      <c r="K181" s="33" t="s">
        <v>423</v>
      </c>
      <c r="O181" s="33" t="s">
        <v>198</v>
      </c>
    </row>
    <row r="182" spans="1:17" ht="12.75" x14ac:dyDescent="0.2">
      <c r="A182" s="34">
        <v>44365.579372361113</v>
      </c>
      <c r="C182" s="33" t="s">
        <v>27</v>
      </c>
      <c r="D182" s="33" t="s">
        <v>28</v>
      </c>
      <c r="E182" s="33" t="s">
        <v>28</v>
      </c>
      <c r="F182" s="33" t="s">
        <v>28</v>
      </c>
      <c r="G182" s="33" t="s">
        <v>40</v>
      </c>
      <c r="H182" s="33" t="s">
        <v>28</v>
      </c>
      <c r="I182" s="33" t="s">
        <v>40</v>
      </c>
      <c r="J182" s="33" t="s">
        <v>28</v>
      </c>
      <c r="K182" s="33" t="s">
        <v>424</v>
      </c>
      <c r="L182" s="33" t="s">
        <v>2</v>
      </c>
      <c r="N182" s="33" t="s">
        <v>425</v>
      </c>
      <c r="O182" s="33" t="s">
        <v>198</v>
      </c>
      <c r="P182" s="33" t="s">
        <v>426</v>
      </c>
      <c r="Q182" s="33" t="s">
        <v>425</v>
      </c>
    </row>
    <row r="183" spans="1:17" ht="12.75" x14ac:dyDescent="0.2">
      <c r="A183" s="34">
        <v>44365.581296550925</v>
      </c>
      <c r="C183" s="33" t="s">
        <v>27</v>
      </c>
      <c r="D183" s="33" t="s">
        <v>27</v>
      </c>
      <c r="E183" s="33" t="s">
        <v>41</v>
      </c>
      <c r="F183" s="33" t="s">
        <v>27</v>
      </c>
      <c r="G183" s="33" t="s">
        <v>27</v>
      </c>
      <c r="H183" s="33" t="s">
        <v>27</v>
      </c>
      <c r="I183" s="33" t="s">
        <v>27</v>
      </c>
      <c r="J183" s="33" t="s">
        <v>27</v>
      </c>
      <c r="K183" s="33" t="s">
        <v>427</v>
      </c>
      <c r="L183" s="33" t="s">
        <v>428</v>
      </c>
      <c r="M183" s="33" t="s">
        <v>411</v>
      </c>
      <c r="N183" s="33" t="s">
        <v>429</v>
      </c>
      <c r="O183" s="33" t="s">
        <v>198</v>
      </c>
    </row>
    <row r="184" spans="1:17" ht="12.75" x14ac:dyDescent="0.2">
      <c r="A184" s="34">
        <v>44365.584550057873</v>
      </c>
      <c r="C184" s="33" t="s">
        <v>28</v>
      </c>
      <c r="D184" s="33" t="s">
        <v>28</v>
      </c>
      <c r="E184" s="33" t="s">
        <v>28</v>
      </c>
      <c r="F184" s="33" t="s">
        <v>28</v>
      </c>
      <c r="G184" s="33" t="s">
        <v>28</v>
      </c>
      <c r="H184" s="33" t="s">
        <v>28</v>
      </c>
      <c r="I184" s="33" t="s">
        <v>28</v>
      </c>
      <c r="J184" s="33" t="s">
        <v>28</v>
      </c>
      <c r="K184" s="33" t="s">
        <v>430</v>
      </c>
      <c r="L184" s="33" t="s">
        <v>431</v>
      </c>
      <c r="M184" s="33" t="s">
        <v>432</v>
      </c>
      <c r="N184" s="33" t="s">
        <v>433</v>
      </c>
      <c r="O184" s="33" t="s">
        <v>198</v>
      </c>
      <c r="P184" s="33" t="s">
        <v>434</v>
      </c>
      <c r="Q184" s="33" t="s">
        <v>433</v>
      </c>
    </row>
    <row r="185" spans="1:17" ht="12.75" x14ac:dyDescent="0.2">
      <c r="A185" s="34">
        <v>44365.585614930555</v>
      </c>
      <c r="C185" s="33" t="s">
        <v>27</v>
      </c>
      <c r="D185" s="33" t="s">
        <v>28</v>
      </c>
      <c r="E185" s="33" t="s">
        <v>40</v>
      </c>
      <c r="F185" s="33" t="s">
        <v>27</v>
      </c>
      <c r="G185" s="33" t="s">
        <v>28</v>
      </c>
      <c r="H185" s="33" t="s">
        <v>27</v>
      </c>
      <c r="I185" s="33" t="s">
        <v>27</v>
      </c>
      <c r="J185" s="33" t="s">
        <v>27</v>
      </c>
      <c r="K185" s="33" t="s">
        <v>435</v>
      </c>
      <c r="L185" s="33" t="s">
        <v>436</v>
      </c>
      <c r="N185" s="33" t="s">
        <v>437</v>
      </c>
      <c r="O185" s="33" t="s">
        <v>198</v>
      </c>
      <c r="P185" s="33" t="s">
        <v>368</v>
      </c>
    </row>
    <row r="186" spans="1:17" ht="12.75" x14ac:dyDescent="0.2">
      <c r="A186" s="34">
        <v>44365.591445810191</v>
      </c>
      <c r="C186" s="33" t="s">
        <v>28</v>
      </c>
      <c r="D186" s="33" t="s">
        <v>28</v>
      </c>
      <c r="E186" s="33" t="s">
        <v>28</v>
      </c>
      <c r="F186" s="33" t="s">
        <v>28</v>
      </c>
      <c r="G186" s="33" t="s">
        <v>27</v>
      </c>
      <c r="H186" s="33" t="s">
        <v>28</v>
      </c>
      <c r="I186" s="33" t="s">
        <v>28</v>
      </c>
      <c r="J186" s="33" t="s">
        <v>28</v>
      </c>
      <c r="K186" s="33" t="s">
        <v>251</v>
      </c>
      <c r="L186" s="33" t="s">
        <v>438</v>
      </c>
      <c r="M186" s="33" t="s">
        <v>439</v>
      </c>
      <c r="N186" s="33" t="s">
        <v>440</v>
      </c>
      <c r="O186" s="33" t="s">
        <v>198</v>
      </c>
      <c r="P186" s="33" t="s">
        <v>259</v>
      </c>
      <c r="Q186" s="33" t="s">
        <v>440</v>
      </c>
    </row>
    <row r="187" spans="1:17" ht="12.75" x14ac:dyDescent="0.2">
      <c r="A187" s="34">
        <v>44365.595434988427</v>
      </c>
      <c r="C187" s="33" t="s">
        <v>28</v>
      </c>
      <c r="D187" s="33" t="s">
        <v>28</v>
      </c>
      <c r="E187" s="33" t="s">
        <v>40</v>
      </c>
      <c r="F187" s="33" t="s">
        <v>28</v>
      </c>
      <c r="G187" s="33" t="s">
        <v>28</v>
      </c>
      <c r="H187" s="33" t="s">
        <v>27</v>
      </c>
      <c r="I187" s="33" t="s">
        <v>28</v>
      </c>
      <c r="J187" s="33" t="s">
        <v>27</v>
      </c>
      <c r="K187" s="33" t="s">
        <v>441</v>
      </c>
      <c r="L187" s="33" t="s">
        <v>442</v>
      </c>
      <c r="M187" s="33" t="s">
        <v>443</v>
      </c>
      <c r="N187" s="33" t="s">
        <v>444</v>
      </c>
      <c r="O187" s="33" t="s">
        <v>198</v>
      </c>
      <c r="P187" s="33" t="s">
        <v>445</v>
      </c>
    </row>
    <row r="188" spans="1:17" ht="12.75" x14ac:dyDescent="0.2">
      <c r="A188" s="34">
        <v>44365.607967754629</v>
      </c>
      <c r="C188" s="33" t="s">
        <v>27</v>
      </c>
      <c r="D188" s="33" t="s">
        <v>27</v>
      </c>
      <c r="E188" s="33" t="s">
        <v>28</v>
      </c>
      <c r="F188" s="33" t="s">
        <v>28</v>
      </c>
      <c r="G188" s="33" t="s">
        <v>28</v>
      </c>
      <c r="H188" s="33" t="s">
        <v>27</v>
      </c>
      <c r="I188" s="33" t="s">
        <v>27</v>
      </c>
      <c r="J188" s="33" t="s">
        <v>27</v>
      </c>
      <c r="O188" s="33" t="s">
        <v>186</v>
      </c>
    </row>
    <row r="189" spans="1:17" ht="12.75" x14ac:dyDescent="0.2">
      <c r="A189" s="34">
        <v>44365.619817291663</v>
      </c>
      <c r="C189" s="33" t="s">
        <v>28</v>
      </c>
      <c r="D189" s="33" t="s">
        <v>28</v>
      </c>
      <c r="E189" s="33" t="s">
        <v>27</v>
      </c>
      <c r="F189" s="33" t="s">
        <v>28</v>
      </c>
      <c r="G189" s="33" t="s">
        <v>27</v>
      </c>
      <c r="H189" s="33" t="s">
        <v>28</v>
      </c>
      <c r="I189" s="33" t="s">
        <v>28</v>
      </c>
      <c r="J189" s="33" t="s">
        <v>28</v>
      </c>
      <c r="O189" s="33" t="s">
        <v>198</v>
      </c>
    </row>
    <row r="190" spans="1:17" ht="12.75" x14ac:dyDescent="0.2">
      <c r="A190" s="34">
        <v>44365.628941759263</v>
      </c>
      <c r="C190" s="33" t="s">
        <v>28</v>
      </c>
      <c r="D190" s="33" t="s">
        <v>28</v>
      </c>
      <c r="E190" s="33" t="s">
        <v>28</v>
      </c>
      <c r="F190" s="33" t="s">
        <v>28</v>
      </c>
      <c r="G190" s="33" t="s">
        <v>28</v>
      </c>
      <c r="H190" s="33" t="s">
        <v>28</v>
      </c>
      <c r="I190" s="33" t="s">
        <v>28</v>
      </c>
      <c r="J190" s="33" t="s">
        <v>28</v>
      </c>
      <c r="O190" s="33" t="s">
        <v>186</v>
      </c>
    </row>
    <row r="191" spans="1:17" ht="12.75" x14ac:dyDescent="0.2">
      <c r="A191" s="34">
        <v>44365.636738298606</v>
      </c>
      <c r="C191" s="33" t="s">
        <v>28</v>
      </c>
      <c r="D191" s="33" t="s">
        <v>28</v>
      </c>
      <c r="E191" s="33" t="s">
        <v>28</v>
      </c>
      <c r="F191" s="33" t="s">
        <v>28</v>
      </c>
      <c r="G191" s="33" t="s">
        <v>28</v>
      </c>
      <c r="H191" s="33" t="s">
        <v>27</v>
      </c>
      <c r="I191" s="33" t="s">
        <v>27</v>
      </c>
      <c r="J191" s="33" t="s">
        <v>27</v>
      </c>
      <c r="O191" s="33" t="s">
        <v>186</v>
      </c>
    </row>
    <row r="192" spans="1:17" ht="12.75" x14ac:dyDescent="0.2">
      <c r="A192" s="34">
        <v>44365.644024201392</v>
      </c>
      <c r="C192" s="33" t="s">
        <v>28</v>
      </c>
      <c r="D192" s="33" t="s">
        <v>40</v>
      </c>
      <c r="E192" s="33" t="s">
        <v>40</v>
      </c>
      <c r="F192" s="33" t="s">
        <v>28</v>
      </c>
      <c r="G192" s="33" t="s">
        <v>40</v>
      </c>
      <c r="H192" s="33" t="s">
        <v>28</v>
      </c>
      <c r="I192" s="33" t="s">
        <v>40</v>
      </c>
      <c r="J192" s="33" t="s">
        <v>40</v>
      </c>
      <c r="O192" s="33" t="s">
        <v>198</v>
      </c>
    </row>
    <row r="193" spans="1:16" ht="12.75" x14ac:dyDescent="0.2">
      <c r="A193" s="34">
        <v>44365.658285335652</v>
      </c>
      <c r="C193" s="33" t="s">
        <v>27</v>
      </c>
      <c r="D193" s="33" t="s">
        <v>27</v>
      </c>
      <c r="E193" s="33" t="s">
        <v>27</v>
      </c>
      <c r="F193" s="33" t="s">
        <v>27</v>
      </c>
      <c r="G193" s="33" t="s">
        <v>27</v>
      </c>
      <c r="H193" s="33" t="s">
        <v>27</v>
      </c>
      <c r="I193" s="33" t="s">
        <v>27</v>
      </c>
      <c r="J193" s="33" t="s">
        <v>27</v>
      </c>
      <c r="K193" s="33" t="s">
        <v>446</v>
      </c>
      <c r="N193" s="33" t="s">
        <v>447</v>
      </c>
      <c r="O193" s="33" t="s">
        <v>198</v>
      </c>
      <c r="P193" s="33" t="s">
        <v>368</v>
      </c>
    </row>
    <row r="194" spans="1:16" ht="12.75" x14ac:dyDescent="0.2">
      <c r="A194" s="34">
        <v>44365.666586631945</v>
      </c>
      <c r="C194" s="33" t="s">
        <v>28</v>
      </c>
      <c r="D194" s="33" t="s">
        <v>28</v>
      </c>
      <c r="E194" s="33" t="s">
        <v>28</v>
      </c>
      <c r="F194" s="33" t="s">
        <v>27</v>
      </c>
      <c r="G194" s="33" t="s">
        <v>28</v>
      </c>
      <c r="H194" s="33" t="s">
        <v>27</v>
      </c>
      <c r="I194" s="33" t="s">
        <v>28</v>
      </c>
      <c r="J194" s="33" t="s">
        <v>27</v>
      </c>
      <c r="O194" s="33" t="s">
        <v>186</v>
      </c>
    </row>
    <row r="195" spans="1:16" ht="12.75" x14ac:dyDescent="0.2">
      <c r="A195" s="34">
        <v>44365.673868958329</v>
      </c>
      <c r="C195" s="33" t="s">
        <v>27</v>
      </c>
      <c r="D195" s="33" t="s">
        <v>27</v>
      </c>
      <c r="E195" s="33" t="s">
        <v>27</v>
      </c>
      <c r="F195" s="33" t="s">
        <v>27</v>
      </c>
      <c r="G195" s="33" t="s">
        <v>27</v>
      </c>
      <c r="H195" s="33" t="s">
        <v>27</v>
      </c>
      <c r="I195" s="33" t="s">
        <v>27</v>
      </c>
      <c r="J195" s="33" t="s">
        <v>27</v>
      </c>
      <c r="K195" s="33" t="s">
        <v>448</v>
      </c>
      <c r="N195" s="33" t="s">
        <v>449</v>
      </c>
      <c r="O195" s="33" t="s">
        <v>186</v>
      </c>
    </row>
    <row r="196" spans="1:16" ht="12.75" x14ac:dyDescent="0.2">
      <c r="A196" s="34">
        <v>44365.683351585649</v>
      </c>
      <c r="C196" s="33" t="s">
        <v>28</v>
      </c>
      <c r="D196" s="33" t="s">
        <v>28</v>
      </c>
      <c r="E196" s="33" t="s">
        <v>28</v>
      </c>
      <c r="F196" s="33" t="s">
        <v>28</v>
      </c>
      <c r="G196" s="33" t="s">
        <v>28</v>
      </c>
      <c r="H196" s="33" t="s">
        <v>28</v>
      </c>
      <c r="I196" s="33" t="s">
        <v>28</v>
      </c>
      <c r="J196" s="33" t="s">
        <v>28</v>
      </c>
      <c r="O196" s="33" t="s">
        <v>198</v>
      </c>
    </row>
    <row r="197" spans="1:16" ht="12.75" x14ac:dyDescent="0.2">
      <c r="A197" s="34">
        <v>44365.683466898146</v>
      </c>
      <c r="C197" s="33" t="s">
        <v>27</v>
      </c>
      <c r="D197" s="33" t="s">
        <v>27</v>
      </c>
      <c r="E197" s="33" t="s">
        <v>27</v>
      </c>
      <c r="F197" s="33" t="s">
        <v>27</v>
      </c>
      <c r="G197" s="33" t="s">
        <v>27</v>
      </c>
      <c r="H197" s="33" t="s">
        <v>27</v>
      </c>
      <c r="I197" s="33" t="s">
        <v>27</v>
      </c>
      <c r="J197" s="33" t="s">
        <v>27</v>
      </c>
      <c r="K197" s="33" t="s">
        <v>450</v>
      </c>
      <c r="O197" s="33" t="s">
        <v>186</v>
      </c>
      <c r="P197" s="33" t="s">
        <v>451</v>
      </c>
    </row>
    <row r="198" spans="1:16" ht="12.75" x14ac:dyDescent="0.2">
      <c r="A198" s="34">
        <v>44365.850126736113</v>
      </c>
      <c r="C198" s="33" t="s">
        <v>28</v>
      </c>
      <c r="D198" s="33" t="s">
        <v>28</v>
      </c>
      <c r="E198" s="33" t="s">
        <v>28</v>
      </c>
      <c r="F198" s="33" t="s">
        <v>28</v>
      </c>
      <c r="G198" s="33" t="s">
        <v>28</v>
      </c>
      <c r="H198" s="33" t="s">
        <v>28</v>
      </c>
      <c r="I198" s="33" t="s">
        <v>27</v>
      </c>
      <c r="J198" s="33" t="s">
        <v>27</v>
      </c>
      <c r="K198" s="33" t="s">
        <v>452</v>
      </c>
      <c r="L198" s="33" t="s">
        <v>453</v>
      </c>
      <c r="M198" s="33" t="s">
        <v>1</v>
      </c>
      <c r="N198" s="33" t="s">
        <v>454</v>
      </c>
      <c r="O198" s="33" t="s">
        <v>198</v>
      </c>
      <c r="P198" s="33" t="s">
        <v>455</v>
      </c>
    </row>
    <row r="199" spans="1:16" ht="12.75" x14ac:dyDescent="0.2">
      <c r="A199" s="34">
        <v>44366.29823216435</v>
      </c>
      <c r="C199" s="33" t="s">
        <v>27</v>
      </c>
      <c r="D199" s="33" t="s">
        <v>27</v>
      </c>
      <c r="E199" s="33" t="s">
        <v>27</v>
      </c>
      <c r="F199" s="33" t="s">
        <v>27</v>
      </c>
      <c r="G199" s="33" t="s">
        <v>27</v>
      </c>
      <c r="H199" s="33" t="s">
        <v>27</v>
      </c>
      <c r="I199" s="33" t="s">
        <v>27</v>
      </c>
      <c r="J199" s="33" t="s">
        <v>27</v>
      </c>
      <c r="K199" s="33" t="s">
        <v>456</v>
      </c>
      <c r="N199" s="33" t="s">
        <v>457</v>
      </c>
      <c r="O199" s="33" t="s">
        <v>198</v>
      </c>
      <c r="P199" s="33" t="s">
        <v>458</v>
      </c>
    </row>
    <row r="200" spans="1:16" ht="12.75" x14ac:dyDescent="0.2">
      <c r="A200" s="34">
        <v>44366.314851099538</v>
      </c>
      <c r="C200" s="33" t="s">
        <v>28</v>
      </c>
      <c r="D200" s="33" t="s">
        <v>28</v>
      </c>
      <c r="E200" s="33" t="s">
        <v>28</v>
      </c>
      <c r="F200" s="33" t="s">
        <v>27</v>
      </c>
      <c r="G200" s="33" t="s">
        <v>28</v>
      </c>
      <c r="H200" s="33" t="s">
        <v>27</v>
      </c>
      <c r="I200" s="33" t="s">
        <v>28</v>
      </c>
      <c r="J200" s="33" t="s">
        <v>27</v>
      </c>
      <c r="K200" s="33" t="s">
        <v>459</v>
      </c>
      <c r="N200" s="33" t="s">
        <v>460</v>
      </c>
      <c r="O200" s="33" t="s">
        <v>186</v>
      </c>
    </row>
    <row r="201" spans="1:16" ht="12.75" x14ac:dyDescent="0.2">
      <c r="A201" s="34">
        <v>44366.400886064817</v>
      </c>
      <c r="C201" s="33" t="s">
        <v>27</v>
      </c>
      <c r="D201" s="33" t="s">
        <v>28</v>
      </c>
      <c r="E201" s="33" t="s">
        <v>40</v>
      </c>
      <c r="F201" s="33" t="s">
        <v>28</v>
      </c>
      <c r="G201" s="33" t="s">
        <v>28</v>
      </c>
      <c r="H201" s="33" t="s">
        <v>28</v>
      </c>
      <c r="I201" s="33" t="s">
        <v>28</v>
      </c>
      <c r="J201" s="33" t="s">
        <v>28</v>
      </c>
      <c r="O201" s="33" t="s">
        <v>198</v>
      </c>
    </row>
    <row r="202" spans="1:16" ht="12.75" x14ac:dyDescent="0.2">
      <c r="A202" s="34">
        <v>44366.425322013893</v>
      </c>
      <c r="C202" s="33" t="s">
        <v>28</v>
      </c>
      <c r="D202" s="33" t="s">
        <v>28</v>
      </c>
      <c r="E202" s="33" t="s">
        <v>28</v>
      </c>
      <c r="F202" s="33" t="s">
        <v>27</v>
      </c>
      <c r="G202" s="33" t="s">
        <v>27</v>
      </c>
      <c r="H202" s="33" t="s">
        <v>27</v>
      </c>
      <c r="I202" s="33" t="s">
        <v>27</v>
      </c>
      <c r="J202" s="33" t="s">
        <v>27</v>
      </c>
      <c r="K202" s="33" t="s">
        <v>68</v>
      </c>
      <c r="L202" s="33" t="s">
        <v>2</v>
      </c>
      <c r="M202" s="33" t="s">
        <v>461</v>
      </c>
      <c r="N202" s="33" t="s">
        <v>462</v>
      </c>
      <c r="O202" s="33" t="s">
        <v>198</v>
      </c>
      <c r="P202" s="33" t="s">
        <v>463</v>
      </c>
    </row>
    <row r="203" spans="1:16" ht="12.75" x14ac:dyDescent="0.2">
      <c r="A203" s="34">
        <v>44366.835499236113</v>
      </c>
      <c r="C203" s="33" t="s">
        <v>28</v>
      </c>
      <c r="D203" s="33" t="s">
        <v>28</v>
      </c>
      <c r="E203" s="33" t="s">
        <v>28</v>
      </c>
      <c r="F203" s="33" t="s">
        <v>28</v>
      </c>
      <c r="G203" s="33" t="s">
        <v>28</v>
      </c>
      <c r="H203" s="33" t="s">
        <v>28</v>
      </c>
      <c r="I203" s="33" t="s">
        <v>28</v>
      </c>
      <c r="J203" s="33" t="s">
        <v>28</v>
      </c>
      <c r="K203" s="33" t="s">
        <v>464</v>
      </c>
      <c r="N203" s="33" t="s">
        <v>465</v>
      </c>
      <c r="O203" s="33" t="s">
        <v>186</v>
      </c>
    </row>
    <row r="204" spans="1:16" ht="12.75" x14ac:dyDescent="0.2">
      <c r="A204" s="34">
        <v>44366.89175357639</v>
      </c>
      <c r="C204" s="33" t="s">
        <v>28</v>
      </c>
      <c r="D204" s="33" t="s">
        <v>28</v>
      </c>
      <c r="E204" s="33" t="s">
        <v>28</v>
      </c>
      <c r="F204" s="33" t="s">
        <v>40</v>
      </c>
      <c r="G204" s="33" t="s">
        <v>27</v>
      </c>
      <c r="H204" s="33" t="s">
        <v>28</v>
      </c>
      <c r="I204" s="33" t="s">
        <v>28</v>
      </c>
      <c r="J204" s="33" t="s">
        <v>27</v>
      </c>
      <c r="K204" s="33" t="s">
        <v>466</v>
      </c>
      <c r="L204" s="33" t="s">
        <v>467</v>
      </c>
      <c r="N204" s="33" t="s">
        <v>468</v>
      </c>
      <c r="O204" s="33" t="s">
        <v>198</v>
      </c>
      <c r="P204" s="33" t="s">
        <v>469</v>
      </c>
    </row>
    <row r="205" spans="1:16" ht="12.75" x14ac:dyDescent="0.2">
      <c r="A205" s="34">
        <v>44367.426785069445</v>
      </c>
      <c r="C205" s="33" t="s">
        <v>27</v>
      </c>
      <c r="D205" s="33" t="s">
        <v>27</v>
      </c>
      <c r="E205" s="33" t="s">
        <v>27</v>
      </c>
      <c r="F205" s="33" t="s">
        <v>27</v>
      </c>
      <c r="G205" s="33" t="s">
        <v>27</v>
      </c>
      <c r="H205" s="33" t="s">
        <v>27</v>
      </c>
      <c r="I205" s="33" t="s">
        <v>27</v>
      </c>
      <c r="J205" s="33" t="s">
        <v>27</v>
      </c>
      <c r="N205" s="33" t="s">
        <v>470</v>
      </c>
      <c r="O205" s="33" t="s">
        <v>198</v>
      </c>
    </row>
    <row r="206" spans="1:16" ht="12.75" x14ac:dyDescent="0.2">
      <c r="A206" s="34">
        <v>44368.022985162039</v>
      </c>
      <c r="C206" s="33" t="s">
        <v>28</v>
      </c>
      <c r="D206" s="33" t="s">
        <v>28</v>
      </c>
      <c r="E206" s="33" t="s">
        <v>40</v>
      </c>
      <c r="F206" s="33" t="s">
        <v>28</v>
      </c>
      <c r="G206" s="33" t="s">
        <v>28</v>
      </c>
      <c r="H206" s="33" t="s">
        <v>27</v>
      </c>
      <c r="I206" s="33" t="s">
        <v>27</v>
      </c>
      <c r="J206" s="33" t="s">
        <v>27</v>
      </c>
      <c r="K206" s="33" t="s">
        <v>471</v>
      </c>
      <c r="L206" s="33" t="s">
        <v>472</v>
      </c>
      <c r="M206" s="33" t="s">
        <v>473</v>
      </c>
      <c r="N206" s="33" t="s">
        <v>474</v>
      </c>
      <c r="O206" s="33" t="s">
        <v>198</v>
      </c>
    </row>
    <row r="207" spans="1:16" ht="12.75" x14ac:dyDescent="0.2">
      <c r="A207" s="34">
        <v>44368.325434872684</v>
      </c>
      <c r="C207" s="33" t="s">
        <v>28</v>
      </c>
      <c r="D207" s="33" t="s">
        <v>28</v>
      </c>
      <c r="E207" s="33" t="s">
        <v>28</v>
      </c>
      <c r="F207" s="33" t="s">
        <v>28</v>
      </c>
      <c r="G207" s="33" t="s">
        <v>28</v>
      </c>
      <c r="H207" s="33" t="s">
        <v>28</v>
      </c>
      <c r="I207" s="33" t="s">
        <v>28</v>
      </c>
      <c r="J207" s="33" t="s">
        <v>28</v>
      </c>
      <c r="K207" s="33" t="s">
        <v>251</v>
      </c>
      <c r="N207" s="33" t="s">
        <v>475</v>
      </c>
      <c r="O207" s="33" t="s">
        <v>198</v>
      </c>
      <c r="P207" s="33" t="s">
        <v>476</v>
      </c>
    </row>
    <row r="208" spans="1:16" ht="12.75" x14ac:dyDescent="0.2">
      <c r="A208" s="34">
        <v>44368.333133020831</v>
      </c>
      <c r="C208" s="33" t="s">
        <v>28</v>
      </c>
      <c r="D208" s="33" t="s">
        <v>28</v>
      </c>
      <c r="E208" s="33" t="s">
        <v>28</v>
      </c>
      <c r="F208" s="33" t="s">
        <v>28</v>
      </c>
      <c r="G208" s="33" t="s">
        <v>28</v>
      </c>
      <c r="H208" s="33" t="s">
        <v>27</v>
      </c>
      <c r="I208" s="33" t="s">
        <v>27</v>
      </c>
      <c r="J208" s="33" t="s">
        <v>27</v>
      </c>
      <c r="O208" s="33" t="s">
        <v>186</v>
      </c>
    </row>
    <row r="209" spans="1:16" ht="12.75" x14ac:dyDescent="0.2">
      <c r="A209" s="34">
        <v>44368.358894224541</v>
      </c>
      <c r="C209" s="33" t="s">
        <v>27</v>
      </c>
      <c r="D209" s="33" t="s">
        <v>27</v>
      </c>
      <c r="E209" s="33" t="s">
        <v>27</v>
      </c>
      <c r="F209" s="33" t="s">
        <v>27</v>
      </c>
      <c r="G209" s="33" t="s">
        <v>27</v>
      </c>
      <c r="H209" s="33" t="s">
        <v>27</v>
      </c>
      <c r="I209" s="33" t="s">
        <v>27</v>
      </c>
      <c r="J209" s="33" t="s">
        <v>27</v>
      </c>
      <c r="O209" s="33" t="s">
        <v>186</v>
      </c>
    </row>
    <row r="210" spans="1:16" ht="12.75" x14ac:dyDescent="0.2">
      <c r="A210" s="34">
        <v>44368.375599999999</v>
      </c>
      <c r="C210" s="33" t="s">
        <v>28</v>
      </c>
      <c r="D210" s="33" t="s">
        <v>28</v>
      </c>
      <c r="E210" s="33" t="s">
        <v>28</v>
      </c>
      <c r="F210" s="33" t="s">
        <v>28</v>
      </c>
      <c r="G210" s="33" t="s">
        <v>28</v>
      </c>
      <c r="H210" s="33" t="s">
        <v>28</v>
      </c>
      <c r="I210" s="33" t="s">
        <v>28</v>
      </c>
      <c r="J210" s="33" t="s">
        <v>28</v>
      </c>
      <c r="K210" s="33" t="s">
        <v>156</v>
      </c>
      <c r="O210" s="33" t="s">
        <v>198</v>
      </c>
    </row>
    <row r="211" spans="1:16" ht="12.75" x14ac:dyDescent="0.2">
      <c r="A211" s="34">
        <v>44368.406943761569</v>
      </c>
      <c r="C211" s="33" t="s">
        <v>28</v>
      </c>
      <c r="D211" s="33" t="s">
        <v>28</v>
      </c>
      <c r="E211" s="33" t="s">
        <v>27</v>
      </c>
      <c r="F211" s="33" t="s">
        <v>40</v>
      </c>
      <c r="G211" s="33" t="s">
        <v>40</v>
      </c>
      <c r="H211" s="33" t="s">
        <v>27</v>
      </c>
      <c r="I211" s="33" t="s">
        <v>27</v>
      </c>
      <c r="J211" s="33" t="s">
        <v>27</v>
      </c>
      <c r="K211" s="33" t="s">
        <v>184</v>
      </c>
      <c r="O211" s="33" t="s">
        <v>186</v>
      </c>
    </row>
    <row r="212" spans="1:16" ht="12.75" x14ac:dyDescent="0.2">
      <c r="A212" s="34">
        <v>44368.414195335645</v>
      </c>
      <c r="C212" s="33" t="s">
        <v>28</v>
      </c>
      <c r="D212" s="33" t="s">
        <v>28</v>
      </c>
      <c r="E212" s="33" t="s">
        <v>28</v>
      </c>
      <c r="F212" s="33" t="s">
        <v>28</v>
      </c>
      <c r="G212" s="33" t="s">
        <v>28</v>
      </c>
      <c r="H212" s="33" t="s">
        <v>27</v>
      </c>
      <c r="I212" s="33" t="s">
        <v>27</v>
      </c>
      <c r="J212" s="33" t="s">
        <v>27</v>
      </c>
      <c r="K212" s="33" t="s">
        <v>477</v>
      </c>
      <c r="L212" s="33" t="s">
        <v>1</v>
      </c>
      <c r="M212" s="33" t="s">
        <v>1</v>
      </c>
      <c r="N212" s="33" t="s">
        <v>478</v>
      </c>
      <c r="O212" s="33" t="s">
        <v>186</v>
      </c>
      <c r="P212" s="33" t="s">
        <v>479</v>
      </c>
    </row>
    <row r="213" spans="1:16" ht="12.75" x14ac:dyDescent="0.2">
      <c r="A213" s="34">
        <v>44368.41425509259</v>
      </c>
      <c r="C213" s="33" t="s">
        <v>28</v>
      </c>
      <c r="D213" s="33" t="s">
        <v>28</v>
      </c>
      <c r="E213" s="33" t="s">
        <v>28</v>
      </c>
      <c r="F213" s="33" t="s">
        <v>28</v>
      </c>
      <c r="G213" s="33" t="s">
        <v>28</v>
      </c>
      <c r="H213" s="33" t="s">
        <v>28</v>
      </c>
      <c r="I213" s="33" t="s">
        <v>28</v>
      </c>
      <c r="J213" s="33" t="s">
        <v>28</v>
      </c>
      <c r="O213" s="33" t="s">
        <v>186</v>
      </c>
    </row>
    <row r="214" spans="1:16" ht="12.75" x14ac:dyDescent="0.2">
      <c r="A214" s="34">
        <v>44368.424646423606</v>
      </c>
      <c r="C214" s="33" t="s">
        <v>27</v>
      </c>
      <c r="D214" s="33" t="s">
        <v>28</v>
      </c>
      <c r="E214" s="33" t="s">
        <v>28</v>
      </c>
      <c r="F214" s="33" t="s">
        <v>27</v>
      </c>
      <c r="G214" s="33" t="s">
        <v>27</v>
      </c>
      <c r="H214" s="33" t="s">
        <v>28</v>
      </c>
      <c r="I214" s="33" t="s">
        <v>28</v>
      </c>
      <c r="J214" s="33" t="s">
        <v>28</v>
      </c>
      <c r="K214" s="33" t="s">
        <v>156</v>
      </c>
      <c r="O214" s="33" t="s">
        <v>186</v>
      </c>
    </row>
    <row r="215" spans="1:16" ht="12.75" x14ac:dyDescent="0.2">
      <c r="A215" s="34">
        <v>44368.426776053238</v>
      </c>
      <c r="C215" s="33" t="s">
        <v>28</v>
      </c>
      <c r="D215" s="33" t="s">
        <v>28</v>
      </c>
      <c r="E215" s="33" t="s">
        <v>27</v>
      </c>
      <c r="F215" s="33" t="s">
        <v>28</v>
      </c>
      <c r="G215" s="33" t="s">
        <v>28</v>
      </c>
      <c r="H215" s="33" t="s">
        <v>27</v>
      </c>
      <c r="I215" s="33" t="s">
        <v>28</v>
      </c>
      <c r="J215" s="33" t="s">
        <v>27</v>
      </c>
      <c r="K215" s="33" t="s">
        <v>156</v>
      </c>
      <c r="N215" s="33" t="s">
        <v>480</v>
      </c>
      <c r="O215" s="33" t="s">
        <v>186</v>
      </c>
    </row>
    <row r="216" spans="1:16" ht="12.75" x14ac:dyDescent="0.2">
      <c r="A216" s="34">
        <v>44368.430460636577</v>
      </c>
      <c r="C216" s="33" t="s">
        <v>27</v>
      </c>
      <c r="D216" s="33" t="s">
        <v>27</v>
      </c>
      <c r="E216" s="33" t="s">
        <v>27</v>
      </c>
      <c r="F216" s="33" t="s">
        <v>27</v>
      </c>
      <c r="G216" s="33" t="s">
        <v>27</v>
      </c>
      <c r="H216" s="33" t="s">
        <v>27</v>
      </c>
      <c r="I216" s="33" t="s">
        <v>27</v>
      </c>
      <c r="J216" s="33" t="s">
        <v>27</v>
      </c>
      <c r="K216" s="33" t="s">
        <v>481</v>
      </c>
      <c r="O216" s="33" t="s">
        <v>198</v>
      </c>
    </row>
    <row r="217" spans="1:16" ht="12.75" x14ac:dyDescent="0.2">
      <c r="A217" s="34">
        <v>44368.438808275459</v>
      </c>
      <c r="C217" s="33" t="s">
        <v>27</v>
      </c>
      <c r="D217" s="33" t="s">
        <v>27</v>
      </c>
      <c r="E217" s="33" t="s">
        <v>28</v>
      </c>
      <c r="F217" s="33" t="s">
        <v>27</v>
      </c>
      <c r="G217" s="33" t="s">
        <v>28</v>
      </c>
      <c r="H217" s="33" t="s">
        <v>27</v>
      </c>
      <c r="I217" s="33" t="s">
        <v>28</v>
      </c>
      <c r="J217" s="33" t="s">
        <v>28</v>
      </c>
      <c r="K217" s="33" t="s">
        <v>482</v>
      </c>
      <c r="L217" s="33" t="s">
        <v>483</v>
      </c>
      <c r="O217" s="33" t="s">
        <v>186</v>
      </c>
      <c r="P217" s="33" t="s">
        <v>484</v>
      </c>
    </row>
    <row r="218" spans="1:16" ht="12.75" x14ac:dyDescent="0.2">
      <c r="A218" s="34">
        <v>44368.444832372683</v>
      </c>
      <c r="C218" s="33" t="s">
        <v>27</v>
      </c>
      <c r="D218" s="33" t="s">
        <v>27</v>
      </c>
      <c r="E218" s="33" t="s">
        <v>27</v>
      </c>
      <c r="F218" s="33" t="s">
        <v>27</v>
      </c>
      <c r="G218" s="33" t="s">
        <v>28</v>
      </c>
      <c r="H218" s="33" t="s">
        <v>27</v>
      </c>
      <c r="I218" s="33" t="s">
        <v>28</v>
      </c>
      <c r="J218" s="33" t="s">
        <v>28</v>
      </c>
      <c r="K218" s="33" t="s">
        <v>485</v>
      </c>
      <c r="O218" s="33" t="s">
        <v>198</v>
      </c>
    </row>
    <row r="219" spans="1:16" ht="12.75" x14ac:dyDescent="0.2">
      <c r="A219" s="34">
        <v>44368.476586076387</v>
      </c>
      <c r="C219" s="33" t="s">
        <v>27</v>
      </c>
      <c r="D219" s="33" t="s">
        <v>27</v>
      </c>
      <c r="E219" s="33" t="s">
        <v>27</v>
      </c>
      <c r="F219" s="33" t="s">
        <v>27</v>
      </c>
      <c r="G219" s="33" t="s">
        <v>28</v>
      </c>
      <c r="H219" s="33" t="s">
        <v>27</v>
      </c>
      <c r="I219" s="33" t="s">
        <v>28</v>
      </c>
      <c r="J219" s="33" t="s">
        <v>28</v>
      </c>
      <c r="K219" s="33" t="s">
        <v>486</v>
      </c>
      <c r="L219" s="33" t="s">
        <v>1</v>
      </c>
      <c r="M219" s="33" t="s">
        <v>1</v>
      </c>
      <c r="N219" s="33" t="s">
        <v>487</v>
      </c>
      <c r="O219" s="33" t="s">
        <v>198</v>
      </c>
      <c r="P219" s="33" t="s">
        <v>488</v>
      </c>
    </row>
    <row r="220" spans="1:16" ht="12.75" x14ac:dyDescent="0.2">
      <c r="A220" s="34">
        <v>44368.481264618051</v>
      </c>
      <c r="C220" s="33" t="s">
        <v>28</v>
      </c>
      <c r="D220" s="33" t="s">
        <v>28</v>
      </c>
      <c r="E220" s="33" t="s">
        <v>28</v>
      </c>
      <c r="F220" s="33" t="s">
        <v>28</v>
      </c>
      <c r="G220" s="33" t="s">
        <v>28</v>
      </c>
      <c r="H220" s="33" t="s">
        <v>28</v>
      </c>
      <c r="I220" s="33" t="s">
        <v>28</v>
      </c>
      <c r="J220" s="33" t="s">
        <v>28</v>
      </c>
      <c r="O220" s="33" t="s">
        <v>186</v>
      </c>
    </row>
    <row r="221" spans="1:16" ht="12.75" x14ac:dyDescent="0.2">
      <c r="A221" s="34">
        <v>44368.487786921294</v>
      </c>
      <c r="C221" s="33" t="s">
        <v>28</v>
      </c>
      <c r="D221" s="33" t="s">
        <v>28</v>
      </c>
      <c r="E221" s="33" t="s">
        <v>40</v>
      </c>
      <c r="F221" s="33" t="s">
        <v>28</v>
      </c>
      <c r="G221" s="33" t="s">
        <v>40</v>
      </c>
      <c r="H221" s="33" t="s">
        <v>28</v>
      </c>
      <c r="I221" s="33" t="s">
        <v>28</v>
      </c>
      <c r="J221" s="33" t="s">
        <v>28</v>
      </c>
      <c r="K221" s="33" t="s">
        <v>1</v>
      </c>
      <c r="L221" s="33" t="s">
        <v>1</v>
      </c>
      <c r="M221" s="33" t="s">
        <v>1</v>
      </c>
      <c r="O221" s="33" t="s">
        <v>186</v>
      </c>
      <c r="P221" s="33" t="s">
        <v>1</v>
      </c>
    </row>
    <row r="222" spans="1:16" ht="12.75" x14ac:dyDescent="0.2">
      <c r="A222" s="34">
        <v>44368.531032002313</v>
      </c>
      <c r="C222" s="33" t="s">
        <v>27</v>
      </c>
      <c r="D222" s="33" t="s">
        <v>27</v>
      </c>
      <c r="E222" s="33" t="s">
        <v>27</v>
      </c>
      <c r="F222" s="33" t="s">
        <v>27</v>
      </c>
      <c r="G222" s="33" t="s">
        <v>27</v>
      </c>
      <c r="H222" s="33" t="s">
        <v>27</v>
      </c>
      <c r="I222" s="33" t="s">
        <v>27</v>
      </c>
      <c r="J222" s="33" t="s">
        <v>27</v>
      </c>
      <c r="K222" s="33" t="s">
        <v>489</v>
      </c>
      <c r="L222" s="33" t="s">
        <v>490</v>
      </c>
      <c r="M222" s="33" t="s">
        <v>491</v>
      </c>
      <c r="N222" s="33" t="s">
        <v>492</v>
      </c>
      <c r="O222" s="33" t="s">
        <v>186</v>
      </c>
      <c r="P222" s="33" t="s">
        <v>493</v>
      </c>
    </row>
    <row r="223" spans="1:16" ht="12.75" x14ac:dyDescent="0.2">
      <c r="A223" s="34">
        <v>44368.537545601852</v>
      </c>
      <c r="C223" s="33" t="s">
        <v>27</v>
      </c>
      <c r="D223" s="33" t="s">
        <v>27</v>
      </c>
      <c r="E223" s="33" t="s">
        <v>27</v>
      </c>
      <c r="F223" s="33" t="s">
        <v>27</v>
      </c>
      <c r="G223" s="33" t="s">
        <v>27</v>
      </c>
      <c r="H223" s="33" t="s">
        <v>27</v>
      </c>
      <c r="I223" s="33" t="s">
        <v>28</v>
      </c>
      <c r="J223" s="33" t="s">
        <v>28</v>
      </c>
      <c r="K223" s="33" t="s">
        <v>494</v>
      </c>
      <c r="N223" s="33" t="s">
        <v>495</v>
      </c>
      <c r="O223" s="33" t="s">
        <v>198</v>
      </c>
      <c r="P223" s="33" t="s">
        <v>496</v>
      </c>
    </row>
    <row r="224" spans="1:16" ht="12.75" x14ac:dyDescent="0.2">
      <c r="A224" s="34">
        <v>44368.611667002318</v>
      </c>
      <c r="C224" s="33" t="s">
        <v>27</v>
      </c>
      <c r="D224" s="33" t="s">
        <v>27</v>
      </c>
      <c r="E224" s="33" t="s">
        <v>27</v>
      </c>
      <c r="F224" s="33" t="s">
        <v>27</v>
      </c>
      <c r="G224" s="33" t="s">
        <v>27</v>
      </c>
      <c r="H224" s="33" t="s">
        <v>27</v>
      </c>
      <c r="I224" s="33" t="s">
        <v>27</v>
      </c>
      <c r="J224" s="33" t="s">
        <v>27</v>
      </c>
      <c r="K224" s="33" t="s">
        <v>158</v>
      </c>
      <c r="L224" s="33" t="s">
        <v>497</v>
      </c>
      <c r="N224" s="33" t="s">
        <v>498</v>
      </c>
      <c r="O224" s="33" t="s">
        <v>198</v>
      </c>
      <c r="P224" s="33" t="s">
        <v>499</v>
      </c>
    </row>
    <row r="225" spans="1:16" ht="12.75" x14ac:dyDescent="0.2">
      <c r="A225" s="34">
        <v>44368.613069687504</v>
      </c>
      <c r="C225" s="33" t="s">
        <v>28</v>
      </c>
      <c r="D225" s="33" t="s">
        <v>28</v>
      </c>
      <c r="E225" s="33" t="s">
        <v>27</v>
      </c>
      <c r="F225" s="33" t="s">
        <v>27</v>
      </c>
      <c r="G225" s="33" t="s">
        <v>28</v>
      </c>
      <c r="H225" s="33" t="s">
        <v>27</v>
      </c>
      <c r="I225" s="33" t="s">
        <v>28</v>
      </c>
      <c r="J225" s="33" t="s">
        <v>28</v>
      </c>
      <c r="K225" s="33" t="s">
        <v>500</v>
      </c>
      <c r="L225" s="33" t="s">
        <v>1</v>
      </c>
      <c r="M225" s="33" t="s">
        <v>501</v>
      </c>
      <c r="N225" s="33" t="s">
        <v>1</v>
      </c>
      <c r="O225" s="33" t="s">
        <v>198</v>
      </c>
      <c r="P225" s="33" t="s">
        <v>1</v>
      </c>
    </row>
    <row r="226" spans="1:16" ht="12.75" x14ac:dyDescent="0.2">
      <c r="A226" s="34">
        <v>44368.654084039357</v>
      </c>
      <c r="C226" s="33" t="s">
        <v>28</v>
      </c>
      <c r="D226" s="33" t="s">
        <v>28</v>
      </c>
      <c r="E226" s="33" t="s">
        <v>28</v>
      </c>
      <c r="F226" s="33" t="s">
        <v>28</v>
      </c>
      <c r="G226" s="33" t="s">
        <v>28</v>
      </c>
      <c r="H226" s="33" t="s">
        <v>28</v>
      </c>
      <c r="I226" s="33" t="s">
        <v>28</v>
      </c>
      <c r="J226" s="33" t="s">
        <v>28</v>
      </c>
      <c r="K226" s="33" t="s">
        <v>502</v>
      </c>
      <c r="L226" s="33" t="s">
        <v>1</v>
      </c>
      <c r="M226" s="33" t="s">
        <v>1</v>
      </c>
      <c r="N226" s="33" t="s">
        <v>503</v>
      </c>
      <c r="O226" s="33" t="s">
        <v>186</v>
      </c>
      <c r="P226" s="33" t="s">
        <v>351</v>
      </c>
    </row>
    <row r="227" spans="1:16" ht="12.75" x14ac:dyDescent="0.2">
      <c r="A227" s="34">
        <v>44368.655633946764</v>
      </c>
      <c r="C227" s="33" t="s">
        <v>27</v>
      </c>
      <c r="D227" s="33" t="s">
        <v>27</v>
      </c>
      <c r="E227" s="33" t="s">
        <v>28</v>
      </c>
      <c r="F227" s="33" t="s">
        <v>27</v>
      </c>
      <c r="G227" s="33" t="s">
        <v>27</v>
      </c>
      <c r="H227" s="33" t="s">
        <v>27</v>
      </c>
      <c r="I227" s="33" t="s">
        <v>27</v>
      </c>
      <c r="J227" s="33" t="s">
        <v>27</v>
      </c>
      <c r="K227" s="33" t="s">
        <v>504</v>
      </c>
      <c r="O227" s="33" t="s">
        <v>198</v>
      </c>
      <c r="P227" s="33" t="s">
        <v>505</v>
      </c>
    </row>
    <row r="228" spans="1:16" ht="12.75" x14ac:dyDescent="0.2">
      <c r="A228" s="34">
        <v>44368.665553738421</v>
      </c>
      <c r="C228" s="33" t="s">
        <v>27</v>
      </c>
      <c r="D228" s="33" t="s">
        <v>28</v>
      </c>
      <c r="E228" s="33" t="s">
        <v>28</v>
      </c>
      <c r="F228" s="33" t="s">
        <v>28</v>
      </c>
      <c r="G228" s="33" t="s">
        <v>28</v>
      </c>
      <c r="H228" s="33" t="s">
        <v>28</v>
      </c>
      <c r="I228" s="33" t="s">
        <v>28</v>
      </c>
      <c r="J228" s="33" t="s">
        <v>28</v>
      </c>
      <c r="O228" s="33" t="s">
        <v>186</v>
      </c>
    </row>
    <row r="229" spans="1:16" ht="12.75" x14ac:dyDescent="0.2">
      <c r="A229" s="34">
        <v>44368.736727268522</v>
      </c>
      <c r="C229" s="33" t="s">
        <v>27</v>
      </c>
      <c r="D229" s="33" t="s">
        <v>28</v>
      </c>
      <c r="E229" s="33" t="s">
        <v>28</v>
      </c>
      <c r="F229" s="33" t="s">
        <v>28</v>
      </c>
      <c r="G229" s="33" t="s">
        <v>28</v>
      </c>
      <c r="H229" s="33" t="s">
        <v>28</v>
      </c>
      <c r="I229" s="33" t="s">
        <v>28</v>
      </c>
      <c r="J229" s="33" t="s">
        <v>27</v>
      </c>
      <c r="K229" s="33" t="s">
        <v>251</v>
      </c>
      <c r="L229" s="33" t="s">
        <v>170</v>
      </c>
      <c r="M229" s="33" t="s">
        <v>170</v>
      </c>
      <c r="N229" s="33" t="s">
        <v>506</v>
      </c>
      <c r="O229" s="33" t="s">
        <v>198</v>
      </c>
      <c r="P229" s="33" t="s">
        <v>507</v>
      </c>
    </row>
    <row r="230" spans="1:16" ht="12.75" x14ac:dyDescent="0.2">
      <c r="A230" s="34">
        <v>44369.35966800926</v>
      </c>
      <c r="C230" s="33" t="s">
        <v>28</v>
      </c>
      <c r="D230" s="33" t="s">
        <v>28</v>
      </c>
      <c r="E230" s="33" t="s">
        <v>28</v>
      </c>
      <c r="F230" s="33" t="s">
        <v>28</v>
      </c>
      <c r="G230" s="33" t="s">
        <v>28</v>
      </c>
      <c r="H230" s="33" t="s">
        <v>28</v>
      </c>
      <c r="I230" s="33" t="s">
        <v>28</v>
      </c>
      <c r="J230" s="33" t="s">
        <v>28</v>
      </c>
      <c r="O230" s="33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366"/>
  <sheetViews>
    <sheetView zoomScale="96" zoomScaleNormal="96" workbookViewId="0">
      <pane ySplit="1125" topLeftCell="A217" activePane="bottomLeft"/>
      <selection activeCell="N1" sqref="N1"/>
      <selection pane="bottomLeft" activeCell="Q232" sqref="Q232"/>
    </sheetView>
  </sheetViews>
  <sheetFormatPr defaultColWidth="15" defaultRowHeight="15" x14ac:dyDescent="0.25"/>
  <cols>
    <col min="1" max="1" width="6" style="20" bestFit="1" customWidth="1"/>
    <col min="2" max="2" width="6" style="20" customWidth="1"/>
    <col min="3" max="3" width="33.5703125" style="20" bestFit="1" customWidth="1"/>
    <col min="4" max="5" width="33.5703125" style="20" customWidth="1"/>
    <col min="6" max="6" width="6" style="20" bestFit="1" customWidth="1"/>
    <col min="7" max="7" width="5" style="20" bestFit="1" customWidth="1"/>
    <col min="8" max="8" width="8.7109375" style="20" customWidth="1"/>
    <col min="9" max="9" width="10.28515625" style="20" customWidth="1"/>
    <col min="10" max="11" width="8.140625" style="20" customWidth="1"/>
    <col min="12" max="12" width="9.85546875" style="20" customWidth="1"/>
    <col min="13" max="13" width="10.140625" style="20" customWidth="1"/>
    <col min="14" max="14" width="9" style="20" customWidth="1"/>
    <col min="15" max="15" width="8.5703125" style="22" bestFit="1" customWidth="1"/>
    <col min="16" max="17" width="8.28515625" style="22" bestFit="1" customWidth="1"/>
    <col min="18" max="20" width="8.28515625" style="20" bestFit="1" customWidth="1"/>
    <col min="21" max="22" width="8.28515625" style="24" bestFit="1" customWidth="1"/>
    <col min="23" max="23" width="8.85546875" style="25" customWidth="1"/>
    <col min="24" max="24" width="4.85546875" style="25" bestFit="1" customWidth="1"/>
    <col min="25" max="182" width="15" style="25"/>
    <col min="183" max="16384" width="15" style="20"/>
  </cols>
  <sheetData>
    <row r="1" spans="1:182" s="16" customFormat="1" ht="45" x14ac:dyDescent="0.25">
      <c r="F1" s="16" t="s">
        <v>11</v>
      </c>
      <c r="G1" s="16" t="s">
        <v>68</v>
      </c>
      <c r="H1" s="16" t="s">
        <v>535</v>
      </c>
      <c r="I1" s="16" t="s">
        <v>204</v>
      </c>
      <c r="J1" s="16" t="s">
        <v>541</v>
      </c>
      <c r="K1" s="16" t="s">
        <v>156</v>
      </c>
      <c r="L1" s="16" t="s">
        <v>542</v>
      </c>
      <c r="M1" s="16" t="s">
        <v>127</v>
      </c>
      <c r="N1" s="82" t="s">
        <v>543</v>
      </c>
      <c r="O1" s="88">
        <v>1.1000000000000001</v>
      </c>
      <c r="P1" s="88">
        <v>1.2</v>
      </c>
      <c r="Q1" s="88">
        <v>1.3</v>
      </c>
      <c r="R1" s="86">
        <v>1.4</v>
      </c>
      <c r="S1" s="86">
        <v>1.5</v>
      </c>
      <c r="T1" s="17">
        <v>1.6</v>
      </c>
      <c r="U1" s="17">
        <v>1.7</v>
      </c>
      <c r="V1" s="17">
        <v>1.8</v>
      </c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</row>
    <row r="2" spans="1:182" s="18" customFormat="1" x14ac:dyDescent="0.25">
      <c r="A2" s="18">
        <v>1</v>
      </c>
      <c r="C2" s="35" t="s">
        <v>513</v>
      </c>
      <c r="D2" s="35"/>
      <c r="E2" s="35" t="s">
        <v>29</v>
      </c>
      <c r="F2" s="35">
        <v>0</v>
      </c>
      <c r="G2" s="35">
        <v>0</v>
      </c>
      <c r="H2" s="35">
        <v>0</v>
      </c>
      <c r="I2" s="35">
        <v>0</v>
      </c>
      <c r="J2" s="35">
        <v>1</v>
      </c>
      <c r="K2" s="35">
        <v>0</v>
      </c>
      <c r="L2" s="35">
        <v>0</v>
      </c>
      <c r="M2" s="35">
        <v>0</v>
      </c>
      <c r="N2" s="35">
        <v>0</v>
      </c>
      <c r="O2" s="89">
        <v>5</v>
      </c>
      <c r="P2" s="89">
        <v>5</v>
      </c>
      <c r="Q2" s="89">
        <v>5</v>
      </c>
      <c r="R2" s="87">
        <v>5</v>
      </c>
      <c r="S2" s="87">
        <v>4</v>
      </c>
      <c r="T2" s="85">
        <v>5</v>
      </c>
      <c r="U2" s="85">
        <v>5</v>
      </c>
      <c r="V2" s="85">
        <v>5</v>
      </c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</row>
    <row r="3" spans="1:182" s="18" customFormat="1" x14ac:dyDescent="0.25">
      <c r="A3" s="18">
        <v>2</v>
      </c>
      <c r="C3" s="35" t="s">
        <v>513</v>
      </c>
      <c r="D3" s="35"/>
      <c r="E3" s="35" t="s">
        <v>31</v>
      </c>
      <c r="F3" s="35">
        <v>1</v>
      </c>
      <c r="G3" s="35">
        <v>0</v>
      </c>
      <c r="H3" s="35">
        <v>0</v>
      </c>
      <c r="I3" s="35">
        <v>0</v>
      </c>
      <c r="J3" s="35">
        <v>0</v>
      </c>
      <c r="K3" s="35">
        <v>0</v>
      </c>
      <c r="L3" s="35">
        <v>0</v>
      </c>
      <c r="M3" s="35">
        <v>0</v>
      </c>
      <c r="N3" s="35">
        <v>0</v>
      </c>
      <c r="O3" s="89">
        <v>5</v>
      </c>
      <c r="P3" s="89">
        <v>5</v>
      </c>
      <c r="Q3" s="89">
        <v>5</v>
      </c>
      <c r="R3" s="87">
        <v>5</v>
      </c>
      <c r="S3" s="87">
        <v>5</v>
      </c>
      <c r="T3" s="85">
        <v>5</v>
      </c>
      <c r="U3" s="85">
        <v>5</v>
      </c>
      <c r="V3" s="85">
        <v>5</v>
      </c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</row>
    <row r="4" spans="1:182" s="18" customFormat="1" x14ac:dyDescent="0.25">
      <c r="A4" s="18">
        <v>3</v>
      </c>
      <c r="C4" s="35" t="s">
        <v>513</v>
      </c>
      <c r="D4" s="35"/>
      <c r="E4" s="35" t="s">
        <v>35</v>
      </c>
      <c r="F4" s="35">
        <v>0</v>
      </c>
      <c r="G4" s="35">
        <v>0</v>
      </c>
      <c r="H4" s="35">
        <v>0</v>
      </c>
      <c r="I4" s="35">
        <v>0</v>
      </c>
      <c r="J4" s="35">
        <v>0</v>
      </c>
      <c r="K4" s="35">
        <v>0</v>
      </c>
      <c r="L4" s="35">
        <v>0</v>
      </c>
      <c r="M4" s="35">
        <v>1</v>
      </c>
      <c r="N4" s="35">
        <v>0</v>
      </c>
      <c r="O4" s="89">
        <v>5</v>
      </c>
      <c r="P4" s="89">
        <v>5</v>
      </c>
      <c r="Q4" s="89">
        <v>5</v>
      </c>
      <c r="R4" s="87">
        <v>5</v>
      </c>
      <c r="S4" s="87">
        <v>5</v>
      </c>
      <c r="T4" s="85">
        <v>5</v>
      </c>
      <c r="U4" s="85">
        <v>5</v>
      </c>
      <c r="V4" s="85">
        <v>5</v>
      </c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</row>
    <row r="5" spans="1:182" s="18" customFormat="1" x14ac:dyDescent="0.25">
      <c r="A5" s="18">
        <v>4</v>
      </c>
      <c r="C5" s="35" t="s">
        <v>513</v>
      </c>
      <c r="D5" s="35"/>
      <c r="E5" s="35" t="s">
        <v>36</v>
      </c>
      <c r="F5" s="35">
        <v>0</v>
      </c>
      <c r="G5" s="35">
        <v>1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89">
        <v>5</v>
      </c>
      <c r="P5" s="89">
        <v>5</v>
      </c>
      <c r="Q5" s="89">
        <v>5</v>
      </c>
      <c r="R5" s="87">
        <v>5</v>
      </c>
      <c r="S5" s="87">
        <v>5</v>
      </c>
      <c r="T5" s="85">
        <v>5</v>
      </c>
      <c r="U5" s="85">
        <v>5</v>
      </c>
      <c r="V5" s="85">
        <v>5</v>
      </c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</row>
    <row r="6" spans="1:182" s="18" customFormat="1" x14ac:dyDescent="0.25">
      <c r="A6" s="18">
        <v>5</v>
      </c>
      <c r="C6" s="35" t="s">
        <v>513</v>
      </c>
      <c r="D6" s="35"/>
      <c r="E6" s="35" t="s">
        <v>38</v>
      </c>
      <c r="F6" s="35">
        <v>0</v>
      </c>
      <c r="G6" s="35">
        <v>0</v>
      </c>
      <c r="H6" s="35">
        <v>1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89">
        <v>5</v>
      </c>
      <c r="P6" s="89">
        <v>4</v>
      </c>
      <c r="Q6" s="89">
        <v>4</v>
      </c>
      <c r="R6" s="87">
        <v>4</v>
      </c>
      <c r="S6" s="87">
        <v>5</v>
      </c>
      <c r="T6" s="85">
        <v>5</v>
      </c>
      <c r="U6" s="85">
        <v>4</v>
      </c>
      <c r="V6" s="85">
        <v>4</v>
      </c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</row>
    <row r="7" spans="1:182" s="19" customFormat="1" x14ac:dyDescent="0.25">
      <c r="A7" s="18">
        <v>6</v>
      </c>
      <c r="B7" s="18"/>
      <c r="C7" s="35" t="s">
        <v>513</v>
      </c>
      <c r="D7" s="35"/>
      <c r="E7" s="35" t="s">
        <v>42</v>
      </c>
      <c r="F7" s="35">
        <v>0</v>
      </c>
      <c r="G7" s="35">
        <v>1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89">
        <v>3</v>
      </c>
      <c r="P7" s="89">
        <v>3</v>
      </c>
      <c r="Q7" s="89">
        <v>3</v>
      </c>
      <c r="R7" s="87">
        <v>3</v>
      </c>
      <c r="S7" s="87">
        <v>2</v>
      </c>
      <c r="T7" s="85">
        <v>3</v>
      </c>
      <c r="U7" s="85">
        <v>2</v>
      </c>
      <c r="V7" s="85">
        <v>2</v>
      </c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</row>
    <row r="8" spans="1:182" s="18" customFormat="1" x14ac:dyDescent="0.25">
      <c r="A8" s="18">
        <v>7</v>
      </c>
      <c r="C8" s="35" t="s">
        <v>513</v>
      </c>
      <c r="D8" s="35"/>
      <c r="E8" s="35" t="s">
        <v>44</v>
      </c>
      <c r="F8" s="35">
        <v>0</v>
      </c>
      <c r="G8" s="35">
        <v>0</v>
      </c>
      <c r="H8" s="35">
        <v>1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89">
        <v>4</v>
      </c>
      <c r="P8" s="89">
        <v>4</v>
      </c>
      <c r="Q8" s="89">
        <v>4</v>
      </c>
      <c r="R8" s="87">
        <v>3</v>
      </c>
      <c r="S8" s="87">
        <v>4</v>
      </c>
      <c r="T8" s="85">
        <v>5</v>
      </c>
      <c r="U8" s="85">
        <v>5</v>
      </c>
      <c r="V8" s="85">
        <v>5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</row>
    <row r="9" spans="1:182" s="18" customFormat="1" x14ac:dyDescent="0.25">
      <c r="A9" s="18">
        <v>8</v>
      </c>
      <c r="C9" s="35" t="s">
        <v>513</v>
      </c>
      <c r="D9" s="35"/>
      <c r="E9" s="35" t="s">
        <v>46</v>
      </c>
      <c r="F9" s="35">
        <v>0</v>
      </c>
      <c r="G9" s="35">
        <v>0</v>
      </c>
      <c r="H9" s="35">
        <v>1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1</v>
      </c>
      <c r="O9" s="89">
        <v>4</v>
      </c>
      <c r="P9" s="89">
        <v>4</v>
      </c>
      <c r="Q9" s="89">
        <v>2</v>
      </c>
      <c r="R9" s="87">
        <v>4</v>
      </c>
      <c r="S9" s="87">
        <v>4</v>
      </c>
      <c r="T9" s="85">
        <v>5</v>
      </c>
      <c r="U9" s="85">
        <v>5</v>
      </c>
      <c r="V9" s="85">
        <v>5</v>
      </c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</row>
    <row r="10" spans="1:182" s="18" customFormat="1" x14ac:dyDescent="0.25">
      <c r="A10" s="18">
        <v>9</v>
      </c>
      <c r="C10" s="35" t="s">
        <v>513</v>
      </c>
      <c r="D10" s="35"/>
      <c r="E10" s="35" t="s">
        <v>50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1</v>
      </c>
      <c r="M10" s="35">
        <v>0</v>
      </c>
      <c r="N10" s="35">
        <v>0</v>
      </c>
      <c r="O10" s="89">
        <v>4</v>
      </c>
      <c r="P10" s="89">
        <v>4</v>
      </c>
      <c r="Q10" s="89">
        <v>4</v>
      </c>
      <c r="R10" s="87">
        <v>4</v>
      </c>
      <c r="S10" s="87">
        <v>4</v>
      </c>
      <c r="T10" s="85">
        <v>4</v>
      </c>
      <c r="U10" s="85">
        <v>4</v>
      </c>
      <c r="V10" s="85">
        <v>4</v>
      </c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</row>
    <row r="11" spans="1:182" s="18" customFormat="1" x14ac:dyDescent="0.25">
      <c r="A11" s="18">
        <v>10</v>
      </c>
      <c r="C11" s="35" t="s">
        <v>513</v>
      </c>
      <c r="D11" s="35"/>
      <c r="E11" s="35" t="s">
        <v>51</v>
      </c>
      <c r="F11" s="35">
        <v>0</v>
      </c>
      <c r="G11" s="35">
        <v>0</v>
      </c>
      <c r="H11" s="35">
        <v>0</v>
      </c>
      <c r="I11" s="35">
        <v>1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89">
        <v>5</v>
      </c>
      <c r="P11" s="89">
        <v>5</v>
      </c>
      <c r="Q11" s="89">
        <v>4</v>
      </c>
      <c r="R11" s="87">
        <v>5</v>
      </c>
      <c r="S11" s="87">
        <v>5</v>
      </c>
      <c r="T11" s="85">
        <v>5</v>
      </c>
      <c r="U11" s="85">
        <v>5</v>
      </c>
      <c r="V11" s="85">
        <v>5</v>
      </c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</row>
    <row r="12" spans="1:182" s="18" customFormat="1" x14ac:dyDescent="0.25">
      <c r="A12" s="18">
        <v>11</v>
      </c>
      <c r="C12" s="35" t="s">
        <v>513</v>
      </c>
      <c r="D12" s="35"/>
      <c r="E12" s="35" t="s">
        <v>54</v>
      </c>
      <c r="F12" s="35">
        <v>0</v>
      </c>
      <c r="G12" s="35">
        <v>0</v>
      </c>
      <c r="H12" s="35">
        <v>1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1</v>
      </c>
      <c r="O12" s="89">
        <v>5</v>
      </c>
      <c r="P12" s="89">
        <v>4</v>
      </c>
      <c r="Q12" s="89">
        <v>4</v>
      </c>
      <c r="R12" s="87">
        <v>3</v>
      </c>
      <c r="S12" s="87">
        <v>4</v>
      </c>
      <c r="T12" s="85">
        <v>5</v>
      </c>
      <c r="U12" s="85">
        <v>4</v>
      </c>
      <c r="V12" s="85">
        <v>5</v>
      </c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</row>
    <row r="13" spans="1:182" s="18" customFormat="1" x14ac:dyDescent="0.25">
      <c r="A13" s="18">
        <v>12</v>
      </c>
      <c r="C13" s="35" t="s">
        <v>513</v>
      </c>
      <c r="D13" s="35"/>
      <c r="E13" s="35" t="s">
        <v>56</v>
      </c>
      <c r="F13" s="35">
        <v>0</v>
      </c>
      <c r="G13" s="35">
        <v>0</v>
      </c>
      <c r="H13" s="35">
        <v>0</v>
      </c>
      <c r="I13" s="35">
        <v>0</v>
      </c>
      <c r="J13" s="35">
        <v>1</v>
      </c>
      <c r="K13" s="35">
        <v>0</v>
      </c>
      <c r="L13" s="35">
        <v>0</v>
      </c>
      <c r="M13" s="35">
        <v>0</v>
      </c>
      <c r="N13" s="35">
        <v>0</v>
      </c>
      <c r="O13" s="89">
        <v>5</v>
      </c>
      <c r="P13" s="89">
        <v>5</v>
      </c>
      <c r="Q13" s="89">
        <v>5</v>
      </c>
      <c r="R13" s="87">
        <v>5</v>
      </c>
      <c r="S13" s="87">
        <v>5</v>
      </c>
      <c r="T13" s="85">
        <v>5</v>
      </c>
      <c r="U13" s="85">
        <v>5</v>
      </c>
      <c r="V13" s="85">
        <v>5</v>
      </c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</row>
    <row r="14" spans="1:182" s="18" customFormat="1" x14ac:dyDescent="0.25">
      <c r="A14" s="18">
        <v>13</v>
      </c>
      <c r="C14" s="35" t="s">
        <v>58</v>
      </c>
      <c r="D14" s="35"/>
      <c r="E14" s="35" t="s">
        <v>59</v>
      </c>
      <c r="F14" s="35">
        <v>0</v>
      </c>
      <c r="G14" s="35">
        <v>1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89">
        <v>3</v>
      </c>
      <c r="P14" s="89">
        <v>4</v>
      </c>
      <c r="Q14" s="89">
        <v>4</v>
      </c>
      <c r="R14" s="87">
        <v>2</v>
      </c>
      <c r="S14" s="87">
        <v>4</v>
      </c>
      <c r="T14" s="85">
        <v>5</v>
      </c>
      <c r="U14" s="85">
        <v>4</v>
      </c>
      <c r="V14" s="85">
        <v>5</v>
      </c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</row>
    <row r="15" spans="1:182" s="18" customFormat="1" x14ac:dyDescent="0.25">
      <c r="A15" s="18">
        <v>14</v>
      </c>
      <c r="C15" s="35" t="s">
        <v>513</v>
      </c>
      <c r="D15" s="35"/>
      <c r="E15" s="35" t="s">
        <v>60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1</v>
      </c>
      <c r="L15" s="35">
        <v>0</v>
      </c>
      <c r="M15" s="35">
        <v>0</v>
      </c>
      <c r="N15" s="35">
        <v>0</v>
      </c>
      <c r="O15" s="89">
        <v>5</v>
      </c>
      <c r="P15" s="89">
        <v>5</v>
      </c>
      <c r="Q15" s="89">
        <v>5</v>
      </c>
      <c r="R15" s="87">
        <v>3</v>
      </c>
      <c r="S15" s="87">
        <v>4</v>
      </c>
      <c r="T15" s="85">
        <v>5</v>
      </c>
      <c r="U15" s="85">
        <v>5</v>
      </c>
      <c r="V15" s="85">
        <v>5</v>
      </c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</row>
    <row r="16" spans="1:182" s="18" customFormat="1" x14ac:dyDescent="0.25">
      <c r="A16" s="18">
        <v>15</v>
      </c>
      <c r="C16" s="35" t="s">
        <v>513</v>
      </c>
      <c r="D16" s="35"/>
      <c r="E16" s="35" t="s">
        <v>64</v>
      </c>
      <c r="F16" s="35">
        <v>0</v>
      </c>
      <c r="G16" s="35">
        <v>0</v>
      </c>
      <c r="H16" s="35">
        <v>0</v>
      </c>
      <c r="I16" s="35">
        <v>0</v>
      </c>
      <c r="J16" s="35">
        <v>1</v>
      </c>
      <c r="K16" s="35">
        <v>0</v>
      </c>
      <c r="L16" s="35">
        <v>0</v>
      </c>
      <c r="M16" s="35">
        <v>0</v>
      </c>
      <c r="N16" s="35">
        <v>0</v>
      </c>
      <c r="O16" s="89">
        <v>4</v>
      </c>
      <c r="P16" s="89">
        <v>4</v>
      </c>
      <c r="Q16" s="89">
        <v>4</v>
      </c>
      <c r="R16" s="87">
        <v>4</v>
      </c>
      <c r="S16" s="87">
        <v>4</v>
      </c>
      <c r="T16" s="85">
        <v>4</v>
      </c>
      <c r="U16" s="85">
        <v>4</v>
      </c>
      <c r="V16" s="85">
        <v>4</v>
      </c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</row>
    <row r="17" spans="1:182" s="18" customFormat="1" x14ac:dyDescent="0.25">
      <c r="A17" s="18">
        <v>16</v>
      </c>
      <c r="C17" s="35" t="s">
        <v>513</v>
      </c>
      <c r="D17" s="35"/>
      <c r="E17" s="35" t="s">
        <v>68</v>
      </c>
      <c r="F17" s="35">
        <v>0</v>
      </c>
      <c r="G17" s="35">
        <v>1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89">
        <v>4</v>
      </c>
      <c r="P17" s="89">
        <v>4</v>
      </c>
      <c r="Q17" s="89">
        <v>4</v>
      </c>
      <c r="R17" s="87">
        <v>4</v>
      </c>
      <c r="S17" s="87">
        <v>4</v>
      </c>
      <c r="T17" s="85">
        <v>4</v>
      </c>
      <c r="U17" s="85">
        <v>4</v>
      </c>
      <c r="V17" s="85">
        <v>4</v>
      </c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</row>
    <row r="18" spans="1:182" s="18" customFormat="1" x14ac:dyDescent="0.25">
      <c r="A18" s="18">
        <v>17</v>
      </c>
      <c r="C18" s="35" t="s">
        <v>513</v>
      </c>
      <c r="D18" s="35"/>
      <c r="E18" s="35" t="s">
        <v>69</v>
      </c>
      <c r="F18" s="35">
        <v>0</v>
      </c>
      <c r="G18" s="35">
        <v>0</v>
      </c>
      <c r="H18" s="35">
        <v>1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89">
        <v>4</v>
      </c>
      <c r="P18" s="89">
        <v>4</v>
      </c>
      <c r="Q18" s="89">
        <v>4</v>
      </c>
      <c r="R18" s="87">
        <v>4</v>
      </c>
      <c r="S18" s="87">
        <v>4</v>
      </c>
      <c r="T18" s="85">
        <v>4</v>
      </c>
      <c r="U18" s="85">
        <v>4</v>
      </c>
      <c r="V18" s="85">
        <v>4</v>
      </c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</row>
    <row r="19" spans="1:182" s="18" customFormat="1" x14ac:dyDescent="0.25">
      <c r="A19" s="18">
        <v>18</v>
      </c>
      <c r="C19" s="35" t="s">
        <v>513</v>
      </c>
      <c r="D19" s="35"/>
      <c r="E19" s="35" t="s">
        <v>70</v>
      </c>
      <c r="F19" s="35">
        <v>1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1</v>
      </c>
      <c r="M19" s="35">
        <v>0</v>
      </c>
      <c r="N19" s="35">
        <v>0</v>
      </c>
      <c r="O19" s="89">
        <v>5</v>
      </c>
      <c r="P19" s="89">
        <v>5</v>
      </c>
      <c r="Q19" s="89">
        <v>5</v>
      </c>
      <c r="R19" s="87">
        <v>5</v>
      </c>
      <c r="S19" s="87">
        <v>5</v>
      </c>
      <c r="T19" s="85">
        <v>5</v>
      </c>
      <c r="U19" s="85">
        <v>5</v>
      </c>
      <c r="V19" s="85">
        <v>5</v>
      </c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</row>
    <row r="20" spans="1:182" s="19" customFormat="1" x14ac:dyDescent="0.25">
      <c r="A20" s="18">
        <v>19</v>
      </c>
      <c r="B20" s="18"/>
      <c r="C20" s="35" t="s">
        <v>513</v>
      </c>
      <c r="D20" s="35"/>
      <c r="E20" s="35" t="s">
        <v>73</v>
      </c>
      <c r="F20" s="35">
        <v>0</v>
      </c>
      <c r="G20" s="35">
        <v>1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89">
        <v>5</v>
      </c>
      <c r="P20" s="89">
        <v>5</v>
      </c>
      <c r="Q20" s="89">
        <v>5</v>
      </c>
      <c r="R20" s="87">
        <v>4</v>
      </c>
      <c r="S20" s="87">
        <v>4</v>
      </c>
      <c r="T20" s="85">
        <v>5</v>
      </c>
      <c r="U20" s="85">
        <v>5</v>
      </c>
      <c r="V20" s="85">
        <v>5</v>
      </c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</row>
    <row r="21" spans="1:182" s="18" customFormat="1" x14ac:dyDescent="0.25">
      <c r="A21" s="18">
        <v>20</v>
      </c>
      <c r="C21" s="35" t="s">
        <v>512</v>
      </c>
      <c r="D21" s="35"/>
      <c r="E21" s="35" t="s">
        <v>76</v>
      </c>
      <c r="F21" s="35">
        <v>0</v>
      </c>
      <c r="G21" s="35"/>
      <c r="H21" s="35">
        <v>0</v>
      </c>
      <c r="I21" s="35">
        <v>0</v>
      </c>
      <c r="J21" s="35">
        <v>0</v>
      </c>
      <c r="K21" s="35">
        <v>0</v>
      </c>
      <c r="L21" s="35">
        <v>1</v>
      </c>
      <c r="M21" s="35">
        <v>0</v>
      </c>
      <c r="N21" s="35">
        <v>0</v>
      </c>
      <c r="O21" s="89">
        <v>4</v>
      </c>
      <c r="P21" s="89">
        <v>4</v>
      </c>
      <c r="Q21" s="89">
        <v>2</v>
      </c>
      <c r="R21" s="87">
        <v>5</v>
      </c>
      <c r="S21" s="87">
        <v>5</v>
      </c>
      <c r="T21" s="85">
        <v>4</v>
      </c>
      <c r="U21" s="85">
        <v>4</v>
      </c>
      <c r="V21" s="85">
        <v>4</v>
      </c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</row>
    <row r="22" spans="1:182" s="18" customFormat="1" x14ac:dyDescent="0.25">
      <c r="A22" s="18">
        <v>21</v>
      </c>
      <c r="C22" s="37" t="s">
        <v>513</v>
      </c>
      <c r="D22" s="37"/>
      <c r="E22" s="37" t="s">
        <v>80</v>
      </c>
      <c r="F22" s="35">
        <v>0</v>
      </c>
      <c r="G22" s="37"/>
      <c r="H22" s="35">
        <v>0</v>
      </c>
      <c r="I22" s="35">
        <v>0</v>
      </c>
      <c r="J22" s="35">
        <v>0</v>
      </c>
      <c r="K22" s="35">
        <v>0</v>
      </c>
      <c r="L22" s="37">
        <v>0</v>
      </c>
      <c r="M22" s="37">
        <v>0</v>
      </c>
      <c r="N22" s="35">
        <v>0</v>
      </c>
      <c r="O22" s="89">
        <v>4</v>
      </c>
      <c r="P22" s="89">
        <v>4</v>
      </c>
      <c r="Q22" s="89">
        <v>4</v>
      </c>
      <c r="R22" s="87">
        <v>5</v>
      </c>
      <c r="S22" s="87">
        <v>4</v>
      </c>
      <c r="T22" s="85">
        <v>5</v>
      </c>
      <c r="U22" s="85">
        <v>4</v>
      </c>
      <c r="V22" s="85">
        <v>5</v>
      </c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</row>
    <row r="23" spans="1:182" s="18" customFormat="1" x14ac:dyDescent="0.25">
      <c r="A23" s="18">
        <v>22</v>
      </c>
      <c r="C23" s="35" t="s">
        <v>511</v>
      </c>
      <c r="D23" s="35"/>
      <c r="E23" s="35" t="s">
        <v>82</v>
      </c>
      <c r="F23" s="35">
        <v>0</v>
      </c>
      <c r="G23" s="35">
        <v>1</v>
      </c>
      <c r="H23" s="35">
        <v>0</v>
      </c>
      <c r="I23" s="35">
        <v>0</v>
      </c>
      <c r="J23" s="35">
        <v>0</v>
      </c>
      <c r="K23" s="35">
        <v>0</v>
      </c>
      <c r="L23" s="37">
        <v>0</v>
      </c>
      <c r="M23" s="37">
        <v>0</v>
      </c>
      <c r="N23" s="35">
        <v>0</v>
      </c>
      <c r="O23" s="89">
        <v>5</v>
      </c>
      <c r="P23" s="89">
        <v>5</v>
      </c>
      <c r="Q23" s="89">
        <v>5</v>
      </c>
      <c r="R23" s="87">
        <v>5</v>
      </c>
      <c r="S23" s="87">
        <v>5</v>
      </c>
      <c r="T23" s="85">
        <v>5</v>
      </c>
      <c r="U23" s="85">
        <v>5</v>
      </c>
      <c r="V23" s="85">
        <v>5</v>
      </c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</row>
    <row r="24" spans="1:182" s="18" customFormat="1" x14ac:dyDescent="0.25">
      <c r="A24" s="18">
        <v>23</v>
      </c>
      <c r="C24" s="35" t="s">
        <v>509</v>
      </c>
      <c r="D24" s="35"/>
      <c r="E24" s="35" t="s">
        <v>84</v>
      </c>
      <c r="F24" s="35">
        <v>0</v>
      </c>
      <c r="G24" s="35">
        <v>1</v>
      </c>
      <c r="H24" s="35">
        <v>0</v>
      </c>
      <c r="I24" s="35">
        <v>0</v>
      </c>
      <c r="J24" s="35">
        <v>0</v>
      </c>
      <c r="K24" s="35">
        <v>0</v>
      </c>
      <c r="L24" s="37">
        <v>0</v>
      </c>
      <c r="M24" s="37">
        <v>0</v>
      </c>
      <c r="N24" s="35">
        <v>0</v>
      </c>
      <c r="O24" s="89">
        <v>5</v>
      </c>
      <c r="P24" s="89">
        <v>4</v>
      </c>
      <c r="Q24" s="89">
        <v>3</v>
      </c>
      <c r="R24" s="87">
        <v>3</v>
      </c>
      <c r="S24" s="87">
        <v>5</v>
      </c>
      <c r="T24" s="85">
        <v>5</v>
      </c>
      <c r="U24" s="85">
        <v>5</v>
      </c>
      <c r="V24" s="85">
        <v>5</v>
      </c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</row>
    <row r="25" spans="1:182" s="18" customFormat="1" x14ac:dyDescent="0.25">
      <c r="A25" s="18">
        <v>24</v>
      </c>
      <c r="C25" s="35" t="s">
        <v>512</v>
      </c>
      <c r="D25" s="35"/>
      <c r="E25" s="35" t="s">
        <v>89</v>
      </c>
      <c r="F25" s="35">
        <v>1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7">
        <v>0</v>
      </c>
      <c r="M25" s="37">
        <v>0</v>
      </c>
      <c r="N25" s="35">
        <v>0</v>
      </c>
      <c r="O25" s="89">
        <v>4</v>
      </c>
      <c r="P25" s="89">
        <v>4</v>
      </c>
      <c r="Q25" s="89">
        <v>4</v>
      </c>
      <c r="R25" s="87">
        <v>4</v>
      </c>
      <c r="S25" s="87">
        <v>4</v>
      </c>
      <c r="T25" s="85">
        <v>5</v>
      </c>
      <c r="U25" s="85">
        <v>4</v>
      </c>
      <c r="V25" s="85">
        <v>4</v>
      </c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</row>
    <row r="26" spans="1:182" s="18" customFormat="1" x14ac:dyDescent="0.25">
      <c r="A26" s="18">
        <v>25</v>
      </c>
      <c r="C26" s="37" t="s">
        <v>513</v>
      </c>
      <c r="D26" s="37"/>
      <c r="E26" s="37" t="s">
        <v>91</v>
      </c>
      <c r="F26" s="37">
        <v>0</v>
      </c>
      <c r="G26" s="37">
        <v>0</v>
      </c>
      <c r="H26" s="37">
        <v>1</v>
      </c>
      <c r="I26" s="35">
        <v>0</v>
      </c>
      <c r="J26" s="35">
        <v>0</v>
      </c>
      <c r="K26" s="35">
        <v>0</v>
      </c>
      <c r="L26" s="37">
        <v>0</v>
      </c>
      <c r="M26" s="37">
        <v>0</v>
      </c>
      <c r="N26" s="35">
        <v>0</v>
      </c>
      <c r="O26" s="89">
        <v>4</v>
      </c>
      <c r="P26" s="89">
        <v>5</v>
      </c>
      <c r="Q26" s="89">
        <v>5</v>
      </c>
      <c r="R26" s="87">
        <v>5</v>
      </c>
      <c r="S26" s="87">
        <v>5</v>
      </c>
      <c r="T26" s="85">
        <v>5</v>
      </c>
      <c r="U26" s="85">
        <v>3</v>
      </c>
      <c r="V26" s="85">
        <v>5</v>
      </c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</row>
    <row r="27" spans="1:182" s="18" customFormat="1" x14ac:dyDescent="0.25">
      <c r="A27" s="18">
        <v>26</v>
      </c>
      <c r="C27" s="35" t="s">
        <v>510</v>
      </c>
      <c r="D27" s="35"/>
      <c r="E27" s="35" t="s">
        <v>94</v>
      </c>
      <c r="F27" s="35">
        <v>1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7">
        <v>0</v>
      </c>
      <c r="M27" s="37">
        <v>0</v>
      </c>
      <c r="N27" s="35">
        <v>0</v>
      </c>
      <c r="O27" s="89">
        <v>4</v>
      </c>
      <c r="P27" s="89">
        <v>4</v>
      </c>
      <c r="Q27" s="89">
        <v>4</v>
      </c>
      <c r="R27" s="87">
        <v>4</v>
      </c>
      <c r="S27" s="87">
        <v>4</v>
      </c>
      <c r="T27" s="85">
        <v>4</v>
      </c>
      <c r="U27" s="85">
        <v>4</v>
      </c>
      <c r="V27" s="85">
        <v>4</v>
      </c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</row>
    <row r="28" spans="1:182" s="18" customFormat="1" x14ac:dyDescent="0.25">
      <c r="A28" s="18">
        <v>27</v>
      </c>
      <c r="C28" s="37" t="s">
        <v>513</v>
      </c>
      <c r="D28" s="37"/>
      <c r="E28" s="37" t="s">
        <v>95</v>
      </c>
      <c r="F28" s="37">
        <v>0</v>
      </c>
      <c r="G28" s="37">
        <v>1</v>
      </c>
      <c r="H28" s="37">
        <v>0</v>
      </c>
      <c r="I28" s="35">
        <v>0</v>
      </c>
      <c r="J28" s="35">
        <v>0</v>
      </c>
      <c r="K28" s="35">
        <v>0</v>
      </c>
      <c r="L28" s="37">
        <v>0</v>
      </c>
      <c r="M28" s="37">
        <v>0</v>
      </c>
      <c r="N28" s="35">
        <v>0</v>
      </c>
      <c r="O28" s="89">
        <v>3</v>
      </c>
      <c r="P28" s="89">
        <v>3</v>
      </c>
      <c r="Q28" s="89">
        <v>4</v>
      </c>
      <c r="R28" s="87">
        <v>3</v>
      </c>
      <c r="S28" s="87">
        <v>3</v>
      </c>
      <c r="T28" s="85">
        <v>4</v>
      </c>
      <c r="U28" s="85">
        <v>4</v>
      </c>
      <c r="V28" s="85">
        <v>4</v>
      </c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</row>
    <row r="29" spans="1:182" s="18" customFormat="1" x14ac:dyDescent="0.25">
      <c r="A29" s="18">
        <v>28</v>
      </c>
      <c r="C29" s="35" t="s">
        <v>510</v>
      </c>
      <c r="D29" s="35"/>
      <c r="E29" s="35" t="s">
        <v>97</v>
      </c>
      <c r="F29" s="35">
        <v>0</v>
      </c>
      <c r="G29" s="35"/>
      <c r="H29" s="35">
        <v>0</v>
      </c>
      <c r="I29" s="35">
        <v>0</v>
      </c>
      <c r="J29" s="35">
        <v>0</v>
      </c>
      <c r="K29" s="35">
        <v>0</v>
      </c>
      <c r="L29" s="37">
        <v>0</v>
      </c>
      <c r="M29" s="37">
        <v>0</v>
      </c>
      <c r="N29" s="35">
        <v>0</v>
      </c>
      <c r="O29" s="89">
        <v>4</v>
      </c>
      <c r="P29" s="89">
        <v>4</v>
      </c>
      <c r="Q29" s="89">
        <v>4</v>
      </c>
      <c r="R29" s="87">
        <v>1</v>
      </c>
      <c r="S29" s="87">
        <v>4</v>
      </c>
      <c r="T29" s="85">
        <v>4</v>
      </c>
      <c r="U29" s="85">
        <v>3</v>
      </c>
      <c r="V29" s="85">
        <v>3</v>
      </c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</row>
    <row r="30" spans="1:182" s="18" customFormat="1" x14ac:dyDescent="0.25">
      <c r="A30" s="18">
        <v>29</v>
      </c>
      <c r="C30" s="35" t="s">
        <v>510</v>
      </c>
      <c r="D30" s="35"/>
      <c r="E30" s="35" t="s">
        <v>98</v>
      </c>
      <c r="F30" s="35">
        <v>1</v>
      </c>
      <c r="G30" s="35"/>
      <c r="H30" s="35">
        <v>0</v>
      </c>
      <c r="I30" s="35">
        <v>0</v>
      </c>
      <c r="J30" s="35">
        <v>0</v>
      </c>
      <c r="K30" s="35">
        <v>0</v>
      </c>
      <c r="L30" s="37">
        <v>0</v>
      </c>
      <c r="M30" s="37">
        <v>0</v>
      </c>
      <c r="N30" s="35">
        <v>0</v>
      </c>
      <c r="O30" s="89">
        <v>4</v>
      </c>
      <c r="P30" s="89">
        <v>4</v>
      </c>
      <c r="Q30" s="89">
        <v>4</v>
      </c>
      <c r="R30" s="87">
        <v>4</v>
      </c>
      <c r="S30" s="87">
        <v>4</v>
      </c>
      <c r="T30" s="85">
        <v>5</v>
      </c>
      <c r="U30" s="85">
        <v>5</v>
      </c>
      <c r="V30" s="85">
        <v>5</v>
      </c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</row>
    <row r="31" spans="1:182" s="18" customFormat="1" x14ac:dyDescent="0.25">
      <c r="A31" s="18">
        <v>30</v>
      </c>
      <c r="C31" s="35" t="s">
        <v>510</v>
      </c>
      <c r="D31" s="35"/>
      <c r="E31" s="35" t="s">
        <v>102</v>
      </c>
      <c r="F31" s="35">
        <v>1</v>
      </c>
      <c r="G31" s="35"/>
      <c r="H31" s="35">
        <v>0</v>
      </c>
      <c r="I31" s="35">
        <v>0</v>
      </c>
      <c r="J31" s="35">
        <v>0</v>
      </c>
      <c r="K31" s="35">
        <v>0</v>
      </c>
      <c r="L31" s="37">
        <v>0</v>
      </c>
      <c r="M31" s="37">
        <v>0</v>
      </c>
      <c r="N31" s="35">
        <v>0</v>
      </c>
      <c r="O31" s="89">
        <v>5</v>
      </c>
      <c r="P31" s="89">
        <v>5</v>
      </c>
      <c r="Q31" s="89">
        <v>5</v>
      </c>
      <c r="R31" s="87">
        <v>5</v>
      </c>
      <c r="S31" s="87">
        <v>5</v>
      </c>
      <c r="T31" s="85">
        <v>5</v>
      </c>
      <c r="U31" s="85">
        <v>5</v>
      </c>
      <c r="V31" s="85">
        <v>5</v>
      </c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</row>
    <row r="32" spans="1:182" s="18" customFormat="1" x14ac:dyDescent="0.25">
      <c r="A32" s="18">
        <v>31</v>
      </c>
      <c r="C32" s="35" t="s">
        <v>510</v>
      </c>
      <c r="D32" s="35"/>
      <c r="E32" s="35" t="s">
        <v>104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1</v>
      </c>
      <c r="L32" s="37">
        <v>0</v>
      </c>
      <c r="M32" s="37">
        <v>0</v>
      </c>
      <c r="N32" s="35">
        <v>0</v>
      </c>
      <c r="O32" s="89">
        <v>4</v>
      </c>
      <c r="P32" s="89">
        <v>4</v>
      </c>
      <c r="Q32" s="89">
        <v>4</v>
      </c>
      <c r="R32" s="87">
        <v>5</v>
      </c>
      <c r="S32" s="87">
        <v>4</v>
      </c>
      <c r="T32" s="85">
        <v>5</v>
      </c>
      <c r="U32" s="85">
        <v>5</v>
      </c>
      <c r="V32" s="85">
        <v>5</v>
      </c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</row>
    <row r="33" spans="1:182" s="18" customFormat="1" x14ac:dyDescent="0.25">
      <c r="A33" s="18">
        <v>32</v>
      </c>
      <c r="C33" s="35" t="s">
        <v>510</v>
      </c>
      <c r="D33" s="35"/>
      <c r="E33" s="35" t="s">
        <v>108</v>
      </c>
      <c r="F33" s="35">
        <v>0</v>
      </c>
      <c r="G33" s="35">
        <v>0</v>
      </c>
      <c r="H33" s="35">
        <v>1</v>
      </c>
      <c r="I33" s="35">
        <v>0</v>
      </c>
      <c r="J33" s="35">
        <v>0</v>
      </c>
      <c r="K33" s="35">
        <v>0</v>
      </c>
      <c r="L33" s="37">
        <v>0</v>
      </c>
      <c r="M33" s="37">
        <v>0</v>
      </c>
      <c r="N33" s="35">
        <v>0</v>
      </c>
      <c r="O33" s="89">
        <v>5</v>
      </c>
      <c r="P33" s="89">
        <v>5</v>
      </c>
      <c r="Q33" s="89">
        <v>5</v>
      </c>
      <c r="R33" s="87">
        <v>5</v>
      </c>
      <c r="S33" s="87">
        <v>5</v>
      </c>
      <c r="T33" s="85">
        <v>5</v>
      </c>
      <c r="U33" s="85">
        <v>5</v>
      </c>
      <c r="V33" s="85">
        <v>5</v>
      </c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</row>
    <row r="34" spans="1:182" s="18" customFormat="1" x14ac:dyDescent="0.25">
      <c r="A34" s="18">
        <v>33</v>
      </c>
      <c r="C34" s="35" t="s">
        <v>510</v>
      </c>
      <c r="D34" s="35"/>
      <c r="E34" s="81" t="s">
        <v>111</v>
      </c>
      <c r="F34" s="35">
        <v>0</v>
      </c>
      <c r="G34" s="35">
        <v>0</v>
      </c>
      <c r="H34" s="35">
        <v>1</v>
      </c>
      <c r="I34" s="35">
        <v>1</v>
      </c>
      <c r="J34" s="35">
        <v>0</v>
      </c>
      <c r="K34" s="35">
        <v>0</v>
      </c>
      <c r="L34" s="37">
        <v>0</v>
      </c>
      <c r="M34" s="37">
        <v>0</v>
      </c>
      <c r="N34" s="35">
        <v>0</v>
      </c>
      <c r="O34" s="89">
        <v>5</v>
      </c>
      <c r="P34" s="89">
        <v>5</v>
      </c>
      <c r="Q34" s="89">
        <v>5</v>
      </c>
      <c r="R34" s="87">
        <v>5</v>
      </c>
      <c r="S34" s="87">
        <v>5</v>
      </c>
      <c r="T34" s="85">
        <v>5</v>
      </c>
      <c r="U34" s="85">
        <v>5</v>
      </c>
      <c r="V34" s="85">
        <v>5</v>
      </c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</row>
    <row r="35" spans="1:182" s="18" customFormat="1" x14ac:dyDescent="0.25">
      <c r="A35" s="18">
        <v>34</v>
      </c>
      <c r="C35" s="35" t="s">
        <v>513</v>
      </c>
      <c r="D35" s="35"/>
      <c r="E35" s="35" t="s">
        <v>113</v>
      </c>
      <c r="F35" s="35">
        <v>0</v>
      </c>
      <c r="G35" s="35">
        <v>1</v>
      </c>
      <c r="H35" s="35">
        <v>0</v>
      </c>
      <c r="I35" s="35">
        <v>0</v>
      </c>
      <c r="J35" s="35">
        <v>0</v>
      </c>
      <c r="K35" s="35">
        <v>0</v>
      </c>
      <c r="L35" s="37">
        <v>0</v>
      </c>
      <c r="M35" s="37">
        <v>0</v>
      </c>
      <c r="N35" s="35">
        <v>0</v>
      </c>
      <c r="O35" s="89">
        <v>5</v>
      </c>
      <c r="P35" s="89">
        <v>5</v>
      </c>
      <c r="Q35" s="89">
        <v>5</v>
      </c>
      <c r="R35" s="87">
        <v>5</v>
      </c>
      <c r="S35" s="87">
        <v>5</v>
      </c>
      <c r="T35" s="85">
        <v>5</v>
      </c>
      <c r="U35" s="85">
        <v>5</v>
      </c>
      <c r="V35" s="85">
        <v>5</v>
      </c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</row>
    <row r="36" spans="1:182" s="18" customFormat="1" x14ac:dyDescent="0.25">
      <c r="A36" s="18">
        <v>35</v>
      </c>
      <c r="C36" s="35" t="s">
        <v>510</v>
      </c>
      <c r="D36" s="35"/>
      <c r="E36" s="35" t="s">
        <v>116</v>
      </c>
      <c r="F36" s="35">
        <v>1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7">
        <v>0</v>
      </c>
      <c r="M36" s="37">
        <v>0</v>
      </c>
      <c r="N36" s="35">
        <v>0</v>
      </c>
      <c r="O36" s="89">
        <v>4</v>
      </c>
      <c r="P36" s="89">
        <v>4</v>
      </c>
      <c r="Q36" s="89">
        <v>4</v>
      </c>
      <c r="R36" s="87">
        <v>4</v>
      </c>
      <c r="S36" s="87">
        <v>4</v>
      </c>
      <c r="T36" s="85">
        <v>5</v>
      </c>
      <c r="U36" s="85">
        <v>5</v>
      </c>
      <c r="V36" s="85">
        <v>5</v>
      </c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</row>
    <row r="37" spans="1:182" s="18" customFormat="1" x14ac:dyDescent="0.25">
      <c r="A37" s="18">
        <v>36</v>
      </c>
      <c r="C37" s="35" t="s">
        <v>510</v>
      </c>
      <c r="D37" s="35"/>
      <c r="E37" s="35" t="s">
        <v>118</v>
      </c>
      <c r="F37" s="35">
        <v>0</v>
      </c>
      <c r="G37" s="35">
        <v>0</v>
      </c>
      <c r="H37" s="35">
        <v>1</v>
      </c>
      <c r="I37" s="35">
        <v>0</v>
      </c>
      <c r="J37" s="35">
        <v>0</v>
      </c>
      <c r="K37" s="35">
        <v>0</v>
      </c>
      <c r="L37" s="37">
        <v>0</v>
      </c>
      <c r="M37" s="37">
        <v>0</v>
      </c>
      <c r="N37" s="35">
        <v>0</v>
      </c>
      <c r="O37" s="89">
        <v>4</v>
      </c>
      <c r="P37" s="89">
        <v>4</v>
      </c>
      <c r="Q37" s="89">
        <v>4</v>
      </c>
      <c r="R37" s="87">
        <v>4</v>
      </c>
      <c r="S37" s="87">
        <v>4</v>
      </c>
      <c r="T37" s="85">
        <v>4</v>
      </c>
      <c r="U37" s="85">
        <v>4</v>
      </c>
      <c r="V37" s="85">
        <v>4</v>
      </c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</row>
    <row r="38" spans="1:182" s="18" customFormat="1" x14ac:dyDescent="0.25">
      <c r="A38" s="18">
        <v>37</v>
      </c>
      <c r="C38" s="37" t="s">
        <v>513</v>
      </c>
      <c r="D38" s="37"/>
      <c r="E38" s="37" t="s">
        <v>119</v>
      </c>
      <c r="F38" s="35">
        <v>0</v>
      </c>
      <c r="G38" s="35">
        <v>0</v>
      </c>
      <c r="H38" s="37">
        <v>0</v>
      </c>
      <c r="I38" s="37">
        <v>0</v>
      </c>
      <c r="J38" s="37">
        <v>1</v>
      </c>
      <c r="K38" s="35">
        <v>0</v>
      </c>
      <c r="L38" s="37">
        <v>0</v>
      </c>
      <c r="M38" s="37">
        <v>0</v>
      </c>
      <c r="N38" s="35">
        <v>0</v>
      </c>
      <c r="O38" s="89">
        <v>4</v>
      </c>
      <c r="P38" s="89">
        <v>4</v>
      </c>
      <c r="Q38" s="89">
        <v>3</v>
      </c>
      <c r="R38" s="87">
        <v>4</v>
      </c>
      <c r="S38" s="87">
        <v>4</v>
      </c>
      <c r="T38" s="85">
        <v>5</v>
      </c>
      <c r="U38" s="85">
        <v>5</v>
      </c>
      <c r="V38" s="85">
        <v>5</v>
      </c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</row>
    <row r="39" spans="1:182" s="18" customFormat="1" x14ac:dyDescent="0.25">
      <c r="A39" s="18">
        <v>38</v>
      </c>
      <c r="C39" s="81" t="s">
        <v>510</v>
      </c>
      <c r="D39" s="81"/>
      <c r="E39" s="81" t="s">
        <v>123</v>
      </c>
      <c r="F39" s="35">
        <v>0</v>
      </c>
      <c r="G39" s="35">
        <v>0</v>
      </c>
      <c r="H39" s="81">
        <v>0</v>
      </c>
      <c r="I39" s="81">
        <v>0</v>
      </c>
      <c r="J39" s="81">
        <v>1</v>
      </c>
      <c r="K39" s="35">
        <v>0</v>
      </c>
      <c r="L39" s="37">
        <v>0</v>
      </c>
      <c r="M39" s="37">
        <v>0</v>
      </c>
      <c r="N39" s="35">
        <v>0</v>
      </c>
      <c r="O39" s="89">
        <v>5</v>
      </c>
      <c r="P39" s="89">
        <v>5</v>
      </c>
      <c r="Q39" s="89">
        <v>5</v>
      </c>
      <c r="R39" s="87">
        <v>5</v>
      </c>
      <c r="S39" s="87">
        <v>5</v>
      </c>
      <c r="T39" s="85">
        <v>5</v>
      </c>
      <c r="U39" s="85">
        <v>5</v>
      </c>
      <c r="V39" s="85">
        <v>5</v>
      </c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</row>
    <row r="40" spans="1:182" s="18" customFormat="1" x14ac:dyDescent="0.25">
      <c r="A40" s="18">
        <v>39</v>
      </c>
      <c r="C40" s="35" t="s">
        <v>58</v>
      </c>
      <c r="D40" s="35"/>
      <c r="E40" s="35" t="s">
        <v>127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7">
        <v>0</v>
      </c>
      <c r="M40" s="35">
        <v>1</v>
      </c>
      <c r="N40" s="35">
        <v>0</v>
      </c>
      <c r="O40" s="89">
        <v>5</v>
      </c>
      <c r="P40" s="89">
        <v>5</v>
      </c>
      <c r="Q40" s="89">
        <v>5</v>
      </c>
      <c r="R40" s="87">
        <v>5</v>
      </c>
      <c r="S40" s="87">
        <v>5</v>
      </c>
      <c r="T40" s="85">
        <v>5</v>
      </c>
      <c r="U40" s="85">
        <v>5</v>
      </c>
      <c r="V40" s="85">
        <v>5</v>
      </c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</row>
    <row r="41" spans="1:182" s="18" customFormat="1" x14ac:dyDescent="0.25">
      <c r="A41" s="18">
        <v>40</v>
      </c>
      <c r="C41" s="37" t="s">
        <v>513</v>
      </c>
      <c r="D41" s="37"/>
      <c r="E41" s="37" t="s">
        <v>128</v>
      </c>
      <c r="F41" s="35">
        <v>0</v>
      </c>
      <c r="G41" s="35">
        <v>0</v>
      </c>
      <c r="H41" s="37">
        <v>1</v>
      </c>
      <c r="I41" s="37">
        <v>0</v>
      </c>
      <c r="J41" s="37">
        <v>0</v>
      </c>
      <c r="K41" s="35">
        <v>0</v>
      </c>
      <c r="L41" s="37">
        <v>0</v>
      </c>
      <c r="M41" s="37">
        <v>0</v>
      </c>
      <c r="N41" s="35">
        <v>0</v>
      </c>
      <c r="O41" s="89">
        <v>5</v>
      </c>
      <c r="P41" s="89">
        <v>5</v>
      </c>
      <c r="Q41" s="89">
        <v>5</v>
      </c>
      <c r="R41" s="87">
        <v>5</v>
      </c>
      <c r="S41" s="87">
        <v>5</v>
      </c>
      <c r="T41" s="85">
        <v>5</v>
      </c>
      <c r="U41" s="85">
        <v>5</v>
      </c>
      <c r="V41" s="85">
        <v>5</v>
      </c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</row>
    <row r="42" spans="1:182" s="18" customFormat="1" x14ac:dyDescent="0.25">
      <c r="A42" s="18">
        <v>41</v>
      </c>
      <c r="C42" s="35" t="s">
        <v>508</v>
      </c>
      <c r="D42" s="35"/>
      <c r="E42" s="35" t="s">
        <v>130</v>
      </c>
      <c r="F42" s="35">
        <v>1</v>
      </c>
      <c r="G42" s="35"/>
      <c r="H42" s="35">
        <v>0</v>
      </c>
      <c r="I42" s="35">
        <v>0</v>
      </c>
      <c r="J42" s="35">
        <v>0</v>
      </c>
      <c r="K42" s="35">
        <v>0</v>
      </c>
      <c r="L42" s="37">
        <v>0</v>
      </c>
      <c r="M42" s="35">
        <v>0</v>
      </c>
      <c r="N42" s="35">
        <v>0</v>
      </c>
      <c r="O42" s="89">
        <v>5</v>
      </c>
      <c r="P42" s="89">
        <v>5</v>
      </c>
      <c r="Q42" s="89">
        <v>2</v>
      </c>
      <c r="R42" s="87">
        <v>5</v>
      </c>
      <c r="S42" s="87">
        <v>4</v>
      </c>
      <c r="T42" s="85">
        <v>5</v>
      </c>
      <c r="U42" s="85">
        <v>4</v>
      </c>
      <c r="V42" s="85">
        <v>5</v>
      </c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</row>
    <row r="43" spans="1:182" s="18" customFormat="1" x14ac:dyDescent="0.25">
      <c r="A43" s="18">
        <v>42</v>
      </c>
      <c r="C43" s="37" t="s">
        <v>513</v>
      </c>
      <c r="D43" s="37"/>
      <c r="E43" s="37" t="s">
        <v>1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5">
        <v>0</v>
      </c>
      <c r="L43" s="37">
        <v>0</v>
      </c>
      <c r="M43" s="37">
        <v>0</v>
      </c>
      <c r="N43" s="35">
        <v>0</v>
      </c>
      <c r="O43" s="89">
        <v>4</v>
      </c>
      <c r="P43" s="89">
        <v>4</v>
      </c>
      <c r="Q43" s="89">
        <v>4</v>
      </c>
      <c r="R43" s="87">
        <v>4</v>
      </c>
      <c r="S43" s="87">
        <v>4</v>
      </c>
      <c r="T43" s="85">
        <v>4</v>
      </c>
      <c r="U43" s="85">
        <v>4</v>
      </c>
      <c r="V43" s="85">
        <v>4</v>
      </c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</row>
    <row r="44" spans="1:182" s="18" customFormat="1" x14ac:dyDescent="0.25">
      <c r="A44" s="18">
        <v>43</v>
      </c>
      <c r="C44" s="37" t="s">
        <v>513</v>
      </c>
      <c r="D44" s="37"/>
      <c r="E44" s="37" t="s">
        <v>132</v>
      </c>
      <c r="F44" s="37">
        <v>0</v>
      </c>
      <c r="G44" s="37">
        <v>0</v>
      </c>
      <c r="H44" s="37">
        <v>1</v>
      </c>
      <c r="I44" s="37">
        <v>0</v>
      </c>
      <c r="J44" s="37">
        <v>0</v>
      </c>
      <c r="K44" s="35">
        <v>0</v>
      </c>
      <c r="L44" s="37">
        <v>0</v>
      </c>
      <c r="M44" s="37">
        <v>0</v>
      </c>
      <c r="N44" s="35">
        <v>0</v>
      </c>
      <c r="O44" s="89">
        <v>5</v>
      </c>
      <c r="P44" s="89">
        <v>5</v>
      </c>
      <c r="Q44" s="89">
        <v>5</v>
      </c>
      <c r="R44" s="87">
        <v>5</v>
      </c>
      <c r="S44" s="87">
        <v>5</v>
      </c>
      <c r="T44" s="85">
        <v>5</v>
      </c>
      <c r="U44" s="85">
        <v>5</v>
      </c>
      <c r="V44" s="85">
        <v>5</v>
      </c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</row>
    <row r="45" spans="1:182" s="18" customFormat="1" x14ac:dyDescent="0.25">
      <c r="A45" s="18">
        <v>44</v>
      </c>
      <c r="C45" s="35" t="s">
        <v>513</v>
      </c>
      <c r="D45" s="35"/>
      <c r="E45" s="35" t="s">
        <v>135</v>
      </c>
      <c r="F45" s="35">
        <v>0</v>
      </c>
      <c r="G45" s="35">
        <v>0</v>
      </c>
      <c r="H45" s="35">
        <v>0</v>
      </c>
      <c r="I45" s="35">
        <v>1</v>
      </c>
      <c r="J45" s="35">
        <v>0</v>
      </c>
      <c r="K45" s="35">
        <v>0</v>
      </c>
      <c r="L45" s="35">
        <v>1</v>
      </c>
      <c r="M45" s="35">
        <v>0</v>
      </c>
      <c r="N45" s="35">
        <v>0</v>
      </c>
      <c r="O45" s="89">
        <v>4</v>
      </c>
      <c r="P45" s="89">
        <v>5</v>
      </c>
      <c r="Q45" s="89">
        <v>5</v>
      </c>
      <c r="R45" s="87">
        <v>5</v>
      </c>
      <c r="S45" s="87">
        <v>3</v>
      </c>
      <c r="T45" s="85">
        <v>5</v>
      </c>
      <c r="U45" s="85">
        <v>5</v>
      </c>
      <c r="V45" s="85">
        <v>5</v>
      </c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</row>
    <row r="46" spans="1:182" s="18" customFormat="1" x14ac:dyDescent="0.25">
      <c r="A46" s="18">
        <v>45</v>
      </c>
      <c r="C46" s="37" t="s">
        <v>513</v>
      </c>
      <c r="D46" s="37"/>
      <c r="E46" s="37" t="s">
        <v>138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5">
        <v>0</v>
      </c>
      <c r="L46" s="37">
        <v>1</v>
      </c>
      <c r="M46" s="37">
        <v>0</v>
      </c>
      <c r="N46" s="35">
        <v>0</v>
      </c>
      <c r="O46" s="89">
        <v>4</v>
      </c>
      <c r="P46" s="89">
        <v>4</v>
      </c>
      <c r="Q46" s="89">
        <v>4</v>
      </c>
      <c r="R46" s="87">
        <v>4</v>
      </c>
      <c r="S46" s="87">
        <v>4</v>
      </c>
      <c r="T46" s="85">
        <v>4</v>
      </c>
      <c r="U46" s="85">
        <v>4</v>
      </c>
      <c r="V46" s="85">
        <v>4</v>
      </c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</row>
    <row r="47" spans="1:182" s="18" customFormat="1" x14ac:dyDescent="0.25">
      <c r="A47" s="18">
        <v>46</v>
      </c>
      <c r="C47" s="37" t="s">
        <v>513</v>
      </c>
      <c r="D47" s="37"/>
      <c r="E47" s="37" t="s">
        <v>139</v>
      </c>
      <c r="F47" s="37">
        <v>0</v>
      </c>
      <c r="G47" s="37">
        <v>1</v>
      </c>
      <c r="H47" s="37">
        <v>0</v>
      </c>
      <c r="I47" s="37">
        <v>0</v>
      </c>
      <c r="J47" s="37">
        <v>0</v>
      </c>
      <c r="K47" s="35">
        <v>0</v>
      </c>
      <c r="L47" s="37">
        <v>0</v>
      </c>
      <c r="M47" s="37">
        <v>1</v>
      </c>
      <c r="N47" s="35">
        <v>0</v>
      </c>
      <c r="O47" s="89">
        <v>4</v>
      </c>
      <c r="P47" s="89">
        <v>4</v>
      </c>
      <c r="Q47" s="89">
        <v>4</v>
      </c>
      <c r="R47" s="87">
        <v>5</v>
      </c>
      <c r="S47" s="87">
        <v>4</v>
      </c>
      <c r="T47" s="85">
        <v>4</v>
      </c>
      <c r="U47" s="85">
        <v>4</v>
      </c>
      <c r="V47" s="85">
        <v>4</v>
      </c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</row>
    <row r="48" spans="1:182" s="18" customFormat="1" x14ac:dyDescent="0.25">
      <c r="A48" s="18">
        <v>47</v>
      </c>
      <c r="C48" s="35" t="s">
        <v>511</v>
      </c>
      <c r="D48" s="35"/>
      <c r="E48" s="35" t="s">
        <v>141</v>
      </c>
      <c r="F48" s="37">
        <v>0</v>
      </c>
      <c r="G48" s="35">
        <v>1</v>
      </c>
      <c r="H48" s="35">
        <v>1</v>
      </c>
      <c r="I48" s="35">
        <v>0</v>
      </c>
      <c r="J48" s="35">
        <v>0</v>
      </c>
      <c r="K48" s="35">
        <v>0</v>
      </c>
      <c r="L48" s="37">
        <v>0</v>
      </c>
      <c r="M48" s="35">
        <v>0</v>
      </c>
      <c r="N48" s="35">
        <v>0</v>
      </c>
      <c r="O48" s="89">
        <v>5</v>
      </c>
      <c r="P48" s="89">
        <v>5</v>
      </c>
      <c r="Q48" s="89">
        <v>5</v>
      </c>
      <c r="R48" s="87">
        <v>5</v>
      </c>
      <c r="S48" s="87">
        <v>5</v>
      </c>
      <c r="T48" s="85">
        <v>5</v>
      </c>
      <c r="U48" s="85">
        <v>5</v>
      </c>
      <c r="V48" s="85">
        <v>5</v>
      </c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</row>
    <row r="49" spans="1:182" s="18" customFormat="1" x14ac:dyDescent="0.25">
      <c r="A49" s="18">
        <v>48</v>
      </c>
      <c r="C49" s="81" t="s">
        <v>510</v>
      </c>
      <c r="D49" s="81"/>
      <c r="E49" s="81" t="s">
        <v>142</v>
      </c>
      <c r="F49" s="37">
        <v>0</v>
      </c>
      <c r="G49" s="81">
        <v>0</v>
      </c>
      <c r="H49" s="81">
        <v>0</v>
      </c>
      <c r="I49" s="35">
        <v>0</v>
      </c>
      <c r="J49" s="81">
        <v>1</v>
      </c>
      <c r="K49" s="35">
        <v>0</v>
      </c>
      <c r="L49" s="37">
        <v>0</v>
      </c>
      <c r="M49" s="35">
        <v>0</v>
      </c>
      <c r="N49" s="35">
        <v>0</v>
      </c>
      <c r="O49" s="89">
        <v>4</v>
      </c>
      <c r="P49" s="89">
        <v>4</v>
      </c>
      <c r="Q49" s="89">
        <v>4</v>
      </c>
      <c r="R49" s="87">
        <v>4</v>
      </c>
      <c r="S49" s="87">
        <v>4</v>
      </c>
      <c r="T49" s="85">
        <v>4</v>
      </c>
      <c r="U49" s="85">
        <v>3</v>
      </c>
      <c r="V49" s="85">
        <v>3</v>
      </c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</row>
    <row r="50" spans="1:182" s="18" customFormat="1" x14ac:dyDescent="0.25">
      <c r="A50" s="18">
        <v>49</v>
      </c>
      <c r="C50" s="37" t="s">
        <v>513</v>
      </c>
      <c r="D50" s="37"/>
      <c r="E50" s="37" t="s">
        <v>144</v>
      </c>
      <c r="F50" s="37">
        <v>0</v>
      </c>
      <c r="G50" s="81">
        <v>0</v>
      </c>
      <c r="H50" s="81">
        <v>0</v>
      </c>
      <c r="I50" s="35">
        <v>0</v>
      </c>
      <c r="J50" s="37">
        <v>0</v>
      </c>
      <c r="K50" s="35">
        <v>0</v>
      </c>
      <c r="L50" s="37">
        <v>0</v>
      </c>
      <c r="M50" s="35">
        <v>0</v>
      </c>
      <c r="N50" s="35">
        <v>0</v>
      </c>
      <c r="O50" s="89">
        <v>4</v>
      </c>
      <c r="P50" s="89">
        <v>4</v>
      </c>
      <c r="Q50" s="89">
        <v>4</v>
      </c>
      <c r="R50" s="87">
        <v>4</v>
      </c>
      <c r="S50" s="87">
        <v>4</v>
      </c>
      <c r="T50" s="85">
        <v>4</v>
      </c>
      <c r="U50" s="85">
        <v>4</v>
      </c>
      <c r="V50" s="85">
        <v>4</v>
      </c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</row>
    <row r="51" spans="1:182" s="18" customFormat="1" x14ac:dyDescent="0.25">
      <c r="A51" s="18">
        <v>50</v>
      </c>
      <c r="C51" s="35" t="s">
        <v>513</v>
      </c>
      <c r="D51" s="35"/>
      <c r="E51" s="35" t="s">
        <v>1</v>
      </c>
      <c r="F51" s="37">
        <v>0</v>
      </c>
      <c r="G51" s="81">
        <v>0</v>
      </c>
      <c r="H51" s="81">
        <v>0</v>
      </c>
      <c r="I51" s="35">
        <v>0</v>
      </c>
      <c r="J51" s="37">
        <v>0</v>
      </c>
      <c r="K51" s="35">
        <v>0</v>
      </c>
      <c r="L51" s="37">
        <v>0</v>
      </c>
      <c r="M51" s="35">
        <v>0</v>
      </c>
      <c r="N51" s="35">
        <v>0</v>
      </c>
      <c r="O51" s="89">
        <v>5</v>
      </c>
      <c r="P51" s="89">
        <v>5</v>
      </c>
      <c r="Q51" s="89">
        <v>5</v>
      </c>
      <c r="R51" s="87">
        <v>5</v>
      </c>
      <c r="S51" s="87">
        <v>5</v>
      </c>
      <c r="T51" s="85">
        <v>5</v>
      </c>
      <c r="U51" s="85">
        <v>5</v>
      </c>
      <c r="V51" s="85">
        <v>5</v>
      </c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</row>
    <row r="52" spans="1:182" s="18" customFormat="1" x14ac:dyDescent="0.25">
      <c r="A52" s="18">
        <v>51</v>
      </c>
      <c r="C52" s="35" t="s">
        <v>513</v>
      </c>
      <c r="D52" s="35"/>
      <c r="E52" s="35" t="s">
        <v>147</v>
      </c>
      <c r="F52" s="37">
        <v>0</v>
      </c>
      <c r="G52" s="35">
        <v>0</v>
      </c>
      <c r="H52" s="35">
        <v>1</v>
      </c>
      <c r="I52" s="35">
        <v>0</v>
      </c>
      <c r="J52" s="37">
        <v>0</v>
      </c>
      <c r="K52" s="35">
        <v>0</v>
      </c>
      <c r="L52" s="37">
        <v>0</v>
      </c>
      <c r="M52" s="35">
        <v>0</v>
      </c>
      <c r="N52" s="35">
        <v>0</v>
      </c>
      <c r="O52" s="89">
        <v>4</v>
      </c>
      <c r="P52" s="89">
        <v>5</v>
      </c>
      <c r="Q52" s="89">
        <v>5</v>
      </c>
      <c r="R52" s="87">
        <v>5</v>
      </c>
      <c r="S52" s="87">
        <v>5</v>
      </c>
      <c r="T52" s="85">
        <v>4</v>
      </c>
      <c r="U52" s="85">
        <v>4</v>
      </c>
      <c r="V52" s="85">
        <v>5</v>
      </c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</row>
    <row r="53" spans="1:182" s="18" customFormat="1" x14ac:dyDescent="0.25">
      <c r="A53" s="18">
        <v>52</v>
      </c>
      <c r="C53" s="35" t="s">
        <v>510</v>
      </c>
      <c r="D53" s="35"/>
      <c r="E53" s="35" t="s">
        <v>148</v>
      </c>
      <c r="F53" s="37">
        <v>0</v>
      </c>
      <c r="G53" s="35">
        <v>0</v>
      </c>
      <c r="H53" s="35">
        <v>0</v>
      </c>
      <c r="I53" s="35">
        <v>0</v>
      </c>
      <c r="J53" s="37">
        <v>0</v>
      </c>
      <c r="K53" s="35">
        <v>0</v>
      </c>
      <c r="L53" s="37">
        <v>0</v>
      </c>
      <c r="M53" s="35">
        <v>0</v>
      </c>
      <c r="N53" s="35">
        <v>0</v>
      </c>
      <c r="O53" s="89">
        <v>4</v>
      </c>
      <c r="P53" s="89">
        <v>4</v>
      </c>
      <c r="Q53" s="89">
        <v>3</v>
      </c>
      <c r="R53" s="87">
        <v>4</v>
      </c>
      <c r="S53" s="87">
        <v>4</v>
      </c>
      <c r="T53" s="85">
        <v>5</v>
      </c>
      <c r="U53" s="85">
        <v>4</v>
      </c>
      <c r="V53" s="85">
        <v>4</v>
      </c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</row>
    <row r="54" spans="1:182" s="18" customFormat="1" x14ac:dyDescent="0.25">
      <c r="A54" s="18">
        <v>53</v>
      </c>
      <c r="C54" s="37" t="s">
        <v>513</v>
      </c>
      <c r="D54" s="37"/>
      <c r="E54" s="37" t="s">
        <v>151</v>
      </c>
      <c r="F54" s="37">
        <v>1</v>
      </c>
      <c r="G54" s="35">
        <v>0</v>
      </c>
      <c r="H54" s="37">
        <v>0</v>
      </c>
      <c r="I54" s="35">
        <v>0</v>
      </c>
      <c r="J54" s="37">
        <v>0</v>
      </c>
      <c r="K54" s="37">
        <v>0</v>
      </c>
      <c r="L54" s="37">
        <v>0</v>
      </c>
      <c r="M54" s="35">
        <v>0</v>
      </c>
      <c r="N54" s="35">
        <v>0</v>
      </c>
      <c r="O54" s="89">
        <v>5</v>
      </c>
      <c r="P54" s="89">
        <v>5</v>
      </c>
      <c r="Q54" s="89">
        <v>3</v>
      </c>
      <c r="R54" s="87">
        <v>4</v>
      </c>
      <c r="S54" s="87">
        <v>4</v>
      </c>
      <c r="T54" s="85">
        <v>5</v>
      </c>
      <c r="U54" s="85">
        <v>5</v>
      </c>
      <c r="V54" s="85">
        <v>5</v>
      </c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</row>
    <row r="55" spans="1:182" s="18" customFormat="1" x14ac:dyDescent="0.25">
      <c r="A55" s="18">
        <v>54</v>
      </c>
      <c r="C55" s="37" t="s">
        <v>513</v>
      </c>
      <c r="D55" s="37"/>
      <c r="E55" s="37" t="s">
        <v>153</v>
      </c>
      <c r="F55" s="37">
        <v>0</v>
      </c>
      <c r="G55" s="35">
        <v>0</v>
      </c>
      <c r="H55" s="37">
        <v>1</v>
      </c>
      <c r="I55" s="35">
        <v>0</v>
      </c>
      <c r="J55" s="37">
        <v>0</v>
      </c>
      <c r="K55" s="37">
        <v>0</v>
      </c>
      <c r="L55" s="37">
        <v>0</v>
      </c>
      <c r="M55" s="35">
        <v>0</v>
      </c>
      <c r="N55" s="35">
        <v>0</v>
      </c>
      <c r="O55" s="89">
        <v>5</v>
      </c>
      <c r="P55" s="89">
        <v>5</v>
      </c>
      <c r="Q55" s="89">
        <v>4</v>
      </c>
      <c r="R55" s="87">
        <v>5</v>
      </c>
      <c r="S55" s="87">
        <v>5</v>
      </c>
      <c r="T55" s="85">
        <v>5</v>
      </c>
      <c r="U55" s="85">
        <v>5</v>
      </c>
      <c r="V55" s="85">
        <v>5</v>
      </c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</row>
    <row r="56" spans="1:182" s="18" customFormat="1" x14ac:dyDescent="0.25">
      <c r="A56" s="18">
        <v>55</v>
      </c>
      <c r="C56" s="37" t="s">
        <v>513</v>
      </c>
      <c r="D56" s="37"/>
      <c r="E56" s="37" t="s">
        <v>1</v>
      </c>
      <c r="F56" s="37">
        <v>0</v>
      </c>
      <c r="G56" s="35">
        <v>0</v>
      </c>
      <c r="H56" s="37">
        <v>0</v>
      </c>
      <c r="I56" s="35">
        <v>0</v>
      </c>
      <c r="J56" s="37">
        <v>0</v>
      </c>
      <c r="K56" s="37">
        <v>0</v>
      </c>
      <c r="L56" s="37">
        <v>0</v>
      </c>
      <c r="M56" s="35">
        <v>0</v>
      </c>
      <c r="N56" s="35">
        <v>0</v>
      </c>
      <c r="O56" s="89">
        <v>4</v>
      </c>
      <c r="P56" s="89">
        <v>4</v>
      </c>
      <c r="Q56" s="89">
        <v>4</v>
      </c>
      <c r="R56" s="87">
        <v>4</v>
      </c>
      <c r="S56" s="87">
        <v>4</v>
      </c>
      <c r="T56" s="85">
        <v>5</v>
      </c>
      <c r="U56" s="85">
        <v>5</v>
      </c>
      <c r="V56" s="85">
        <v>4</v>
      </c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</row>
    <row r="57" spans="1:182" s="18" customFormat="1" x14ac:dyDescent="0.25">
      <c r="A57" s="18">
        <v>56</v>
      </c>
      <c r="C57" s="37" t="s">
        <v>513</v>
      </c>
      <c r="D57" s="37"/>
      <c r="E57" s="37" t="s">
        <v>155</v>
      </c>
      <c r="F57" s="37">
        <v>0</v>
      </c>
      <c r="G57" s="35">
        <v>0</v>
      </c>
      <c r="H57" s="37">
        <v>1</v>
      </c>
      <c r="I57" s="35">
        <v>0</v>
      </c>
      <c r="J57" s="37">
        <v>0</v>
      </c>
      <c r="K57" s="37">
        <v>1</v>
      </c>
      <c r="L57" s="37">
        <v>0</v>
      </c>
      <c r="M57" s="35">
        <v>0</v>
      </c>
      <c r="N57" s="35">
        <v>0</v>
      </c>
      <c r="O57" s="89">
        <v>4</v>
      </c>
      <c r="P57" s="89">
        <v>4</v>
      </c>
      <c r="Q57" s="89">
        <v>4</v>
      </c>
      <c r="R57" s="87">
        <v>4</v>
      </c>
      <c r="S57" s="87">
        <v>4</v>
      </c>
      <c r="T57" s="85">
        <v>4</v>
      </c>
      <c r="U57" s="85">
        <v>4</v>
      </c>
      <c r="V57" s="85">
        <v>4</v>
      </c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</row>
    <row r="58" spans="1:182" s="18" customFormat="1" x14ac:dyDescent="0.25">
      <c r="A58" s="18">
        <v>57</v>
      </c>
      <c r="C58" s="37" t="s">
        <v>513</v>
      </c>
      <c r="D58" s="37"/>
      <c r="E58" s="37" t="s">
        <v>156</v>
      </c>
      <c r="F58" s="37">
        <v>0</v>
      </c>
      <c r="G58" s="35">
        <v>0</v>
      </c>
      <c r="H58" s="37">
        <v>0</v>
      </c>
      <c r="I58" s="35">
        <v>0</v>
      </c>
      <c r="J58" s="37">
        <v>0</v>
      </c>
      <c r="K58" s="37">
        <v>1</v>
      </c>
      <c r="L58" s="37">
        <v>0</v>
      </c>
      <c r="M58" s="35">
        <v>0</v>
      </c>
      <c r="N58" s="35">
        <v>0</v>
      </c>
      <c r="O58" s="89">
        <v>4</v>
      </c>
      <c r="P58" s="89">
        <v>4</v>
      </c>
      <c r="Q58" s="89">
        <v>4</v>
      </c>
      <c r="R58" s="87">
        <v>4</v>
      </c>
      <c r="S58" s="87">
        <v>4</v>
      </c>
      <c r="T58" s="85">
        <v>5</v>
      </c>
      <c r="U58" s="85">
        <v>4</v>
      </c>
      <c r="V58" s="85">
        <v>4</v>
      </c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</row>
    <row r="59" spans="1:182" s="18" customFormat="1" x14ac:dyDescent="0.25">
      <c r="A59" s="18">
        <v>58</v>
      </c>
      <c r="C59" s="37" t="s">
        <v>513</v>
      </c>
      <c r="D59" s="37"/>
      <c r="E59" s="37" t="s">
        <v>156</v>
      </c>
      <c r="F59" s="37">
        <v>0</v>
      </c>
      <c r="G59" s="35">
        <v>0</v>
      </c>
      <c r="H59" s="37">
        <v>0</v>
      </c>
      <c r="I59" s="35">
        <v>0</v>
      </c>
      <c r="J59" s="37">
        <v>0</v>
      </c>
      <c r="K59" s="37">
        <v>1</v>
      </c>
      <c r="L59" s="37">
        <v>0</v>
      </c>
      <c r="M59" s="35">
        <v>0</v>
      </c>
      <c r="N59" s="35">
        <v>0</v>
      </c>
      <c r="O59" s="89">
        <v>5</v>
      </c>
      <c r="P59" s="89">
        <v>4</v>
      </c>
      <c r="Q59" s="89">
        <v>4</v>
      </c>
      <c r="R59" s="87">
        <v>5</v>
      </c>
      <c r="S59" s="87">
        <v>4</v>
      </c>
      <c r="T59" s="85">
        <v>5</v>
      </c>
      <c r="U59" s="85">
        <v>4</v>
      </c>
      <c r="V59" s="85">
        <v>4</v>
      </c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</row>
    <row r="60" spans="1:182" s="18" customFormat="1" x14ac:dyDescent="0.25">
      <c r="A60" s="18">
        <v>59</v>
      </c>
      <c r="C60" s="37" t="s">
        <v>513</v>
      </c>
      <c r="D60" s="37"/>
      <c r="E60" s="37" t="s">
        <v>158</v>
      </c>
      <c r="F60" s="37">
        <v>1</v>
      </c>
      <c r="G60" s="35">
        <v>0</v>
      </c>
      <c r="H60" s="37">
        <v>0</v>
      </c>
      <c r="I60" s="35">
        <v>0</v>
      </c>
      <c r="J60" s="37">
        <v>0</v>
      </c>
      <c r="K60" s="37"/>
      <c r="L60" s="37">
        <v>0</v>
      </c>
      <c r="M60" s="35">
        <v>0</v>
      </c>
      <c r="N60" s="35">
        <v>0</v>
      </c>
      <c r="O60" s="89">
        <v>4</v>
      </c>
      <c r="P60" s="89">
        <v>4</v>
      </c>
      <c r="Q60" s="89">
        <v>4</v>
      </c>
      <c r="R60" s="87">
        <v>4</v>
      </c>
      <c r="S60" s="87">
        <v>4</v>
      </c>
      <c r="T60" s="85">
        <v>4</v>
      </c>
      <c r="U60" s="85">
        <v>4</v>
      </c>
      <c r="V60" s="85">
        <v>4</v>
      </c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</row>
    <row r="61" spans="1:182" s="18" customFormat="1" x14ac:dyDescent="0.25">
      <c r="A61" s="18">
        <v>60</v>
      </c>
      <c r="C61" s="35" t="s">
        <v>163</v>
      </c>
      <c r="D61" s="35"/>
      <c r="E61" s="35" t="s">
        <v>156</v>
      </c>
      <c r="F61" s="35">
        <v>0</v>
      </c>
      <c r="G61" s="35">
        <v>0</v>
      </c>
      <c r="H61" s="37">
        <v>0</v>
      </c>
      <c r="I61" s="35">
        <v>0</v>
      </c>
      <c r="J61" s="37">
        <v>0</v>
      </c>
      <c r="K61" s="35">
        <v>1</v>
      </c>
      <c r="L61" s="37">
        <v>0</v>
      </c>
      <c r="M61" s="35">
        <v>0</v>
      </c>
      <c r="N61" s="35">
        <v>0</v>
      </c>
      <c r="O61" s="89">
        <v>5</v>
      </c>
      <c r="P61" s="89">
        <v>5</v>
      </c>
      <c r="Q61" s="89">
        <v>4</v>
      </c>
      <c r="R61" s="87">
        <v>5</v>
      </c>
      <c r="S61" s="87">
        <v>5</v>
      </c>
      <c r="T61" s="85">
        <v>5</v>
      </c>
      <c r="U61" s="85">
        <v>5</v>
      </c>
      <c r="V61" s="85">
        <v>5</v>
      </c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</row>
    <row r="62" spans="1:182" s="18" customFormat="1" x14ac:dyDescent="0.25">
      <c r="A62" s="18">
        <v>61</v>
      </c>
      <c r="C62" s="37" t="s">
        <v>513</v>
      </c>
      <c r="D62" s="37"/>
      <c r="E62" s="37" t="s">
        <v>156</v>
      </c>
      <c r="F62" s="35">
        <v>0</v>
      </c>
      <c r="G62" s="35">
        <v>0</v>
      </c>
      <c r="H62" s="37">
        <v>0</v>
      </c>
      <c r="I62" s="35">
        <v>0</v>
      </c>
      <c r="J62" s="37">
        <v>0</v>
      </c>
      <c r="K62" s="37">
        <v>1</v>
      </c>
      <c r="L62" s="37">
        <v>0</v>
      </c>
      <c r="M62" s="35">
        <v>0</v>
      </c>
      <c r="N62" s="35">
        <v>0</v>
      </c>
      <c r="O62" s="89">
        <v>4</v>
      </c>
      <c r="P62" s="89">
        <v>4</v>
      </c>
      <c r="Q62" s="89">
        <v>4</v>
      </c>
      <c r="R62" s="87">
        <v>4</v>
      </c>
      <c r="S62" s="87">
        <v>4</v>
      </c>
      <c r="T62" s="85">
        <v>4</v>
      </c>
      <c r="U62" s="85">
        <v>4</v>
      </c>
      <c r="V62" s="85">
        <v>4</v>
      </c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</row>
    <row r="63" spans="1:182" s="19" customFormat="1" x14ac:dyDescent="0.25">
      <c r="A63" s="18">
        <v>62</v>
      </c>
      <c r="B63" s="18"/>
      <c r="C63" s="35" t="s">
        <v>513</v>
      </c>
      <c r="D63" s="35"/>
      <c r="E63" s="35" t="s">
        <v>156</v>
      </c>
      <c r="F63" s="35">
        <v>0</v>
      </c>
      <c r="G63" s="35">
        <v>0</v>
      </c>
      <c r="H63" s="37">
        <v>0</v>
      </c>
      <c r="I63" s="35">
        <v>0</v>
      </c>
      <c r="J63" s="37">
        <v>0</v>
      </c>
      <c r="K63" s="35">
        <v>1</v>
      </c>
      <c r="L63" s="37">
        <v>0</v>
      </c>
      <c r="M63" s="35">
        <v>0</v>
      </c>
      <c r="N63" s="35">
        <v>0</v>
      </c>
      <c r="O63" s="89">
        <v>4</v>
      </c>
      <c r="P63" s="89">
        <v>4</v>
      </c>
      <c r="Q63" s="89">
        <v>4</v>
      </c>
      <c r="R63" s="87">
        <v>4</v>
      </c>
      <c r="S63" s="87">
        <v>3</v>
      </c>
      <c r="T63" s="85">
        <v>4</v>
      </c>
      <c r="U63" s="85">
        <v>4</v>
      </c>
      <c r="V63" s="85">
        <v>4</v>
      </c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</row>
    <row r="64" spans="1:182" s="19" customFormat="1" x14ac:dyDescent="0.25">
      <c r="A64" s="18">
        <v>63</v>
      </c>
      <c r="B64" s="18"/>
      <c r="C64" s="35" t="s">
        <v>161</v>
      </c>
      <c r="D64" s="35"/>
      <c r="E64" s="35" t="s">
        <v>156</v>
      </c>
      <c r="F64" s="35">
        <v>0</v>
      </c>
      <c r="G64" s="35">
        <v>0</v>
      </c>
      <c r="H64" s="37">
        <v>0</v>
      </c>
      <c r="I64" s="35">
        <v>0</v>
      </c>
      <c r="J64" s="37">
        <v>0</v>
      </c>
      <c r="K64" s="35">
        <v>1</v>
      </c>
      <c r="L64" s="37">
        <v>0</v>
      </c>
      <c r="M64" s="35">
        <v>0</v>
      </c>
      <c r="N64" s="35">
        <v>0</v>
      </c>
      <c r="O64" s="89">
        <v>4</v>
      </c>
      <c r="P64" s="89">
        <v>4</v>
      </c>
      <c r="Q64" s="89">
        <v>5</v>
      </c>
      <c r="R64" s="87">
        <v>5</v>
      </c>
      <c r="S64" s="87">
        <v>5</v>
      </c>
      <c r="T64" s="85">
        <v>5</v>
      </c>
      <c r="U64" s="85">
        <v>5</v>
      </c>
      <c r="V64" s="85">
        <v>5</v>
      </c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</row>
    <row r="65" spans="1:182" s="18" customFormat="1" x14ac:dyDescent="0.25">
      <c r="A65" s="18">
        <v>64</v>
      </c>
      <c r="C65" s="37" t="s">
        <v>513</v>
      </c>
      <c r="D65" s="37"/>
      <c r="E65" s="37" t="s">
        <v>11</v>
      </c>
      <c r="F65" s="37">
        <v>1</v>
      </c>
      <c r="G65" s="35">
        <v>0</v>
      </c>
      <c r="H65" s="37">
        <v>0</v>
      </c>
      <c r="I65" s="35">
        <v>0</v>
      </c>
      <c r="J65" s="37">
        <v>0</v>
      </c>
      <c r="K65" s="37">
        <v>0</v>
      </c>
      <c r="L65" s="37">
        <v>0</v>
      </c>
      <c r="M65" s="35">
        <v>0</v>
      </c>
      <c r="N65" s="35">
        <v>0</v>
      </c>
      <c r="O65" s="89">
        <v>4</v>
      </c>
      <c r="P65" s="89">
        <v>4</v>
      </c>
      <c r="Q65" s="89">
        <v>4</v>
      </c>
      <c r="R65" s="87">
        <v>4</v>
      </c>
      <c r="S65" s="87">
        <v>4</v>
      </c>
      <c r="T65" s="85">
        <v>4</v>
      </c>
      <c r="U65" s="85">
        <v>4</v>
      </c>
      <c r="V65" s="85">
        <v>4</v>
      </c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</row>
    <row r="66" spans="1:182" s="18" customFormat="1" x14ac:dyDescent="0.25">
      <c r="A66" s="18">
        <v>65</v>
      </c>
      <c r="C66" s="35" t="s">
        <v>163</v>
      </c>
      <c r="D66" s="35"/>
      <c r="E66" s="35" t="s">
        <v>164</v>
      </c>
      <c r="F66" s="35">
        <v>1</v>
      </c>
      <c r="G66" s="35">
        <v>0</v>
      </c>
      <c r="H66" s="37">
        <v>0</v>
      </c>
      <c r="I66" s="35">
        <v>0</v>
      </c>
      <c r="J66" s="37">
        <v>0</v>
      </c>
      <c r="K66" s="37">
        <v>0</v>
      </c>
      <c r="L66" s="37">
        <v>0</v>
      </c>
      <c r="M66" s="35">
        <v>0</v>
      </c>
      <c r="N66" s="35">
        <v>0</v>
      </c>
      <c r="O66" s="89">
        <v>5</v>
      </c>
      <c r="P66" s="89">
        <v>5</v>
      </c>
      <c r="Q66" s="89">
        <v>5</v>
      </c>
      <c r="R66" s="87">
        <v>5</v>
      </c>
      <c r="S66" s="87">
        <v>5</v>
      </c>
      <c r="T66" s="85">
        <v>5</v>
      </c>
      <c r="U66" s="85">
        <v>5</v>
      </c>
      <c r="V66" s="85">
        <v>5</v>
      </c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</row>
    <row r="67" spans="1:182" s="18" customFormat="1" x14ac:dyDescent="0.25">
      <c r="A67" s="18">
        <v>66</v>
      </c>
      <c r="C67" s="37" t="s">
        <v>513</v>
      </c>
      <c r="D67" s="37"/>
      <c r="E67" s="37" t="s">
        <v>166</v>
      </c>
      <c r="F67" s="37">
        <v>0</v>
      </c>
      <c r="G67" s="35">
        <v>0</v>
      </c>
      <c r="H67" s="37">
        <v>1</v>
      </c>
      <c r="I67" s="35">
        <v>0</v>
      </c>
      <c r="J67" s="37">
        <v>0</v>
      </c>
      <c r="K67" s="37">
        <v>0</v>
      </c>
      <c r="L67" s="37">
        <v>0</v>
      </c>
      <c r="M67" s="35">
        <v>0</v>
      </c>
      <c r="N67" s="35">
        <v>0</v>
      </c>
      <c r="O67" s="89">
        <v>4</v>
      </c>
      <c r="P67" s="89">
        <v>5</v>
      </c>
      <c r="Q67" s="89">
        <v>5</v>
      </c>
      <c r="R67" s="87">
        <v>4</v>
      </c>
      <c r="S67" s="87">
        <v>4</v>
      </c>
      <c r="T67" s="85">
        <v>5</v>
      </c>
      <c r="U67" s="85">
        <v>4</v>
      </c>
      <c r="V67" s="85">
        <v>4</v>
      </c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</row>
    <row r="68" spans="1:182" s="18" customFormat="1" x14ac:dyDescent="0.25">
      <c r="A68" s="18">
        <v>67</v>
      </c>
      <c r="C68" s="37" t="s">
        <v>513</v>
      </c>
      <c r="D68" s="37"/>
      <c r="E68" s="37" t="s">
        <v>167</v>
      </c>
      <c r="F68" s="37">
        <v>0</v>
      </c>
      <c r="G68" s="35">
        <v>0</v>
      </c>
      <c r="H68" s="37">
        <v>1</v>
      </c>
      <c r="I68" s="35">
        <v>0</v>
      </c>
      <c r="J68" s="37">
        <v>0</v>
      </c>
      <c r="K68" s="37">
        <v>0</v>
      </c>
      <c r="L68" s="37">
        <v>0</v>
      </c>
      <c r="M68" s="35">
        <v>0</v>
      </c>
      <c r="N68" s="35">
        <v>0</v>
      </c>
      <c r="O68" s="89">
        <v>4</v>
      </c>
      <c r="P68" s="89">
        <v>4</v>
      </c>
      <c r="Q68" s="89">
        <v>4</v>
      </c>
      <c r="R68" s="87">
        <v>4</v>
      </c>
      <c r="S68" s="87">
        <v>4</v>
      </c>
      <c r="T68" s="85">
        <v>4</v>
      </c>
      <c r="U68" s="85">
        <v>4</v>
      </c>
      <c r="V68" s="85">
        <v>4</v>
      </c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</row>
    <row r="69" spans="1:182" s="18" customFormat="1" x14ac:dyDescent="0.25">
      <c r="A69" s="18">
        <v>68</v>
      </c>
      <c r="C69" s="37" t="s">
        <v>513</v>
      </c>
      <c r="D69" s="37"/>
      <c r="E69" s="37" t="s">
        <v>168</v>
      </c>
      <c r="F69" s="37"/>
      <c r="G69" s="35">
        <v>0</v>
      </c>
      <c r="H69" s="37">
        <v>1</v>
      </c>
      <c r="I69" s="35">
        <v>0</v>
      </c>
      <c r="J69" s="37">
        <v>0</v>
      </c>
      <c r="K69" s="37">
        <v>0</v>
      </c>
      <c r="L69" s="37">
        <v>0</v>
      </c>
      <c r="M69" s="35">
        <v>0</v>
      </c>
      <c r="N69" s="35">
        <v>0</v>
      </c>
      <c r="O69" s="89">
        <v>5</v>
      </c>
      <c r="P69" s="89">
        <v>3</v>
      </c>
      <c r="Q69" s="89">
        <v>3</v>
      </c>
      <c r="R69" s="87">
        <v>4</v>
      </c>
      <c r="S69" s="87">
        <v>3</v>
      </c>
      <c r="T69" s="85">
        <v>4</v>
      </c>
      <c r="U69" s="85">
        <v>4</v>
      </c>
      <c r="V69" s="85">
        <v>4</v>
      </c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</row>
    <row r="70" spans="1:182" s="18" customFormat="1" x14ac:dyDescent="0.25">
      <c r="A70" s="18">
        <v>69</v>
      </c>
      <c r="C70" s="37" t="s">
        <v>513</v>
      </c>
      <c r="D70" s="37"/>
      <c r="E70" s="37" t="s">
        <v>172</v>
      </c>
      <c r="F70" s="37">
        <v>1</v>
      </c>
      <c r="G70" s="35">
        <v>0</v>
      </c>
      <c r="H70" s="37">
        <v>0</v>
      </c>
      <c r="I70" s="35">
        <v>0</v>
      </c>
      <c r="J70" s="37">
        <v>0</v>
      </c>
      <c r="K70" s="37">
        <v>0</v>
      </c>
      <c r="L70" s="37">
        <v>0</v>
      </c>
      <c r="M70" s="35">
        <v>0</v>
      </c>
      <c r="N70" s="35">
        <v>0</v>
      </c>
      <c r="O70" s="89">
        <v>5</v>
      </c>
      <c r="P70" s="89">
        <v>5</v>
      </c>
      <c r="Q70" s="89">
        <v>5</v>
      </c>
      <c r="R70" s="87">
        <v>5</v>
      </c>
      <c r="S70" s="87">
        <v>5</v>
      </c>
      <c r="T70" s="85">
        <v>5</v>
      </c>
      <c r="U70" s="85">
        <v>5</v>
      </c>
      <c r="V70" s="85">
        <v>5</v>
      </c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</row>
    <row r="71" spans="1:182" s="19" customFormat="1" x14ac:dyDescent="0.25">
      <c r="A71" s="18">
        <v>70</v>
      </c>
      <c r="B71" s="18"/>
      <c r="C71" s="37" t="s">
        <v>513</v>
      </c>
      <c r="D71" s="37"/>
      <c r="E71" s="37" t="s">
        <v>1</v>
      </c>
      <c r="F71" s="37">
        <v>0</v>
      </c>
      <c r="G71" s="35">
        <v>0</v>
      </c>
      <c r="H71" s="37">
        <v>0</v>
      </c>
      <c r="I71" s="35">
        <v>0</v>
      </c>
      <c r="J71" s="37">
        <v>0</v>
      </c>
      <c r="K71" s="37">
        <v>0</v>
      </c>
      <c r="L71" s="37">
        <v>0</v>
      </c>
      <c r="M71" s="35">
        <v>0</v>
      </c>
      <c r="N71" s="35">
        <v>0</v>
      </c>
      <c r="O71" s="89">
        <v>4</v>
      </c>
      <c r="P71" s="89">
        <v>4</v>
      </c>
      <c r="Q71" s="89">
        <v>4</v>
      </c>
      <c r="R71" s="87">
        <v>4</v>
      </c>
      <c r="S71" s="87">
        <v>3</v>
      </c>
      <c r="T71" s="85">
        <v>4</v>
      </c>
      <c r="U71" s="85">
        <v>4</v>
      </c>
      <c r="V71" s="85">
        <v>4</v>
      </c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</row>
    <row r="72" spans="1:182" s="19" customFormat="1" x14ac:dyDescent="0.25">
      <c r="A72" s="18">
        <v>71</v>
      </c>
      <c r="B72" s="18"/>
      <c r="C72" s="37" t="s">
        <v>513</v>
      </c>
      <c r="D72" s="37"/>
      <c r="E72" s="37" t="s">
        <v>176</v>
      </c>
      <c r="F72" s="37">
        <v>0</v>
      </c>
      <c r="G72" s="37">
        <v>1</v>
      </c>
      <c r="H72" s="37">
        <v>0</v>
      </c>
      <c r="I72" s="35">
        <v>0</v>
      </c>
      <c r="J72" s="37">
        <v>0</v>
      </c>
      <c r="K72" s="37">
        <v>0</v>
      </c>
      <c r="L72" s="37">
        <v>0</v>
      </c>
      <c r="M72" s="35">
        <v>0</v>
      </c>
      <c r="N72" s="35">
        <v>0</v>
      </c>
      <c r="O72" s="89">
        <v>5</v>
      </c>
      <c r="P72" s="89">
        <v>5</v>
      </c>
      <c r="Q72" s="89">
        <v>5</v>
      </c>
      <c r="R72" s="87">
        <v>5</v>
      </c>
      <c r="S72" s="87">
        <v>5</v>
      </c>
      <c r="T72" s="85">
        <v>5</v>
      </c>
      <c r="U72" s="85">
        <v>5</v>
      </c>
      <c r="V72" s="85">
        <v>5</v>
      </c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</row>
    <row r="73" spans="1:182" s="18" customFormat="1" x14ac:dyDescent="0.25">
      <c r="A73" s="18">
        <v>72</v>
      </c>
      <c r="C73" s="37" t="s">
        <v>513</v>
      </c>
      <c r="D73" s="37"/>
      <c r="E73" s="37" t="s">
        <v>178</v>
      </c>
      <c r="F73" s="37">
        <v>0</v>
      </c>
      <c r="G73" s="37">
        <v>0</v>
      </c>
      <c r="H73" s="37">
        <v>0</v>
      </c>
      <c r="I73" s="35">
        <v>0</v>
      </c>
      <c r="J73" s="37">
        <v>0</v>
      </c>
      <c r="K73" s="37">
        <v>0</v>
      </c>
      <c r="L73" s="37">
        <v>0</v>
      </c>
      <c r="M73" s="37">
        <v>1</v>
      </c>
      <c r="N73" s="35">
        <v>0</v>
      </c>
      <c r="O73" s="89">
        <v>5</v>
      </c>
      <c r="P73" s="89">
        <v>5</v>
      </c>
      <c r="Q73" s="89">
        <v>5</v>
      </c>
      <c r="R73" s="87">
        <v>5</v>
      </c>
      <c r="S73" s="87">
        <v>5</v>
      </c>
      <c r="T73" s="85">
        <v>5</v>
      </c>
      <c r="U73" s="85">
        <v>5</v>
      </c>
      <c r="V73" s="85">
        <v>5</v>
      </c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</row>
    <row r="74" spans="1:182" s="19" customFormat="1" x14ac:dyDescent="0.25">
      <c r="A74" s="18">
        <v>73</v>
      </c>
      <c r="B74" s="18"/>
      <c r="C74" s="37" t="s">
        <v>513</v>
      </c>
      <c r="D74" s="37"/>
      <c r="E74" s="37" t="s">
        <v>181</v>
      </c>
      <c r="F74" s="37">
        <v>0</v>
      </c>
      <c r="G74" s="37">
        <v>0</v>
      </c>
      <c r="H74" s="37">
        <v>0</v>
      </c>
      <c r="I74" s="35">
        <v>0</v>
      </c>
      <c r="J74" s="37">
        <v>0</v>
      </c>
      <c r="K74" s="37">
        <v>0</v>
      </c>
      <c r="L74" s="37">
        <v>0</v>
      </c>
      <c r="M74" s="37">
        <v>0</v>
      </c>
      <c r="N74" s="35">
        <v>0</v>
      </c>
      <c r="O74" s="89">
        <v>5</v>
      </c>
      <c r="P74" s="89">
        <v>5</v>
      </c>
      <c r="Q74" s="89">
        <v>5</v>
      </c>
      <c r="R74" s="87">
        <v>5</v>
      </c>
      <c r="S74" s="87">
        <v>5</v>
      </c>
      <c r="T74" s="85">
        <v>5</v>
      </c>
      <c r="U74" s="85">
        <v>5</v>
      </c>
      <c r="V74" s="85">
        <v>5</v>
      </c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</row>
    <row r="75" spans="1:182" s="18" customFormat="1" x14ac:dyDescent="0.25">
      <c r="A75" s="18">
        <v>74</v>
      </c>
      <c r="C75" s="37" t="s">
        <v>513</v>
      </c>
      <c r="D75" s="37"/>
      <c r="E75" s="37" t="s">
        <v>183</v>
      </c>
      <c r="F75" s="37">
        <v>0</v>
      </c>
      <c r="G75" s="37">
        <v>0</v>
      </c>
      <c r="H75" s="37">
        <v>1</v>
      </c>
      <c r="I75" s="35">
        <v>0</v>
      </c>
      <c r="J75" s="37">
        <v>0</v>
      </c>
      <c r="K75" s="37">
        <v>0</v>
      </c>
      <c r="L75" s="37">
        <v>0</v>
      </c>
      <c r="M75" s="37">
        <v>0</v>
      </c>
      <c r="N75" s="35">
        <v>0</v>
      </c>
      <c r="O75" s="89">
        <v>5</v>
      </c>
      <c r="P75" s="89">
        <v>5</v>
      </c>
      <c r="Q75" s="89">
        <v>5</v>
      </c>
      <c r="R75" s="87">
        <v>5</v>
      </c>
      <c r="S75" s="87">
        <v>5</v>
      </c>
      <c r="T75" s="85">
        <v>5</v>
      </c>
      <c r="U75" s="85">
        <v>5</v>
      </c>
      <c r="V75" s="85">
        <v>5</v>
      </c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</row>
    <row r="76" spans="1:182" s="18" customFormat="1" x14ac:dyDescent="0.25">
      <c r="A76" s="18">
        <v>75</v>
      </c>
      <c r="C76" s="37" t="s">
        <v>513</v>
      </c>
      <c r="D76" s="37"/>
      <c r="E76" s="37" t="s">
        <v>184</v>
      </c>
      <c r="F76" s="37">
        <v>0</v>
      </c>
      <c r="G76" s="37">
        <v>0</v>
      </c>
      <c r="H76" s="37">
        <v>0</v>
      </c>
      <c r="I76" s="37">
        <v>1</v>
      </c>
      <c r="J76" s="37">
        <v>0</v>
      </c>
      <c r="K76" s="37">
        <v>0</v>
      </c>
      <c r="L76" s="37">
        <v>0</v>
      </c>
      <c r="M76" s="37">
        <v>0</v>
      </c>
      <c r="N76" s="35">
        <v>0</v>
      </c>
      <c r="O76" s="89">
        <v>5</v>
      </c>
      <c r="P76" s="89">
        <v>5</v>
      </c>
      <c r="Q76" s="89">
        <v>5</v>
      </c>
      <c r="R76" s="87">
        <v>5</v>
      </c>
      <c r="S76" s="87">
        <v>5</v>
      </c>
      <c r="T76" s="85">
        <v>5</v>
      </c>
      <c r="U76" s="85">
        <v>5</v>
      </c>
      <c r="V76" s="85">
        <v>5</v>
      </c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</row>
    <row r="77" spans="1:182" s="18" customFormat="1" x14ac:dyDescent="0.25">
      <c r="A77" s="18">
        <v>76</v>
      </c>
      <c r="C77" s="37" t="s">
        <v>513</v>
      </c>
      <c r="D77" s="37"/>
      <c r="E77" s="37"/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5">
        <v>0</v>
      </c>
      <c r="O77" s="89">
        <v>5</v>
      </c>
      <c r="P77" s="89">
        <v>4</v>
      </c>
      <c r="Q77" s="89">
        <v>4</v>
      </c>
      <c r="R77" s="87">
        <v>5</v>
      </c>
      <c r="S77" s="87">
        <v>5</v>
      </c>
      <c r="T77" s="85">
        <v>5</v>
      </c>
      <c r="U77" s="85">
        <v>4</v>
      </c>
      <c r="V77" s="85">
        <v>4</v>
      </c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</row>
    <row r="78" spans="1:182" s="18" customFormat="1" x14ac:dyDescent="0.25">
      <c r="A78" s="18">
        <v>77</v>
      </c>
      <c r="C78" s="37" t="s">
        <v>513</v>
      </c>
      <c r="D78" s="37"/>
      <c r="E78" s="37" t="s">
        <v>188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1</v>
      </c>
      <c r="M78" s="37">
        <v>0</v>
      </c>
      <c r="N78" s="35">
        <v>0</v>
      </c>
      <c r="O78" s="89">
        <v>5</v>
      </c>
      <c r="P78" s="89">
        <v>5</v>
      </c>
      <c r="Q78" s="89">
        <v>5</v>
      </c>
      <c r="R78" s="87">
        <v>5</v>
      </c>
      <c r="S78" s="87">
        <v>5</v>
      </c>
      <c r="T78" s="85">
        <v>5</v>
      </c>
      <c r="U78" s="85">
        <v>4</v>
      </c>
      <c r="V78" s="85">
        <v>5</v>
      </c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</row>
    <row r="79" spans="1:182" s="18" customFormat="1" x14ac:dyDescent="0.25">
      <c r="A79" s="18">
        <v>78</v>
      </c>
      <c r="C79" s="37" t="s">
        <v>513</v>
      </c>
      <c r="D79" s="37"/>
      <c r="E79" s="37" t="s">
        <v>192</v>
      </c>
      <c r="F79" s="37">
        <v>0</v>
      </c>
      <c r="G79" s="37">
        <v>0</v>
      </c>
      <c r="H79" s="37">
        <v>0</v>
      </c>
      <c r="I79" s="37">
        <v>1</v>
      </c>
      <c r="J79" s="37">
        <v>0</v>
      </c>
      <c r="K79" s="37">
        <v>0</v>
      </c>
      <c r="L79" s="37">
        <v>0</v>
      </c>
      <c r="M79" s="37">
        <v>0</v>
      </c>
      <c r="N79" s="35">
        <v>0</v>
      </c>
      <c r="O79" s="89">
        <v>4</v>
      </c>
      <c r="P79" s="89">
        <v>4</v>
      </c>
      <c r="Q79" s="89">
        <v>4</v>
      </c>
      <c r="R79" s="87">
        <v>4</v>
      </c>
      <c r="S79" s="87">
        <v>5</v>
      </c>
      <c r="T79" s="85">
        <v>5</v>
      </c>
      <c r="U79" s="85">
        <v>5</v>
      </c>
      <c r="V79" s="85">
        <v>5</v>
      </c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</row>
    <row r="80" spans="1:182" s="18" customFormat="1" x14ac:dyDescent="0.25">
      <c r="A80" s="18">
        <v>79</v>
      </c>
      <c r="C80" s="37" t="s">
        <v>513</v>
      </c>
      <c r="D80" s="37"/>
      <c r="E80" s="37" t="s">
        <v>195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1</v>
      </c>
      <c r="L80" s="37">
        <v>0</v>
      </c>
      <c r="M80" s="37">
        <v>0</v>
      </c>
      <c r="N80" s="35">
        <v>0</v>
      </c>
      <c r="O80" s="89">
        <v>5</v>
      </c>
      <c r="P80" s="89">
        <v>5</v>
      </c>
      <c r="Q80" s="89">
        <v>5</v>
      </c>
      <c r="R80" s="87">
        <v>5</v>
      </c>
      <c r="S80" s="87">
        <v>5</v>
      </c>
      <c r="T80" s="85">
        <v>5</v>
      </c>
      <c r="U80" s="85">
        <v>4</v>
      </c>
      <c r="V80" s="85">
        <v>4</v>
      </c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</row>
    <row r="81" spans="1:182" s="18" customFormat="1" x14ac:dyDescent="0.25">
      <c r="A81" s="18">
        <v>80</v>
      </c>
      <c r="C81" s="37" t="s">
        <v>513</v>
      </c>
      <c r="D81" s="37"/>
      <c r="E81" s="37"/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5">
        <v>0</v>
      </c>
      <c r="O81" s="89">
        <v>5</v>
      </c>
      <c r="P81" s="89">
        <v>5</v>
      </c>
      <c r="Q81" s="89">
        <v>5</v>
      </c>
      <c r="R81" s="87">
        <v>5</v>
      </c>
      <c r="S81" s="87">
        <v>5</v>
      </c>
      <c r="T81" s="85">
        <v>5</v>
      </c>
      <c r="U81" s="85">
        <v>5</v>
      </c>
      <c r="V81" s="85">
        <v>5</v>
      </c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</row>
    <row r="82" spans="1:182" s="18" customFormat="1" x14ac:dyDescent="0.25">
      <c r="A82" s="18">
        <v>81</v>
      </c>
      <c r="C82" s="37" t="s">
        <v>513</v>
      </c>
      <c r="D82" s="37"/>
      <c r="E82" s="37"/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5">
        <v>0</v>
      </c>
      <c r="O82" s="89">
        <v>5</v>
      </c>
      <c r="P82" s="89">
        <v>5</v>
      </c>
      <c r="Q82" s="89">
        <v>5</v>
      </c>
      <c r="R82" s="87">
        <v>5</v>
      </c>
      <c r="S82" s="87">
        <v>5</v>
      </c>
      <c r="T82" s="85">
        <v>5</v>
      </c>
      <c r="U82" s="85">
        <v>5</v>
      </c>
      <c r="V82" s="85">
        <v>5</v>
      </c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</row>
    <row r="83" spans="1:182" s="18" customFormat="1" x14ac:dyDescent="0.25">
      <c r="A83" s="18">
        <v>82</v>
      </c>
      <c r="C83" s="37" t="s">
        <v>513</v>
      </c>
      <c r="D83" s="37"/>
      <c r="E83" s="37" t="s">
        <v>199</v>
      </c>
      <c r="F83" s="37">
        <v>1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5">
        <v>0</v>
      </c>
      <c r="O83" s="89">
        <v>5</v>
      </c>
      <c r="P83" s="89">
        <v>5</v>
      </c>
      <c r="Q83" s="89">
        <v>4</v>
      </c>
      <c r="R83" s="87">
        <v>5</v>
      </c>
      <c r="S83" s="87">
        <v>4</v>
      </c>
      <c r="T83" s="85">
        <v>5</v>
      </c>
      <c r="U83" s="85">
        <v>5</v>
      </c>
      <c r="V83" s="85">
        <v>4</v>
      </c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</row>
    <row r="84" spans="1:182" s="18" customFormat="1" x14ac:dyDescent="0.25">
      <c r="A84" s="18">
        <v>83</v>
      </c>
      <c r="C84" s="37" t="s">
        <v>513</v>
      </c>
      <c r="D84" s="37"/>
      <c r="E84" s="37"/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5">
        <v>0</v>
      </c>
      <c r="O84" s="89">
        <v>5</v>
      </c>
      <c r="P84" s="89">
        <v>5</v>
      </c>
      <c r="Q84" s="89">
        <v>4</v>
      </c>
      <c r="R84" s="87">
        <v>4</v>
      </c>
      <c r="S84" s="87">
        <v>4</v>
      </c>
      <c r="T84" s="85">
        <v>4</v>
      </c>
      <c r="U84" s="85">
        <v>4</v>
      </c>
      <c r="V84" s="85">
        <v>4</v>
      </c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</row>
    <row r="85" spans="1:182" s="18" customFormat="1" x14ac:dyDescent="0.25">
      <c r="A85" s="18">
        <v>84</v>
      </c>
      <c r="C85" s="37" t="s">
        <v>513</v>
      </c>
      <c r="D85" s="37"/>
      <c r="E85" s="37" t="s">
        <v>201</v>
      </c>
      <c r="F85" s="37">
        <v>0</v>
      </c>
      <c r="G85" s="37">
        <v>0</v>
      </c>
      <c r="H85" s="37">
        <v>0</v>
      </c>
      <c r="I85" s="37">
        <v>1</v>
      </c>
      <c r="J85" s="37">
        <v>0</v>
      </c>
      <c r="K85" s="37">
        <v>0</v>
      </c>
      <c r="L85" s="37">
        <v>0</v>
      </c>
      <c r="M85" s="37">
        <v>0</v>
      </c>
      <c r="N85" s="35">
        <v>0</v>
      </c>
      <c r="O85" s="89">
        <v>4</v>
      </c>
      <c r="P85" s="89">
        <v>4</v>
      </c>
      <c r="Q85" s="89">
        <v>4</v>
      </c>
      <c r="R85" s="87">
        <v>4</v>
      </c>
      <c r="S85" s="87">
        <v>4</v>
      </c>
      <c r="T85" s="85">
        <v>5</v>
      </c>
      <c r="U85" s="85">
        <v>4</v>
      </c>
      <c r="V85" s="85">
        <v>4</v>
      </c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</row>
    <row r="86" spans="1:182" s="18" customFormat="1" x14ac:dyDescent="0.25">
      <c r="A86" s="18">
        <v>85</v>
      </c>
      <c r="C86" s="37" t="s">
        <v>513</v>
      </c>
      <c r="D86" s="37"/>
      <c r="E86" s="37"/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5">
        <v>0</v>
      </c>
      <c r="O86" s="89">
        <v>4</v>
      </c>
      <c r="P86" s="89">
        <v>4</v>
      </c>
      <c r="Q86" s="89">
        <v>4</v>
      </c>
      <c r="R86" s="87">
        <v>4</v>
      </c>
      <c r="S86" s="87">
        <v>4</v>
      </c>
      <c r="T86" s="85">
        <v>4</v>
      </c>
      <c r="U86" s="85">
        <v>4</v>
      </c>
      <c r="V86" s="85">
        <v>4</v>
      </c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</row>
    <row r="87" spans="1:182" s="18" customFormat="1" x14ac:dyDescent="0.25">
      <c r="A87" s="18">
        <v>86</v>
      </c>
      <c r="C87" s="37" t="s">
        <v>513</v>
      </c>
      <c r="D87" s="37"/>
      <c r="E87" s="37" t="s">
        <v>204</v>
      </c>
      <c r="F87" s="37">
        <v>0</v>
      </c>
      <c r="G87" s="37">
        <v>0</v>
      </c>
      <c r="H87" s="37">
        <v>0</v>
      </c>
      <c r="I87" s="37">
        <v>1</v>
      </c>
      <c r="J87" s="37">
        <v>0</v>
      </c>
      <c r="K87" s="37">
        <v>0</v>
      </c>
      <c r="L87" s="37">
        <v>0</v>
      </c>
      <c r="M87" s="37">
        <v>0</v>
      </c>
      <c r="N87" s="35">
        <v>0</v>
      </c>
      <c r="O87" s="89">
        <v>5</v>
      </c>
      <c r="P87" s="89">
        <v>5</v>
      </c>
      <c r="Q87" s="89">
        <v>5</v>
      </c>
      <c r="R87" s="87">
        <v>5</v>
      </c>
      <c r="S87" s="87">
        <v>5</v>
      </c>
      <c r="T87" s="85">
        <v>5</v>
      </c>
      <c r="U87" s="85">
        <v>5</v>
      </c>
      <c r="V87" s="85">
        <v>5</v>
      </c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</row>
    <row r="88" spans="1:182" s="18" customFormat="1" x14ac:dyDescent="0.25">
      <c r="A88" s="18">
        <v>87</v>
      </c>
      <c r="C88" s="37" t="s">
        <v>513</v>
      </c>
      <c r="D88" s="37"/>
      <c r="E88" s="37" t="s">
        <v>35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1</v>
      </c>
      <c r="N88" s="35">
        <v>0</v>
      </c>
      <c r="O88" s="89">
        <v>5</v>
      </c>
      <c r="P88" s="89">
        <v>5</v>
      </c>
      <c r="Q88" s="89">
        <v>5</v>
      </c>
      <c r="R88" s="87">
        <v>5</v>
      </c>
      <c r="S88" s="87">
        <v>5</v>
      </c>
      <c r="T88" s="85">
        <v>5</v>
      </c>
      <c r="U88" s="85">
        <v>5</v>
      </c>
      <c r="V88" s="85">
        <v>5</v>
      </c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</row>
    <row r="89" spans="1:182" s="18" customFormat="1" x14ac:dyDescent="0.25">
      <c r="A89" s="18">
        <v>88</v>
      </c>
      <c r="C89" s="37" t="s">
        <v>513</v>
      </c>
      <c r="D89" s="37"/>
      <c r="E89" s="37" t="s">
        <v>211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5">
        <v>0</v>
      </c>
      <c r="O89" s="89">
        <v>4</v>
      </c>
      <c r="P89" s="89">
        <v>4</v>
      </c>
      <c r="Q89" s="89">
        <v>3</v>
      </c>
      <c r="R89" s="87">
        <v>4</v>
      </c>
      <c r="S89" s="87">
        <v>4</v>
      </c>
      <c r="T89" s="85">
        <v>5</v>
      </c>
      <c r="U89" s="85">
        <v>5</v>
      </c>
      <c r="V89" s="85">
        <v>5</v>
      </c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</row>
    <row r="90" spans="1:182" s="18" customFormat="1" x14ac:dyDescent="0.25">
      <c r="A90" s="18">
        <v>89</v>
      </c>
      <c r="C90" s="37" t="s">
        <v>513</v>
      </c>
      <c r="D90" s="37"/>
      <c r="E90" s="37"/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5">
        <v>0</v>
      </c>
      <c r="O90" s="89">
        <v>5</v>
      </c>
      <c r="P90" s="89">
        <v>5</v>
      </c>
      <c r="Q90" s="89">
        <v>5</v>
      </c>
      <c r="R90" s="87">
        <v>5</v>
      </c>
      <c r="S90" s="87">
        <v>5</v>
      </c>
      <c r="T90" s="85">
        <v>5</v>
      </c>
      <c r="U90" s="85">
        <v>5</v>
      </c>
      <c r="V90" s="85">
        <v>5</v>
      </c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</row>
    <row r="91" spans="1:182" s="18" customFormat="1" x14ac:dyDescent="0.25">
      <c r="A91" s="18">
        <v>90</v>
      </c>
      <c r="C91" s="37" t="s">
        <v>513</v>
      </c>
      <c r="D91" s="37"/>
      <c r="E91" s="37"/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5">
        <v>0</v>
      </c>
      <c r="O91" s="89">
        <v>4</v>
      </c>
      <c r="P91" s="89">
        <v>4</v>
      </c>
      <c r="Q91" s="89">
        <v>4</v>
      </c>
      <c r="R91" s="87">
        <v>4</v>
      </c>
      <c r="S91" s="87">
        <v>4</v>
      </c>
      <c r="T91" s="85">
        <v>4</v>
      </c>
      <c r="U91" s="85">
        <v>4</v>
      </c>
      <c r="V91" s="85">
        <v>4</v>
      </c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</row>
    <row r="92" spans="1:182" s="18" customFormat="1" x14ac:dyDescent="0.25">
      <c r="A92" s="18">
        <v>91</v>
      </c>
      <c r="C92" s="37" t="s">
        <v>513</v>
      </c>
      <c r="D92" s="37"/>
      <c r="E92" s="37"/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5">
        <v>0</v>
      </c>
      <c r="O92" s="89">
        <v>5</v>
      </c>
      <c r="P92" s="89">
        <v>5</v>
      </c>
      <c r="Q92" s="89">
        <v>4</v>
      </c>
      <c r="R92" s="87">
        <v>4</v>
      </c>
      <c r="S92" s="87">
        <v>5</v>
      </c>
      <c r="T92" s="85">
        <v>5</v>
      </c>
      <c r="U92" s="85">
        <v>5</v>
      </c>
      <c r="V92" s="85">
        <v>5</v>
      </c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</row>
    <row r="93" spans="1:182" s="18" customFormat="1" x14ac:dyDescent="0.25">
      <c r="A93" s="18">
        <v>92</v>
      </c>
      <c r="C93" s="37" t="s">
        <v>513</v>
      </c>
      <c r="D93" s="37"/>
      <c r="E93" s="37" t="s">
        <v>216</v>
      </c>
      <c r="F93" s="37">
        <v>0</v>
      </c>
      <c r="G93" s="37">
        <v>0</v>
      </c>
      <c r="H93" s="37">
        <v>1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5">
        <v>0</v>
      </c>
      <c r="O93" s="89">
        <v>5</v>
      </c>
      <c r="P93" s="89">
        <v>4</v>
      </c>
      <c r="Q93" s="89">
        <v>4</v>
      </c>
      <c r="R93" s="87">
        <v>4</v>
      </c>
      <c r="S93" s="87">
        <v>4</v>
      </c>
      <c r="T93" s="85">
        <v>4</v>
      </c>
      <c r="U93" s="85">
        <v>4</v>
      </c>
      <c r="V93" s="85">
        <v>4</v>
      </c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</row>
    <row r="94" spans="1:182" s="18" customFormat="1" x14ac:dyDescent="0.25">
      <c r="A94" s="18">
        <v>93</v>
      </c>
      <c r="C94" s="37" t="s">
        <v>513</v>
      </c>
      <c r="D94" s="37"/>
      <c r="E94" s="37" t="s">
        <v>108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1</v>
      </c>
      <c r="L94" s="37">
        <v>0</v>
      </c>
      <c r="M94" s="37">
        <v>0</v>
      </c>
      <c r="N94" s="35">
        <v>0</v>
      </c>
      <c r="O94" s="89">
        <v>4</v>
      </c>
      <c r="P94" s="89">
        <v>4</v>
      </c>
      <c r="Q94" s="89">
        <v>4</v>
      </c>
      <c r="R94" s="87">
        <v>4</v>
      </c>
      <c r="S94" s="87">
        <v>4</v>
      </c>
      <c r="T94" s="85">
        <v>4</v>
      </c>
      <c r="U94" s="85">
        <v>4</v>
      </c>
      <c r="V94" s="85">
        <v>4</v>
      </c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</row>
    <row r="95" spans="1:182" s="18" customFormat="1" x14ac:dyDescent="0.25">
      <c r="A95" s="18">
        <v>94</v>
      </c>
      <c r="C95" s="37" t="s">
        <v>513</v>
      </c>
      <c r="D95" s="37"/>
      <c r="E95" s="37"/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5">
        <v>0</v>
      </c>
      <c r="O95" s="89">
        <v>4</v>
      </c>
      <c r="P95" s="89">
        <v>3</v>
      </c>
      <c r="Q95" s="89">
        <v>4</v>
      </c>
      <c r="R95" s="87">
        <v>4</v>
      </c>
      <c r="S95" s="87">
        <v>4</v>
      </c>
      <c r="T95" s="85">
        <v>5</v>
      </c>
      <c r="U95" s="85">
        <v>4</v>
      </c>
      <c r="V95" s="85">
        <v>4</v>
      </c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</row>
    <row r="96" spans="1:182" s="19" customFormat="1" x14ac:dyDescent="0.25">
      <c r="A96" s="18">
        <v>95</v>
      </c>
      <c r="B96" s="18"/>
      <c r="C96" s="37" t="s">
        <v>513</v>
      </c>
      <c r="D96" s="37"/>
      <c r="E96" s="37" t="s">
        <v>221</v>
      </c>
      <c r="F96" s="37">
        <v>0</v>
      </c>
      <c r="G96" s="37">
        <v>1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5">
        <v>0</v>
      </c>
      <c r="O96" s="89">
        <v>5</v>
      </c>
      <c r="P96" s="89">
        <v>5</v>
      </c>
      <c r="Q96" s="89">
        <v>5</v>
      </c>
      <c r="R96" s="87">
        <v>5</v>
      </c>
      <c r="S96" s="87">
        <v>5</v>
      </c>
      <c r="T96" s="85">
        <v>5</v>
      </c>
      <c r="U96" s="85">
        <v>5</v>
      </c>
      <c r="V96" s="85">
        <v>5</v>
      </c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</row>
    <row r="97" spans="1:182" s="18" customFormat="1" x14ac:dyDescent="0.25">
      <c r="A97" s="18">
        <v>96</v>
      </c>
      <c r="C97" s="37" t="s">
        <v>513</v>
      </c>
      <c r="D97" s="37"/>
      <c r="E97" s="37"/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5">
        <v>0</v>
      </c>
      <c r="O97" s="89">
        <v>4</v>
      </c>
      <c r="P97" s="89">
        <v>4</v>
      </c>
      <c r="Q97" s="89">
        <v>4</v>
      </c>
      <c r="R97" s="87">
        <v>4</v>
      </c>
      <c r="S97" s="87">
        <v>4</v>
      </c>
      <c r="T97" s="85">
        <v>4</v>
      </c>
      <c r="U97" s="85">
        <v>4</v>
      </c>
      <c r="V97" s="85">
        <v>4</v>
      </c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</row>
    <row r="98" spans="1:182" s="18" customFormat="1" x14ac:dyDescent="0.25">
      <c r="A98" s="18">
        <v>97</v>
      </c>
      <c r="C98" s="37" t="s">
        <v>513</v>
      </c>
      <c r="D98" s="37"/>
      <c r="E98" s="37" t="s">
        <v>64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5">
        <v>0</v>
      </c>
      <c r="O98" s="89">
        <v>4</v>
      </c>
      <c r="P98" s="89">
        <v>4</v>
      </c>
      <c r="Q98" s="89">
        <v>3</v>
      </c>
      <c r="R98" s="87">
        <v>4</v>
      </c>
      <c r="S98" s="87">
        <v>5</v>
      </c>
      <c r="T98" s="85">
        <v>5</v>
      </c>
      <c r="U98" s="85">
        <v>5</v>
      </c>
      <c r="V98" s="85">
        <v>5</v>
      </c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</row>
    <row r="99" spans="1:182" s="18" customFormat="1" x14ac:dyDescent="0.25">
      <c r="A99" s="18">
        <v>98</v>
      </c>
      <c r="C99" s="37" t="s">
        <v>513</v>
      </c>
      <c r="D99" s="37"/>
      <c r="E99" s="37" t="s">
        <v>228</v>
      </c>
      <c r="F99" s="37">
        <v>0</v>
      </c>
      <c r="G99" s="37">
        <v>1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5">
        <v>0</v>
      </c>
      <c r="O99" s="89">
        <v>5</v>
      </c>
      <c r="P99" s="89">
        <v>5</v>
      </c>
      <c r="Q99" s="89">
        <v>5</v>
      </c>
      <c r="R99" s="87">
        <v>5</v>
      </c>
      <c r="S99" s="87">
        <v>5</v>
      </c>
      <c r="T99" s="85">
        <v>5</v>
      </c>
      <c r="U99" s="85">
        <v>5</v>
      </c>
      <c r="V99" s="85">
        <v>5</v>
      </c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</row>
    <row r="100" spans="1:182" s="18" customFormat="1" x14ac:dyDescent="0.25">
      <c r="A100" s="18">
        <v>99</v>
      </c>
      <c r="C100" s="37" t="s">
        <v>513</v>
      </c>
      <c r="D100" s="37"/>
      <c r="E100" s="37" t="s">
        <v>229</v>
      </c>
      <c r="F100" s="37">
        <v>0</v>
      </c>
      <c r="G100" s="37">
        <v>0</v>
      </c>
      <c r="H100" s="37">
        <v>0</v>
      </c>
      <c r="I100" s="37">
        <v>0</v>
      </c>
      <c r="J100" s="37">
        <v>1</v>
      </c>
      <c r="K100" s="37">
        <v>0</v>
      </c>
      <c r="L100" s="37">
        <v>0</v>
      </c>
      <c r="M100" s="37">
        <v>0</v>
      </c>
      <c r="N100" s="35">
        <v>0</v>
      </c>
      <c r="O100" s="89">
        <v>5</v>
      </c>
      <c r="P100" s="89">
        <v>5</v>
      </c>
      <c r="Q100" s="89">
        <v>5</v>
      </c>
      <c r="R100" s="87">
        <v>5</v>
      </c>
      <c r="S100" s="87">
        <v>5</v>
      </c>
      <c r="T100" s="85">
        <v>5</v>
      </c>
      <c r="U100" s="85">
        <v>5</v>
      </c>
      <c r="V100" s="85">
        <v>5</v>
      </c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</row>
    <row r="101" spans="1:182" s="19" customFormat="1" x14ac:dyDescent="0.25">
      <c r="A101" s="18">
        <v>100</v>
      </c>
      <c r="B101" s="18"/>
      <c r="C101" s="37" t="s">
        <v>513</v>
      </c>
      <c r="D101" s="37"/>
      <c r="E101" s="37"/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5">
        <v>0</v>
      </c>
      <c r="O101" s="89">
        <v>4</v>
      </c>
      <c r="P101" s="89">
        <v>4</v>
      </c>
      <c r="Q101" s="89">
        <v>4</v>
      </c>
      <c r="R101" s="87">
        <v>4</v>
      </c>
      <c r="S101" s="87">
        <v>4</v>
      </c>
      <c r="T101" s="85">
        <v>4</v>
      </c>
      <c r="U101" s="85">
        <v>4</v>
      </c>
      <c r="V101" s="85">
        <v>4</v>
      </c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</row>
    <row r="102" spans="1:182" s="18" customFormat="1" x14ac:dyDescent="0.25">
      <c r="A102" s="18">
        <v>101</v>
      </c>
      <c r="C102" s="37" t="s">
        <v>513</v>
      </c>
      <c r="D102" s="37"/>
      <c r="E102" s="37" t="s">
        <v>232</v>
      </c>
      <c r="F102" s="37">
        <v>0</v>
      </c>
      <c r="G102" s="37">
        <v>0</v>
      </c>
      <c r="H102" s="37">
        <v>0</v>
      </c>
      <c r="I102" s="37">
        <v>1</v>
      </c>
      <c r="J102" s="37">
        <v>0</v>
      </c>
      <c r="K102" s="37">
        <v>0</v>
      </c>
      <c r="L102" s="37">
        <v>0</v>
      </c>
      <c r="M102" s="37">
        <v>0</v>
      </c>
      <c r="N102" s="35">
        <v>0</v>
      </c>
      <c r="O102" s="89">
        <v>5</v>
      </c>
      <c r="P102" s="89">
        <v>5</v>
      </c>
      <c r="Q102" s="89">
        <v>5</v>
      </c>
      <c r="R102" s="87">
        <v>5</v>
      </c>
      <c r="S102" s="87">
        <v>5</v>
      </c>
      <c r="T102" s="85">
        <v>5</v>
      </c>
      <c r="U102" s="85">
        <v>5</v>
      </c>
      <c r="V102" s="85">
        <v>5</v>
      </c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</row>
    <row r="103" spans="1:182" s="18" customFormat="1" x14ac:dyDescent="0.25">
      <c r="A103" s="18">
        <v>102</v>
      </c>
      <c r="C103" s="37" t="s">
        <v>513</v>
      </c>
      <c r="D103" s="37"/>
      <c r="E103" s="37" t="s">
        <v>235</v>
      </c>
      <c r="F103" s="37">
        <v>0</v>
      </c>
      <c r="G103" s="37">
        <v>1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5">
        <v>0</v>
      </c>
      <c r="O103" s="89">
        <v>5</v>
      </c>
      <c r="P103" s="89">
        <v>4</v>
      </c>
      <c r="Q103" s="89">
        <v>4</v>
      </c>
      <c r="R103" s="87">
        <v>4</v>
      </c>
      <c r="S103" s="87">
        <v>4</v>
      </c>
      <c r="T103" s="85">
        <v>5</v>
      </c>
      <c r="U103" s="85">
        <v>4</v>
      </c>
      <c r="V103" s="85">
        <v>5</v>
      </c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</row>
    <row r="104" spans="1:182" s="18" customFormat="1" x14ac:dyDescent="0.25">
      <c r="A104" s="18">
        <v>103</v>
      </c>
      <c r="C104" s="37" t="s">
        <v>513</v>
      </c>
      <c r="D104" s="37"/>
      <c r="E104" s="37"/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5">
        <v>0</v>
      </c>
      <c r="O104" s="89">
        <v>5</v>
      </c>
      <c r="P104" s="89">
        <v>5</v>
      </c>
      <c r="Q104" s="89">
        <v>5</v>
      </c>
      <c r="R104" s="87">
        <v>4</v>
      </c>
      <c r="S104" s="87">
        <v>5</v>
      </c>
      <c r="T104" s="85">
        <v>4</v>
      </c>
      <c r="U104" s="85">
        <v>5</v>
      </c>
      <c r="V104" s="85">
        <v>4</v>
      </c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</row>
    <row r="105" spans="1:182" s="18" customFormat="1" x14ac:dyDescent="0.25">
      <c r="A105" s="18">
        <v>104</v>
      </c>
      <c r="C105" s="37" t="s">
        <v>513</v>
      </c>
      <c r="D105" s="37"/>
      <c r="E105" s="37" t="s">
        <v>1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5">
        <v>0</v>
      </c>
      <c r="O105" s="89">
        <v>4</v>
      </c>
      <c r="P105" s="89">
        <v>4</v>
      </c>
      <c r="Q105" s="89">
        <v>4</v>
      </c>
      <c r="R105" s="87">
        <v>4</v>
      </c>
      <c r="S105" s="87">
        <v>4</v>
      </c>
      <c r="T105" s="85">
        <v>4</v>
      </c>
      <c r="U105" s="85">
        <v>4</v>
      </c>
      <c r="V105" s="85">
        <v>4</v>
      </c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</row>
    <row r="106" spans="1:182" s="18" customFormat="1" x14ac:dyDescent="0.25">
      <c r="A106" s="18">
        <v>105</v>
      </c>
      <c r="C106" s="37" t="s">
        <v>513</v>
      </c>
      <c r="D106" s="37"/>
      <c r="E106" s="37" t="s">
        <v>238</v>
      </c>
      <c r="F106" s="37">
        <v>0</v>
      </c>
      <c r="G106" s="37">
        <v>0</v>
      </c>
      <c r="H106" s="37">
        <v>1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5">
        <v>0</v>
      </c>
      <c r="O106" s="89">
        <v>4</v>
      </c>
      <c r="P106" s="89">
        <v>4</v>
      </c>
      <c r="Q106" s="89">
        <v>4</v>
      </c>
      <c r="R106" s="87">
        <v>4</v>
      </c>
      <c r="S106" s="87">
        <v>4</v>
      </c>
      <c r="T106" s="85">
        <v>4</v>
      </c>
      <c r="U106" s="85">
        <v>4</v>
      </c>
      <c r="V106" s="85">
        <v>5</v>
      </c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</row>
    <row r="107" spans="1:182" s="18" customFormat="1" x14ac:dyDescent="0.25">
      <c r="A107" s="18">
        <v>106</v>
      </c>
      <c r="C107" s="37" t="s">
        <v>513</v>
      </c>
      <c r="D107" s="37"/>
      <c r="E107" s="37" t="s">
        <v>240</v>
      </c>
      <c r="F107" s="37">
        <v>0</v>
      </c>
      <c r="G107" s="37">
        <v>0</v>
      </c>
      <c r="H107" s="37">
        <v>1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5">
        <v>0</v>
      </c>
      <c r="O107" s="89">
        <v>4</v>
      </c>
      <c r="P107" s="89">
        <v>3</v>
      </c>
      <c r="Q107" s="89">
        <v>3</v>
      </c>
      <c r="R107" s="87">
        <v>4</v>
      </c>
      <c r="S107" s="87">
        <v>4</v>
      </c>
      <c r="T107" s="85">
        <v>4</v>
      </c>
      <c r="U107" s="85">
        <v>3</v>
      </c>
      <c r="V107" s="85">
        <v>4</v>
      </c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</row>
    <row r="108" spans="1:182" s="18" customFormat="1" x14ac:dyDescent="0.25">
      <c r="A108" s="18">
        <v>107</v>
      </c>
      <c r="C108" s="37" t="s">
        <v>513</v>
      </c>
      <c r="D108" s="37"/>
      <c r="E108" s="37" t="s">
        <v>245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5">
        <v>0</v>
      </c>
      <c r="O108" s="89">
        <v>5</v>
      </c>
      <c r="P108" s="89">
        <v>5</v>
      </c>
      <c r="Q108" s="89">
        <v>5</v>
      </c>
      <c r="R108" s="87">
        <v>1</v>
      </c>
      <c r="S108" s="87">
        <v>5</v>
      </c>
      <c r="T108" s="85">
        <v>5</v>
      </c>
      <c r="U108" s="85">
        <v>4</v>
      </c>
      <c r="V108" s="85">
        <v>5</v>
      </c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</row>
    <row r="109" spans="1:182" s="18" customFormat="1" x14ac:dyDescent="0.25">
      <c r="A109" s="18">
        <v>108</v>
      </c>
      <c r="C109" s="37" t="s">
        <v>513</v>
      </c>
      <c r="D109" s="37"/>
      <c r="E109" s="37" t="s">
        <v>80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5">
        <v>0</v>
      </c>
      <c r="O109" s="89">
        <v>4</v>
      </c>
      <c r="P109" s="89">
        <v>4</v>
      </c>
      <c r="Q109" s="89">
        <v>5</v>
      </c>
      <c r="R109" s="87">
        <v>5</v>
      </c>
      <c r="S109" s="87">
        <v>5</v>
      </c>
      <c r="T109" s="85">
        <v>4</v>
      </c>
      <c r="U109" s="85">
        <v>4</v>
      </c>
      <c r="V109" s="85">
        <v>4</v>
      </c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</row>
    <row r="110" spans="1:182" s="18" customFormat="1" x14ac:dyDescent="0.25">
      <c r="A110" s="18">
        <v>109</v>
      </c>
      <c r="C110" s="37" t="s">
        <v>513</v>
      </c>
      <c r="D110" s="37"/>
      <c r="E110" s="37" t="s">
        <v>249</v>
      </c>
      <c r="F110" s="37">
        <v>0</v>
      </c>
      <c r="G110" s="37">
        <v>1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5">
        <v>0</v>
      </c>
      <c r="O110" s="89">
        <v>4</v>
      </c>
      <c r="P110" s="89">
        <v>4</v>
      </c>
      <c r="Q110" s="89">
        <v>4</v>
      </c>
      <c r="R110" s="87">
        <v>3</v>
      </c>
      <c r="S110" s="87">
        <v>4</v>
      </c>
      <c r="T110" s="85">
        <v>4</v>
      </c>
      <c r="U110" s="85">
        <v>4</v>
      </c>
      <c r="V110" s="85">
        <v>4</v>
      </c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</row>
    <row r="111" spans="1:182" s="18" customFormat="1" x14ac:dyDescent="0.25">
      <c r="A111" s="18">
        <v>110</v>
      </c>
      <c r="C111" s="37" t="s">
        <v>513</v>
      </c>
      <c r="D111" s="37"/>
      <c r="E111" s="37" t="s">
        <v>251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1</v>
      </c>
      <c r="L111" s="37">
        <v>0</v>
      </c>
      <c r="M111" s="37">
        <v>0</v>
      </c>
      <c r="N111" s="35">
        <v>0</v>
      </c>
      <c r="O111" s="89">
        <v>5</v>
      </c>
      <c r="P111" s="89">
        <v>5</v>
      </c>
      <c r="Q111" s="89">
        <v>5</v>
      </c>
      <c r="R111" s="87">
        <v>5</v>
      </c>
      <c r="S111" s="87">
        <v>5</v>
      </c>
      <c r="T111" s="85">
        <v>5</v>
      </c>
      <c r="U111" s="85">
        <v>5</v>
      </c>
      <c r="V111" s="85">
        <v>5</v>
      </c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</row>
    <row r="112" spans="1:182" s="18" customFormat="1" x14ac:dyDescent="0.25">
      <c r="A112" s="18">
        <v>111</v>
      </c>
      <c r="C112" s="37" t="s">
        <v>513</v>
      </c>
      <c r="D112" s="37"/>
      <c r="E112" s="37" t="s">
        <v>255</v>
      </c>
      <c r="F112" s="37">
        <v>0</v>
      </c>
      <c r="G112" s="37">
        <v>0</v>
      </c>
      <c r="H112" s="37">
        <v>1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5">
        <v>0</v>
      </c>
      <c r="O112" s="89">
        <v>4</v>
      </c>
      <c r="P112" s="89">
        <v>5</v>
      </c>
      <c r="Q112" s="89">
        <v>5</v>
      </c>
      <c r="R112" s="87">
        <v>4</v>
      </c>
      <c r="S112" s="87">
        <v>5</v>
      </c>
      <c r="T112" s="85">
        <v>5</v>
      </c>
      <c r="U112" s="85">
        <v>5</v>
      </c>
      <c r="V112" s="85">
        <v>5</v>
      </c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</row>
    <row r="113" spans="1:182" s="18" customFormat="1" x14ac:dyDescent="0.25">
      <c r="A113" s="18">
        <v>112</v>
      </c>
      <c r="C113" s="37" t="s">
        <v>513</v>
      </c>
      <c r="D113" s="37"/>
      <c r="E113" s="37" t="s">
        <v>260</v>
      </c>
      <c r="F113" s="37">
        <v>0</v>
      </c>
      <c r="G113" s="37">
        <v>0</v>
      </c>
      <c r="H113" s="37">
        <v>0</v>
      </c>
      <c r="I113" s="37">
        <v>1</v>
      </c>
      <c r="J113" s="37">
        <v>0</v>
      </c>
      <c r="K113" s="37">
        <v>0</v>
      </c>
      <c r="L113" s="37">
        <v>0</v>
      </c>
      <c r="M113" s="37">
        <v>0</v>
      </c>
      <c r="N113" s="35">
        <v>0</v>
      </c>
      <c r="O113" s="89">
        <v>5</v>
      </c>
      <c r="P113" s="89">
        <v>5</v>
      </c>
      <c r="Q113" s="89">
        <v>5</v>
      </c>
      <c r="R113" s="87">
        <v>5</v>
      </c>
      <c r="S113" s="87">
        <v>5</v>
      </c>
      <c r="T113" s="85">
        <v>5</v>
      </c>
      <c r="U113" s="85">
        <v>5</v>
      </c>
      <c r="V113" s="85">
        <v>5</v>
      </c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</row>
    <row r="114" spans="1:182" s="19" customFormat="1" x14ac:dyDescent="0.25">
      <c r="A114" s="18">
        <v>113</v>
      </c>
      <c r="B114" s="18"/>
      <c r="C114" s="37" t="s">
        <v>513</v>
      </c>
      <c r="D114" s="37"/>
      <c r="E114" s="37" t="s">
        <v>59</v>
      </c>
      <c r="F114" s="37">
        <v>0</v>
      </c>
      <c r="G114" s="37">
        <v>1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5">
        <v>0</v>
      </c>
      <c r="O114" s="89">
        <v>4</v>
      </c>
      <c r="P114" s="89">
        <v>4</v>
      </c>
      <c r="Q114" s="89">
        <v>4</v>
      </c>
      <c r="R114" s="87">
        <v>3</v>
      </c>
      <c r="S114" s="87">
        <v>4</v>
      </c>
      <c r="T114" s="85">
        <v>5</v>
      </c>
      <c r="U114" s="85">
        <v>4</v>
      </c>
      <c r="V114" s="85">
        <v>4</v>
      </c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</row>
    <row r="115" spans="1:182" s="18" customFormat="1" x14ac:dyDescent="0.25">
      <c r="A115" s="18">
        <v>114</v>
      </c>
      <c r="C115" s="37" t="s">
        <v>513</v>
      </c>
      <c r="D115" s="37"/>
      <c r="E115" s="37" t="s">
        <v>264</v>
      </c>
      <c r="F115" s="37">
        <v>1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5">
        <v>1</v>
      </c>
      <c r="O115" s="89">
        <v>4</v>
      </c>
      <c r="P115" s="89">
        <v>4</v>
      </c>
      <c r="Q115" s="89">
        <v>5</v>
      </c>
      <c r="R115" s="87">
        <v>4</v>
      </c>
      <c r="S115" s="87">
        <v>4</v>
      </c>
      <c r="T115" s="85">
        <v>4</v>
      </c>
      <c r="U115" s="85">
        <v>5</v>
      </c>
      <c r="V115" s="85">
        <v>4</v>
      </c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</row>
    <row r="116" spans="1:182" s="18" customFormat="1" x14ac:dyDescent="0.25">
      <c r="A116" s="18">
        <v>115</v>
      </c>
      <c r="C116" s="37" t="s">
        <v>513</v>
      </c>
      <c r="D116" s="37"/>
      <c r="E116" s="37" t="s">
        <v>267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5">
        <v>0</v>
      </c>
      <c r="O116" s="89">
        <v>5</v>
      </c>
      <c r="P116" s="89">
        <v>5</v>
      </c>
      <c r="Q116" s="89">
        <v>5</v>
      </c>
      <c r="R116" s="87">
        <v>5</v>
      </c>
      <c r="S116" s="87">
        <v>4</v>
      </c>
      <c r="T116" s="85">
        <v>5</v>
      </c>
      <c r="U116" s="85">
        <v>5</v>
      </c>
      <c r="V116" s="85">
        <v>5</v>
      </c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  <c r="FX116" s="25"/>
      <c r="FY116" s="25"/>
      <c r="FZ116" s="25"/>
    </row>
    <row r="117" spans="1:182" s="18" customFormat="1" x14ac:dyDescent="0.25">
      <c r="A117" s="18">
        <v>116</v>
      </c>
      <c r="C117" s="37" t="s">
        <v>513</v>
      </c>
      <c r="D117" s="37"/>
      <c r="E117" s="37" t="s">
        <v>128</v>
      </c>
      <c r="F117" s="37">
        <v>0</v>
      </c>
      <c r="G117" s="37">
        <v>0</v>
      </c>
      <c r="H117" s="37">
        <v>1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5">
        <v>0</v>
      </c>
      <c r="O117" s="89">
        <v>5</v>
      </c>
      <c r="P117" s="89">
        <v>4</v>
      </c>
      <c r="Q117" s="89">
        <v>3</v>
      </c>
      <c r="R117" s="87">
        <v>5</v>
      </c>
      <c r="S117" s="87">
        <v>5</v>
      </c>
      <c r="T117" s="85">
        <v>5</v>
      </c>
      <c r="U117" s="85">
        <v>5</v>
      </c>
      <c r="V117" s="85">
        <v>5</v>
      </c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</row>
    <row r="118" spans="1:182" s="19" customFormat="1" x14ac:dyDescent="0.25">
      <c r="A118" s="18">
        <v>117</v>
      </c>
      <c r="B118" s="18"/>
      <c r="C118" s="37" t="s">
        <v>513</v>
      </c>
      <c r="D118" s="37"/>
      <c r="E118" s="37"/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5">
        <v>0</v>
      </c>
      <c r="O118" s="89">
        <v>4</v>
      </c>
      <c r="P118" s="89">
        <v>5</v>
      </c>
      <c r="Q118" s="89">
        <v>5</v>
      </c>
      <c r="R118" s="87">
        <v>4</v>
      </c>
      <c r="S118" s="87">
        <v>4</v>
      </c>
      <c r="T118" s="85">
        <v>5</v>
      </c>
      <c r="U118" s="85">
        <v>5</v>
      </c>
      <c r="V118" s="85">
        <v>5</v>
      </c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</row>
    <row r="119" spans="1:182" s="19" customFormat="1" x14ac:dyDescent="0.25">
      <c r="A119" s="18">
        <v>118</v>
      </c>
      <c r="B119" s="18"/>
      <c r="C119" s="37" t="s">
        <v>513</v>
      </c>
      <c r="D119" s="37"/>
      <c r="E119" s="37" t="s">
        <v>68</v>
      </c>
      <c r="F119" s="37">
        <v>0</v>
      </c>
      <c r="G119" s="37">
        <v>1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5">
        <v>0</v>
      </c>
      <c r="O119" s="89">
        <v>4</v>
      </c>
      <c r="P119" s="89">
        <v>3</v>
      </c>
      <c r="Q119" s="89">
        <v>4</v>
      </c>
      <c r="R119" s="87">
        <v>4</v>
      </c>
      <c r="S119" s="87">
        <v>3</v>
      </c>
      <c r="T119" s="85">
        <v>4</v>
      </c>
      <c r="U119" s="85">
        <v>4</v>
      </c>
      <c r="V119" s="85">
        <v>4</v>
      </c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</row>
    <row r="120" spans="1:182" s="18" customFormat="1" x14ac:dyDescent="0.25">
      <c r="A120" s="18">
        <v>119</v>
      </c>
      <c r="C120" s="37" t="s">
        <v>513</v>
      </c>
      <c r="D120" s="37"/>
      <c r="E120" s="37" t="s">
        <v>276</v>
      </c>
      <c r="F120" s="37">
        <v>0</v>
      </c>
      <c r="G120" s="37">
        <v>1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5">
        <v>0</v>
      </c>
      <c r="O120" s="89">
        <v>4</v>
      </c>
      <c r="P120" s="89">
        <v>5</v>
      </c>
      <c r="Q120" s="89">
        <v>3</v>
      </c>
      <c r="R120" s="87">
        <v>4</v>
      </c>
      <c r="S120" s="87">
        <v>4</v>
      </c>
      <c r="T120" s="85">
        <v>4</v>
      </c>
      <c r="U120" s="85">
        <v>4</v>
      </c>
      <c r="V120" s="85">
        <v>4</v>
      </c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P120" s="25"/>
      <c r="FQ120" s="25"/>
      <c r="FR120" s="25"/>
      <c r="FS120" s="25"/>
      <c r="FT120" s="25"/>
      <c r="FU120" s="25"/>
      <c r="FV120" s="25"/>
      <c r="FW120" s="25"/>
      <c r="FX120" s="25"/>
      <c r="FY120" s="25"/>
      <c r="FZ120" s="25"/>
    </row>
    <row r="121" spans="1:182" s="18" customFormat="1" x14ac:dyDescent="0.25">
      <c r="A121" s="18">
        <v>120</v>
      </c>
      <c r="C121" s="37" t="s">
        <v>513</v>
      </c>
      <c r="D121" s="37"/>
      <c r="E121" s="37" t="s">
        <v>278</v>
      </c>
      <c r="F121" s="37">
        <v>0</v>
      </c>
      <c r="G121" s="37">
        <v>1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5">
        <v>0</v>
      </c>
      <c r="O121" s="89">
        <v>4</v>
      </c>
      <c r="P121" s="89">
        <v>4</v>
      </c>
      <c r="Q121" s="89">
        <v>5</v>
      </c>
      <c r="R121" s="87">
        <v>3</v>
      </c>
      <c r="S121" s="87">
        <v>3</v>
      </c>
      <c r="T121" s="85">
        <v>3</v>
      </c>
      <c r="U121" s="85">
        <v>3</v>
      </c>
      <c r="V121" s="85">
        <v>4</v>
      </c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5"/>
      <c r="FR121" s="25"/>
      <c r="FS121" s="25"/>
      <c r="FT121" s="25"/>
      <c r="FU121" s="25"/>
      <c r="FV121" s="25"/>
      <c r="FW121" s="25"/>
      <c r="FX121" s="25"/>
      <c r="FY121" s="25"/>
      <c r="FZ121" s="25"/>
    </row>
    <row r="122" spans="1:182" s="18" customFormat="1" x14ac:dyDescent="0.25">
      <c r="A122" s="18">
        <v>121</v>
      </c>
      <c r="C122" s="37" t="s">
        <v>513</v>
      </c>
      <c r="D122" s="37"/>
      <c r="E122" s="37" t="s">
        <v>35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1</v>
      </c>
      <c r="N122" s="35">
        <v>0</v>
      </c>
      <c r="O122" s="89">
        <v>4</v>
      </c>
      <c r="P122" s="89">
        <v>4</v>
      </c>
      <c r="Q122" s="89">
        <v>4</v>
      </c>
      <c r="R122" s="87">
        <v>4</v>
      </c>
      <c r="S122" s="87">
        <v>4</v>
      </c>
      <c r="T122" s="85">
        <v>4</v>
      </c>
      <c r="U122" s="85">
        <v>4</v>
      </c>
      <c r="V122" s="85">
        <v>4</v>
      </c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</row>
    <row r="123" spans="1:182" s="18" customFormat="1" x14ac:dyDescent="0.25">
      <c r="A123" s="18">
        <v>122</v>
      </c>
      <c r="C123" s="37" t="s">
        <v>513</v>
      </c>
      <c r="D123" s="37"/>
      <c r="E123" s="37"/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5">
        <v>0</v>
      </c>
      <c r="O123" s="89">
        <v>4</v>
      </c>
      <c r="P123" s="89">
        <v>5</v>
      </c>
      <c r="Q123" s="89">
        <v>5</v>
      </c>
      <c r="R123" s="87">
        <v>3</v>
      </c>
      <c r="S123" s="87">
        <v>4</v>
      </c>
      <c r="T123" s="85">
        <v>5</v>
      </c>
      <c r="U123" s="85">
        <v>5</v>
      </c>
      <c r="V123" s="85">
        <v>5</v>
      </c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P123" s="25"/>
      <c r="FQ123" s="25"/>
      <c r="FR123" s="25"/>
      <c r="FS123" s="25"/>
      <c r="FT123" s="25"/>
      <c r="FU123" s="25"/>
      <c r="FV123" s="25"/>
      <c r="FW123" s="25"/>
      <c r="FX123" s="25"/>
      <c r="FY123" s="25"/>
      <c r="FZ123" s="25"/>
    </row>
    <row r="124" spans="1:182" s="18" customFormat="1" x14ac:dyDescent="0.25">
      <c r="A124" s="18">
        <v>123</v>
      </c>
      <c r="C124" s="37" t="s">
        <v>513</v>
      </c>
      <c r="D124" s="37"/>
      <c r="E124" s="37"/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5">
        <v>0</v>
      </c>
      <c r="O124" s="89">
        <v>5</v>
      </c>
      <c r="P124" s="89">
        <v>5</v>
      </c>
      <c r="Q124" s="89">
        <v>5</v>
      </c>
      <c r="R124" s="87">
        <v>5</v>
      </c>
      <c r="S124" s="87">
        <v>5</v>
      </c>
      <c r="T124" s="85">
        <v>5</v>
      </c>
      <c r="U124" s="85">
        <v>5</v>
      </c>
      <c r="V124" s="85">
        <v>5</v>
      </c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5"/>
      <c r="FW124" s="25"/>
      <c r="FX124" s="25"/>
      <c r="FY124" s="25"/>
      <c r="FZ124" s="25"/>
    </row>
    <row r="125" spans="1:182" s="18" customFormat="1" x14ac:dyDescent="0.25">
      <c r="A125" s="18">
        <v>124</v>
      </c>
      <c r="C125" s="37" t="s">
        <v>513</v>
      </c>
      <c r="D125" s="37"/>
      <c r="E125" s="37"/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5">
        <v>0</v>
      </c>
      <c r="O125" s="89">
        <v>5</v>
      </c>
      <c r="P125" s="89">
        <v>5</v>
      </c>
      <c r="Q125" s="89">
        <v>5</v>
      </c>
      <c r="R125" s="87">
        <v>5</v>
      </c>
      <c r="S125" s="87">
        <v>5</v>
      </c>
      <c r="T125" s="85">
        <v>5</v>
      </c>
      <c r="U125" s="85">
        <v>5</v>
      </c>
      <c r="V125" s="85">
        <v>5</v>
      </c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P125" s="25"/>
      <c r="FQ125" s="25"/>
      <c r="FR125" s="25"/>
      <c r="FS125" s="25"/>
      <c r="FT125" s="25"/>
      <c r="FU125" s="25"/>
      <c r="FV125" s="25"/>
      <c r="FW125" s="25"/>
      <c r="FX125" s="25"/>
      <c r="FY125" s="25"/>
      <c r="FZ125" s="25"/>
    </row>
    <row r="126" spans="1:182" s="18" customFormat="1" x14ac:dyDescent="0.25">
      <c r="A126" s="18">
        <v>125</v>
      </c>
      <c r="C126" s="37" t="s">
        <v>513</v>
      </c>
      <c r="D126" s="37"/>
      <c r="E126" s="37" t="s">
        <v>286</v>
      </c>
      <c r="F126" s="37">
        <v>1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5">
        <v>0</v>
      </c>
      <c r="O126" s="89">
        <v>5</v>
      </c>
      <c r="P126" s="89">
        <v>5</v>
      </c>
      <c r="Q126" s="89">
        <v>5</v>
      </c>
      <c r="R126" s="87">
        <v>5</v>
      </c>
      <c r="S126" s="87">
        <v>5</v>
      </c>
      <c r="T126" s="85">
        <v>5</v>
      </c>
      <c r="U126" s="85">
        <v>5</v>
      </c>
      <c r="V126" s="85">
        <v>5</v>
      </c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</row>
    <row r="127" spans="1:182" s="18" customFormat="1" x14ac:dyDescent="0.25">
      <c r="A127" s="18">
        <v>126</v>
      </c>
      <c r="C127" s="37" t="s">
        <v>513</v>
      </c>
      <c r="D127" s="37"/>
      <c r="E127" s="37" t="s">
        <v>290</v>
      </c>
      <c r="F127" s="37">
        <v>0</v>
      </c>
      <c r="G127" s="37">
        <v>1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5">
        <v>0</v>
      </c>
      <c r="O127" s="89">
        <v>5</v>
      </c>
      <c r="P127" s="89">
        <v>4</v>
      </c>
      <c r="Q127" s="89">
        <v>3</v>
      </c>
      <c r="R127" s="87">
        <v>3</v>
      </c>
      <c r="S127" s="87">
        <v>5</v>
      </c>
      <c r="T127" s="85">
        <v>5</v>
      </c>
      <c r="U127" s="85">
        <v>4</v>
      </c>
      <c r="V127" s="85">
        <v>4</v>
      </c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</row>
    <row r="128" spans="1:182" s="18" customFormat="1" x14ac:dyDescent="0.25">
      <c r="A128" s="18">
        <v>127</v>
      </c>
      <c r="C128" s="37" t="s">
        <v>513</v>
      </c>
      <c r="D128" s="37"/>
      <c r="E128" s="37"/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5">
        <v>0</v>
      </c>
      <c r="O128" s="89">
        <v>5</v>
      </c>
      <c r="P128" s="89">
        <v>5</v>
      </c>
      <c r="Q128" s="89">
        <v>5</v>
      </c>
      <c r="R128" s="87">
        <v>3</v>
      </c>
      <c r="S128" s="87">
        <v>4</v>
      </c>
      <c r="T128" s="85">
        <v>3</v>
      </c>
      <c r="U128" s="85">
        <v>2</v>
      </c>
      <c r="V128" s="85">
        <v>2</v>
      </c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</row>
    <row r="129" spans="1:182" s="18" customFormat="1" x14ac:dyDescent="0.25">
      <c r="A129" s="18">
        <v>128</v>
      </c>
      <c r="C129" s="37" t="s">
        <v>513</v>
      </c>
      <c r="D129" s="37"/>
      <c r="E129" s="37" t="s">
        <v>294</v>
      </c>
      <c r="F129" s="37">
        <v>0</v>
      </c>
      <c r="G129" s="37">
        <v>1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5">
        <v>0</v>
      </c>
      <c r="O129" s="89">
        <v>5</v>
      </c>
      <c r="P129" s="89">
        <v>5</v>
      </c>
      <c r="Q129" s="89">
        <v>5</v>
      </c>
      <c r="R129" s="87">
        <v>5</v>
      </c>
      <c r="S129" s="87">
        <v>5</v>
      </c>
      <c r="T129" s="85">
        <v>5</v>
      </c>
      <c r="U129" s="85">
        <v>5</v>
      </c>
      <c r="V129" s="85">
        <v>5</v>
      </c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</row>
    <row r="130" spans="1:182" s="18" customFormat="1" x14ac:dyDescent="0.25">
      <c r="A130" s="18">
        <v>129</v>
      </c>
      <c r="C130" s="37" t="s">
        <v>513</v>
      </c>
      <c r="D130" s="37"/>
      <c r="E130" s="37" t="s">
        <v>299</v>
      </c>
      <c r="F130" s="37">
        <v>0</v>
      </c>
      <c r="G130" s="37">
        <v>1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5">
        <v>0</v>
      </c>
      <c r="O130" s="89">
        <v>4</v>
      </c>
      <c r="P130" s="89">
        <v>4</v>
      </c>
      <c r="Q130" s="89">
        <v>4</v>
      </c>
      <c r="R130" s="87">
        <v>3</v>
      </c>
      <c r="S130" s="87">
        <v>4</v>
      </c>
      <c r="T130" s="85">
        <v>5</v>
      </c>
      <c r="U130" s="85">
        <v>4</v>
      </c>
      <c r="V130" s="85">
        <v>4</v>
      </c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</row>
    <row r="131" spans="1:182" s="18" customFormat="1" x14ac:dyDescent="0.25">
      <c r="A131" s="18">
        <v>130</v>
      </c>
      <c r="C131" s="37" t="s">
        <v>513</v>
      </c>
      <c r="D131" s="37"/>
      <c r="E131" s="37" t="s">
        <v>302</v>
      </c>
      <c r="F131" s="37">
        <v>1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5">
        <v>0</v>
      </c>
      <c r="O131" s="89">
        <v>5</v>
      </c>
      <c r="P131" s="89">
        <v>5</v>
      </c>
      <c r="Q131" s="89">
        <v>5</v>
      </c>
      <c r="R131" s="87">
        <v>5</v>
      </c>
      <c r="S131" s="87">
        <v>5</v>
      </c>
      <c r="T131" s="85">
        <v>5</v>
      </c>
      <c r="U131" s="85">
        <v>5</v>
      </c>
      <c r="V131" s="85">
        <v>5</v>
      </c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</row>
    <row r="132" spans="1:182" s="18" customFormat="1" x14ac:dyDescent="0.25">
      <c r="A132" s="18">
        <v>131</v>
      </c>
      <c r="C132" s="37" t="s">
        <v>513</v>
      </c>
      <c r="D132" s="37"/>
      <c r="E132" s="37" t="s">
        <v>307</v>
      </c>
      <c r="F132" s="37">
        <v>1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5">
        <v>0</v>
      </c>
      <c r="O132" s="89">
        <v>5</v>
      </c>
      <c r="P132" s="89">
        <v>5</v>
      </c>
      <c r="Q132" s="89">
        <v>3</v>
      </c>
      <c r="R132" s="87">
        <v>3</v>
      </c>
      <c r="S132" s="87">
        <v>3</v>
      </c>
      <c r="T132" s="85">
        <v>5</v>
      </c>
      <c r="U132" s="85">
        <v>5</v>
      </c>
      <c r="V132" s="85">
        <v>5</v>
      </c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</row>
    <row r="133" spans="1:182" s="18" customFormat="1" x14ac:dyDescent="0.25">
      <c r="A133" s="18">
        <v>132</v>
      </c>
      <c r="C133" s="37" t="s">
        <v>513</v>
      </c>
      <c r="D133" s="37"/>
      <c r="E133" s="37" t="s">
        <v>251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1</v>
      </c>
      <c r="L133" s="37">
        <v>0</v>
      </c>
      <c r="M133" s="37">
        <v>0</v>
      </c>
      <c r="N133" s="35">
        <v>0</v>
      </c>
      <c r="O133" s="89">
        <v>5</v>
      </c>
      <c r="P133" s="89">
        <v>5</v>
      </c>
      <c r="Q133" s="89">
        <v>5</v>
      </c>
      <c r="R133" s="87">
        <v>5</v>
      </c>
      <c r="S133" s="87">
        <v>5</v>
      </c>
      <c r="T133" s="85">
        <v>5</v>
      </c>
      <c r="U133" s="85">
        <v>5</v>
      </c>
      <c r="V133" s="85">
        <v>5</v>
      </c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</row>
    <row r="134" spans="1:182" s="18" customFormat="1" x14ac:dyDescent="0.25">
      <c r="A134" s="18">
        <v>133</v>
      </c>
      <c r="C134" s="37" t="s">
        <v>513</v>
      </c>
      <c r="D134" s="37"/>
      <c r="E134" s="37" t="s">
        <v>313</v>
      </c>
      <c r="F134" s="37">
        <v>0</v>
      </c>
      <c r="G134" s="37">
        <v>0</v>
      </c>
      <c r="H134" s="37">
        <v>1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5">
        <v>0</v>
      </c>
      <c r="O134" s="89">
        <v>5</v>
      </c>
      <c r="P134" s="89">
        <v>4</v>
      </c>
      <c r="Q134" s="89">
        <v>5</v>
      </c>
      <c r="R134" s="87">
        <v>5</v>
      </c>
      <c r="S134" s="87">
        <v>4</v>
      </c>
      <c r="T134" s="85">
        <v>4</v>
      </c>
      <c r="U134" s="85">
        <v>5</v>
      </c>
      <c r="V134" s="85">
        <v>5</v>
      </c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</row>
    <row r="135" spans="1:182" s="25" customFormat="1" x14ac:dyDescent="0.25">
      <c r="A135" s="18">
        <v>134</v>
      </c>
      <c r="B135" s="18"/>
      <c r="C135" s="37" t="s">
        <v>513</v>
      </c>
      <c r="D135" s="37"/>
      <c r="E135" s="37" t="s">
        <v>314</v>
      </c>
      <c r="F135" s="37">
        <v>1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5">
        <v>0</v>
      </c>
      <c r="O135" s="89">
        <v>5</v>
      </c>
      <c r="P135" s="89">
        <v>5</v>
      </c>
      <c r="Q135" s="89">
        <v>5</v>
      </c>
      <c r="R135" s="87">
        <v>5</v>
      </c>
      <c r="S135" s="87">
        <v>5</v>
      </c>
      <c r="T135" s="85">
        <v>5</v>
      </c>
      <c r="U135" s="85">
        <v>5</v>
      </c>
      <c r="V135" s="85">
        <v>5</v>
      </c>
    </row>
    <row r="136" spans="1:182" s="25" customFormat="1" x14ac:dyDescent="0.25">
      <c r="A136" s="18">
        <v>135</v>
      </c>
      <c r="B136" s="18"/>
      <c r="C136" s="37" t="s">
        <v>513</v>
      </c>
      <c r="D136" s="37"/>
      <c r="E136" s="37" t="s">
        <v>319</v>
      </c>
      <c r="F136" s="37">
        <v>0</v>
      </c>
      <c r="G136" s="37">
        <v>1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5">
        <v>0</v>
      </c>
      <c r="O136" s="89">
        <v>4</v>
      </c>
      <c r="P136" s="89">
        <v>4</v>
      </c>
      <c r="Q136" s="89">
        <v>4</v>
      </c>
      <c r="R136" s="87">
        <v>4</v>
      </c>
      <c r="S136" s="87">
        <v>4</v>
      </c>
      <c r="T136" s="85">
        <v>4</v>
      </c>
      <c r="U136" s="85">
        <v>5</v>
      </c>
      <c r="V136" s="85">
        <v>5</v>
      </c>
    </row>
    <row r="137" spans="1:182" s="25" customFormat="1" x14ac:dyDescent="0.25">
      <c r="A137" s="18">
        <v>136</v>
      </c>
      <c r="B137" s="18"/>
      <c r="C137" s="37" t="s">
        <v>513</v>
      </c>
      <c r="D137" s="37"/>
      <c r="E137" s="37" t="s">
        <v>232</v>
      </c>
      <c r="F137" s="37">
        <v>0</v>
      </c>
      <c r="G137" s="37">
        <v>0</v>
      </c>
      <c r="H137" s="37">
        <v>0</v>
      </c>
      <c r="I137" s="37">
        <v>1</v>
      </c>
      <c r="J137" s="37">
        <v>0</v>
      </c>
      <c r="K137" s="37">
        <v>0</v>
      </c>
      <c r="L137" s="37">
        <v>0</v>
      </c>
      <c r="M137" s="37">
        <v>0</v>
      </c>
      <c r="N137" s="35">
        <v>0</v>
      </c>
      <c r="O137" s="89">
        <v>5</v>
      </c>
      <c r="P137" s="89">
        <v>5</v>
      </c>
      <c r="Q137" s="89">
        <v>5</v>
      </c>
      <c r="R137" s="87">
        <v>4</v>
      </c>
      <c r="S137" s="87">
        <v>5</v>
      </c>
      <c r="T137" s="85">
        <v>5</v>
      </c>
      <c r="U137" s="85">
        <v>5</v>
      </c>
      <c r="V137" s="85">
        <v>5</v>
      </c>
    </row>
    <row r="138" spans="1:182" s="25" customFormat="1" x14ac:dyDescent="0.25">
      <c r="A138" s="18">
        <v>137</v>
      </c>
      <c r="B138" s="18"/>
      <c r="C138" s="37" t="s">
        <v>513</v>
      </c>
      <c r="D138" s="37"/>
      <c r="E138" s="37" t="s">
        <v>324</v>
      </c>
      <c r="F138" s="37">
        <v>0</v>
      </c>
      <c r="G138" s="37">
        <v>1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5">
        <v>0</v>
      </c>
      <c r="O138" s="89">
        <v>5</v>
      </c>
      <c r="P138" s="89">
        <v>5</v>
      </c>
      <c r="Q138" s="89">
        <v>5</v>
      </c>
      <c r="R138" s="87">
        <v>5</v>
      </c>
      <c r="S138" s="87">
        <v>5</v>
      </c>
      <c r="T138" s="85">
        <v>5</v>
      </c>
      <c r="U138" s="85">
        <v>5</v>
      </c>
      <c r="V138" s="85">
        <v>5</v>
      </c>
    </row>
    <row r="139" spans="1:182" s="25" customFormat="1" x14ac:dyDescent="0.25">
      <c r="A139" s="18">
        <v>138</v>
      </c>
      <c r="B139" s="18"/>
      <c r="C139" s="37" t="s">
        <v>513</v>
      </c>
      <c r="D139" s="37"/>
      <c r="E139" s="37" t="s">
        <v>327</v>
      </c>
      <c r="F139" s="37">
        <v>0</v>
      </c>
      <c r="G139" s="37"/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5">
        <v>0</v>
      </c>
      <c r="O139" s="89">
        <v>5</v>
      </c>
      <c r="P139" s="89">
        <v>5</v>
      </c>
      <c r="Q139" s="89">
        <v>5</v>
      </c>
      <c r="R139" s="87">
        <v>5</v>
      </c>
      <c r="S139" s="87">
        <v>5</v>
      </c>
      <c r="T139" s="85">
        <v>5</v>
      </c>
      <c r="U139" s="85">
        <v>5</v>
      </c>
      <c r="V139" s="85">
        <v>5</v>
      </c>
    </row>
    <row r="140" spans="1:182" s="25" customFormat="1" x14ac:dyDescent="0.25">
      <c r="A140" s="18">
        <v>139</v>
      </c>
      <c r="B140" s="18"/>
      <c r="C140" s="37" t="s">
        <v>513</v>
      </c>
      <c r="D140" s="37"/>
      <c r="E140" s="37" t="s">
        <v>330</v>
      </c>
      <c r="F140" s="37">
        <v>0</v>
      </c>
      <c r="G140" s="37">
        <v>1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5">
        <v>0</v>
      </c>
      <c r="O140" s="89">
        <v>5</v>
      </c>
      <c r="P140" s="89">
        <v>5</v>
      </c>
      <c r="Q140" s="89">
        <v>5</v>
      </c>
      <c r="R140" s="87">
        <v>5</v>
      </c>
      <c r="S140" s="87">
        <v>5</v>
      </c>
      <c r="T140" s="85">
        <v>5</v>
      </c>
      <c r="U140" s="85">
        <v>5</v>
      </c>
      <c r="V140" s="85">
        <v>5</v>
      </c>
    </row>
    <row r="141" spans="1:182" s="25" customFormat="1" x14ac:dyDescent="0.25">
      <c r="A141" s="18">
        <v>140</v>
      </c>
      <c r="B141" s="18"/>
      <c r="C141" s="37" t="s">
        <v>513</v>
      </c>
      <c r="D141" s="37"/>
      <c r="E141" s="37" t="s">
        <v>331</v>
      </c>
      <c r="F141" s="37">
        <v>0</v>
      </c>
      <c r="G141" s="37">
        <v>0</v>
      </c>
      <c r="H141" s="37">
        <v>1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5">
        <v>0</v>
      </c>
      <c r="O141" s="89">
        <v>5</v>
      </c>
      <c r="P141" s="89">
        <v>5</v>
      </c>
      <c r="Q141" s="89">
        <v>5</v>
      </c>
      <c r="R141" s="87">
        <v>5</v>
      </c>
      <c r="S141" s="87">
        <v>5</v>
      </c>
      <c r="T141" s="85">
        <v>5</v>
      </c>
      <c r="U141" s="85">
        <v>4</v>
      </c>
      <c r="V141" s="85">
        <v>5</v>
      </c>
    </row>
    <row r="142" spans="1:182" s="25" customFormat="1" x14ac:dyDescent="0.25">
      <c r="A142" s="18">
        <v>141</v>
      </c>
      <c r="B142" s="18"/>
      <c r="C142" s="37" t="s">
        <v>513</v>
      </c>
      <c r="D142" s="37"/>
      <c r="E142" s="37" t="s">
        <v>245</v>
      </c>
      <c r="F142" s="37">
        <v>0</v>
      </c>
      <c r="G142" s="37">
        <v>1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5">
        <v>0</v>
      </c>
      <c r="O142" s="89">
        <v>4</v>
      </c>
      <c r="P142" s="89">
        <v>4</v>
      </c>
      <c r="Q142" s="89">
        <v>4</v>
      </c>
      <c r="R142" s="87">
        <v>4</v>
      </c>
      <c r="S142" s="87">
        <v>4</v>
      </c>
      <c r="T142" s="85">
        <v>5</v>
      </c>
      <c r="U142" s="85">
        <v>4</v>
      </c>
      <c r="V142" s="85">
        <v>4</v>
      </c>
    </row>
    <row r="143" spans="1:182" s="25" customFormat="1" x14ac:dyDescent="0.25">
      <c r="A143" s="18">
        <v>142</v>
      </c>
      <c r="B143" s="18"/>
      <c r="C143" s="37" t="s">
        <v>513</v>
      </c>
      <c r="D143" s="37"/>
      <c r="E143" s="37" t="s">
        <v>335</v>
      </c>
      <c r="F143" s="37">
        <v>0</v>
      </c>
      <c r="G143" s="37">
        <v>1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5">
        <v>0</v>
      </c>
      <c r="O143" s="89">
        <v>4</v>
      </c>
      <c r="P143" s="89">
        <v>4</v>
      </c>
      <c r="Q143" s="89">
        <v>4</v>
      </c>
      <c r="R143" s="87">
        <v>3</v>
      </c>
      <c r="S143" s="87">
        <v>5</v>
      </c>
      <c r="T143" s="85">
        <v>5</v>
      </c>
      <c r="U143" s="85">
        <v>5</v>
      </c>
      <c r="V143" s="85">
        <v>5</v>
      </c>
    </row>
    <row r="144" spans="1:182" s="25" customFormat="1" x14ac:dyDescent="0.25">
      <c r="A144" s="18">
        <v>143</v>
      </c>
      <c r="B144" s="18"/>
      <c r="C144" s="37" t="s">
        <v>513</v>
      </c>
      <c r="D144" s="37"/>
      <c r="E144" s="37" t="s">
        <v>108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1</v>
      </c>
      <c r="L144" s="37">
        <v>0</v>
      </c>
      <c r="M144" s="37">
        <v>0</v>
      </c>
      <c r="N144" s="35">
        <v>0</v>
      </c>
      <c r="O144" s="89">
        <v>5</v>
      </c>
      <c r="P144" s="89">
        <v>5</v>
      </c>
      <c r="Q144" s="89">
        <v>5</v>
      </c>
      <c r="R144" s="87">
        <v>5</v>
      </c>
      <c r="S144" s="87">
        <v>5</v>
      </c>
      <c r="T144" s="85">
        <v>5</v>
      </c>
      <c r="U144" s="85">
        <v>5</v>
      </c>
      <c r="V144" s="85">
        <v>5</v>
      </c>
    </row>
    <row r="145" spans="1:22" s="25" customFormat="1" x14ac:dyDescent="0.25">
      <c r="A145" s="18">
        <v>144</v>
      </c>
      <c r="B145" s="18"/>
      <c r="C145" s="37" t="s">
        <v>513</v>
      </c>
      <c r="D145" s="37"/>
      <c r="E145" s="37" t="s">
        <v>68</v>
      </c>
      <c r="F145" s="37">
        <v>0</v>
      </c>
      <c r="G145" s="37">
        <v>1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5">
        <v>0</v>
      </c>
      <c r="O145" s="89">
        <v>5</v>
      </c>
      <c r="P145" s="89">
        <v>5</v>
      </c>
      <c r="Q145" s="89">
        <v>5</v>
      </c>
      <c r="R145" s="87">
        <v>5</v>
      </c>
      <c r="S145" s="87">
        <v>5</v>
      </c>
      <c r="T145" s="85">
        <v>5</v>
      </c>
      <c r="U145" s="85">
        <v>5</v>
      </c>
      <c r="V145" s="85">
        <v>5</v>
      </c>
    </row>
    <row r="146" spans="1:22" s="25" customFormat="1" x14ac:dyDescent="0.25">
      <c r="A146" s="18">
        <v>145</v>
      </c>
      <c r="B146" s="18"/>
      <c r="C146" s="37" t="s">
        <v>513</v>
      </c>
      <c r="D146" s="37"/>
      <c r="E146" s="37" t="s">
        <v>344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1</v>
      </c>
      <c r="L146" s="37">
        <v>0</v>
      </c>
      <c r="M146" s="37">
        <v>0</v>
      </c>
      <c r="N146" s="35">
        <v>0</v>
      </c>
      <c r="O146" s="89">
        <v>4</v>
      </c>
      <c r="P146" s="89">
        <v>3</v>
      </c>
      <c r="Q146" s="89">
        <v>3</v>
      </c>
      <c r="R146" s="87">
        <v>3</v>
      </c>
      <c r="S146" s="87">
        <v>3</v>
      </c>
      <c r="T146" s="85">
        <v>5</v>
      </c>
      <c r="U146" s="85">
        <v>5</v>
      </c>
      <c r="V146" s="85">
        <v>5</v>
      </c>
    </row>
    <row r="147" spans="1:22" s="25" customFormat="1" x14ac:dyDescent="0.25">
      <c r="A147" s="18">
        <v>146</v>
      </c>
      <c r="B147" s="18"/>
      <c r="C147" s="37" t="s">
        <v>513</v>
      </c>
      <c r="D147" s="37"/>
      <c r="E147" s="37" t="s">
        <v>349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5">
        <v>0</v>
      </c>
      <c r="O147" s="89">
        <v>5</v>
      </c>
      <c r="P147" s="89">
        <v>5</v>
      </c>
      <c r="Q147" s="89">
        <v>3</v>
      </c>
      <c r="R147" s="87">
        <v>5</v>
      </c>
      <c r="S147" s="87">
        <v>5</v>
      </c>
      <c r="T147" s="85">
        <v>5</v>
      </c>
      <c r="U147" s="85">
        <v>5</v>
      </c>
      <c r="V147" s="85">
        <v>5</v>
      </c>
    </row>
    <row r="148" spans="1:22" s="25" customFormat="1" x14ac:dyDescent="0.25">
      <c r="A148" s="18">
        <v>147</v>
      </c>
      <c r="B148" s="18"/>
      <c r="C148" s="37" t="s">
        <v>513</v>
      </c>
      <c r="D148" s="37"/>
      <c r="E148" s="37" t="s">
        <v>350</v>
      </c>
      <c r="F148" s="37">
        <v>0</v>
      </c>
      <c r="G148" s="37">
        <v>1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5">
        <v>0</v>
      </c>
      <c r="O148" s="89">
        <v>3</v>
      </c>
      <c r="P148" s="89">
        <v>3</v>
      </c>
      <c r="Q148" s="89">
        <v>3</v>
      </c>
      <c r="R148" s="87">
        <v>3</v>
      </c>
      <c r="S148" s="87">
        <v>3</v>
      </c>
      <c r="T148" s="85">
        <v>3</v>
      </c>
      <c r="U148" s="85">
        <v>3</v>
      </c>
      <c r="V148" s="85">
        <v>3</v>
      </c>
    </row>
    <row r="149" spans="1:22" s="25" customFormat="1" x14ac:dyDescent="0.25">
      <c r="A149" s="18">
        <v>148</v>
      </c>
      <c r="B149" s="18"/>
      <c r="C149" s="37" t="s">
        <v>513</v>
      </c>
      <c r="D149" s="37"/>
      <c r="E149" s="37" t="s">
        <v>352</v>
      </c>
      <c r="F149" s="37">
        <v>0</v>
      </c>
      <c r="G149" s="37">
        <v>1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5">
        <v>0</v>
      </c>
      <c r="O149" s="89">
        <v>4</v>
      </c>
      <c r="P149" s="89">
        <v>4</v>
      </c>
      <c r="Q149" s="89">
        <v>4</v>
      </c>
      <c r="R149" s="87">
        <v>4</v>
      </c>
      <c r="S149" s="87">
        <v>4</v>
      </c>
      <c r="T149" s="85">
        <v>4</v>
      </c>
      <c r="U149" s="85">
        <v>4</v>
      </c>
      <c r="V149" s="85">
        <v>4</v>
      </c>
    </row>
    <row r="150" spans="1:22" s="25" customFormat="1" x14ac:dyDescent="0.25">
      <c r="A150" s="18">
        <v>149</v>
      </c>
      <c r="B150" s="18"/>
      <c r="C150" s="37" t="s">
        <v>513</v>
      </c>
      <c r="D150" s="37"/>
      <c r="E150" s="37" t="s">
        <v>355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1</v>
      </c>
      <c r="N150" s="35">
        <v>0</v>
      </c>
      <c r="O150" s="89">
        <v>5</v>
      </c>
      <c r="P150" s="89">
        <v>5</v>
      </c>
      <c r="Q150" s="89">
        <v>5</v>
      </c>
      <c r="R150" s="87">
        <v>5</v>
      </c>
      <c r="S150" s="87">
        <v>5</v>
      </c>
      <c r="T150" s="85">
        <v>5</v>
      </c>
      <c r="U150" s="85">
        <v>5</v>
      </c>
      <c r="V150" s="85">
        <v>5</v>
      </c>
    </row>
    <row r="151" spans="1:22" s="25" customFormat="1" x14ac:dyDescent="0.25">
      <c r="A151" s="18">
        <v>150</v>
      </c>
      <c r="B151" s="18"/>
      <c r="C151" s="37" t="s">
        <v>513</v>
      </c>
      <c r="D151" s="37"/>
      <c r="E151" s="37" t="s">
        <v>359</v>
      </c>
      <c r="F151" s="37">
        <v>0</v>
      </c>
      <c r="G151" s="37">
        <v>1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5">
        <v>0</v>
      </c>
      <c r="O151" s="89">
        <v>4</v>
      </c>
      <c r="P151" s="89">
        <v>4</v>
      </c>
      <c r="Q151" s="89">
        <v>3</v>
      </c>
      <c r="R151" s="87">
        <v>4</v>
      </c>
      <c r="S151" s="87">
        <v>3</v>
      </c>
      <c r="T151" s="85">
        <v>4</v>
      </c>
      <c r="U151" s="85">
        <v>3</v>
      </c>
      <c r="V151" s="85">
        <v>3</v>
      </c>
    </row>
    <row r="152" spans="1:22" s="25" customFormat="1" x14ac:dyDescent="0.25">
      <c r="A152" s="18">
        <v>151</v>
      </c>
      <c r="B152" s="18"/>
      <c r="C152" s="37" t="s">
        <v>513</v>
      </c>
      <c r="D152" s="37"/>
      <c r="E152" s="37" t="s">
        <v>361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5">
        <v>0</v>
      </c>
      <c r="O152" s="89">
        <v>5</v>
      </c>
      <c r="P152" s="89">
        <v>5</v>
      </c>
      <c r="Q152" s="89">
        <v>5</v>
      </c>
      <c r="R152" s="87">
        <v>5</v>
      </c>
      <c r="S152" s="87">
        <v>5</v>
      </c>
      <c r="T152" s="85">
        <v>5</v>
      </c>
      <c r="U152" s="85">
        <v>5</v>
      </c>
      <c r="V152" s="85">
        <v>5</v>
      </c>
    </row>
    <row r="153" spans="1:22" s="25" customFormat="1" x14ac:dyDescent="0.25">
      <c r="A153" s="18">
        <v>152</v>
      </c>
      <c r="B153" s="18"/>
      <c r="C153" s="37" t="s">
        <v>513</v>
      </c>
      <c r="D153" s="37"/>
      <c r="E153" s="37" t="s">
        <v>364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1</v>
      </c>
      <c r="L153" s="37">
        <v>0</v>
      </c>
      <c r="M153" s="37">
        <v>0</v>
      </c>
      <c r="N153" s="35">
        <v>0</v>
      </c>
      <c r="O153" s="89">
        <v>3</v>
      </c>
      <c r="P153" s="89">
        <v>4</v>
      </c>
      <c r="Q153" s="89">
        <v>4</v>
      </c>
      <c r="R153" s="87">
        <v>3</v>
      </c>
      <c r="S153" s="87">
        <v>4</v>
      </c>
      <c r="T153" s="85">
        <v>4</v>
      </c>
      <c r="U153" s="85">
        <v>4</v>
      </c>
      <c r="V153" s="85">
        <v>3</v>
      </c>
    </row>
    <row r="154" spans="1:22" s="25" customFormat="1" x14ac:dyDescent="0.25">
      <c r="A154" s="18">
        <v>153</v>
      </c>
      <c r="B154" s="18"/>
      <c r="C154" s="37" t="s">
        <v>513</v>
      </c>
      <c r="D154" s="37"/>
      <c r="E154" s="37" t="s">
        <v>366</v>
      </c>
      <c r="F154" s="37">
        <v>0</v>
      </c>
      <c r="G154" s="37">
        <v>0</v>
      </c>
      <c r="H154" s="37">
        <v>1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5">
        <v>0</v>
      </c>
      <c r="O154" s="89">
        <v>5</v>
      </c>
      <c r="P154" s="89">
        <v>5</v>
      </c>
      <c r="Q154" s="89">
        <v>5</v>
      </c>
      <c r="R154" s="87">
        <v>4</v>
      </c>
      <c r="S154" s="87">
        <v>4</v>
      </c>
      <c r="T154" s="85">
        <v>5</v>
      </c>
      <c r="U154" s="85">
        <v>4</v>
      </c>
      <c r="V154" s="85">
        <v>5</v>
      </c>
    </row>
    <row r="155" spans="1:22" s="25" customFormat="1" x14ac:dyDescent="0.25">
      <c r="A155" s="18">
        <v>154</v>
      </c>
      <c r="B155" s="18"/>
      <c r="C155" s="37" t="s">
        <v>513</v>
      </c>
      <c r="D155" s="37"/>
      <c r="E155" s="37"/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5">
        <v>0</v>
      </c>
      <c r="O155" s="89">
        <v>5</v>
      </c>
      <c r="P155" s="89">
        <v>5</v>
      </c>
      <c r="Q155" s="89">
        <v>5</v>
      </c>
      <c r="R155" s="87">
        <v>5</v>
      </c>
      <c r="S155" s="87">
        <v>5</v>
      </c>
      <c r="T155" s="85">
        <v>5</v>
      </c>
      <c r="U155" s="85">
        <v>5</v>
      </c>
      <c r="V155" s="85">
        <v>5</v>
      </c>
    </row>
    <row r="156" spans="1:22" s="25" customFormat="1" x14ac:dyDescent="0.25">
      <c r="A156" s="18">
        <v>155</v>
      </c>
      <c r="B156" s="18"/>
      <c r="C156" s="37" t="s">
        <v>513</v>
      </c>
      <c r="D156" s="37"/>
      <c r="E156" s="37" t="s">
        <v>369</v>
      </c>
      <c r="F156" s="37">
        <v>1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5">
        <v>0</v>
      </c>
      <c r="O156" s="89">
        <v>5</v>
      </c>
      <c r="P156" s="89">
        <v>5</v>
      </c>
      <c r="Q156" s="89">
        <v>5</v>
      </c>
      <c r="R156" s="87">
        <v>5</v>
      </c>
      <c r="S156" s="87">
        <v>5</v>
      </c>
      <c r="T156" s="85">
        <v>5</v>
      </c>
      <c r="U156" s="85">
        <v>5</v>
      </c>
      <c r="V156" s="85">
        <v>5</v>
      </c>
    </row>
    <row r="157" spans="1:22" s="25" customFormat="1" x14ac:dyDescent="0.25">
      <c r="A157" s="18">
        <v>156</v>
      </c>
      <c r="B157" s="18"/>
      <c r="C157" s="37" t="s">
        <v>513</v>
      </c>
      <c r="D157" s="37"/>
      <c r="E157" s="37" t="s">
        <v>371</v>
      </c>
      <c r="F157" s="37">
        <v>0</v>
      </c>
      <c r="G157" s="37">
        <v>1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5">
        <v>0</v>
      </c>
      <c r="O157" s="89">
        <v>4</v>
      </c>
      <c r="P157" s="89">
        <v>4</v>
      </c>
      <c r="Q157" s="89">
        <v>4</v>
      </c>
      <c r="R157" s="87">
        <v>4</v>
      </c>
      <c r="S157" s="87">
        <v>5</v>
      </c>
      <c r="T157" s="85">
        <v>4</v>
      </c>
      <c r="U157" s="85">
        <v>4</v>
      </c>
      <c r="V157" s="85">
        <v>5</v>
      </c>
    </row>
    <row r="158" spans="1:22" s="25" customFormat="1" x14ac:dyDescent="0.25">
      <c r="A158" s="18">
        <v>157</v>
      </c>
      <c r="B158" s="18"/>
      <c r="C158" s="37" t="s">
        <v>513</v>
      </c>
      <c r="D158" s="37"/>
      <c r="E158" s="37" t="s">
        <v>372</v>
      </c>
      <c r="F158" s="37">
        <v>0</v>
      </c>
      <c r="G158" s="37">
        <v>0</v>
      </c>
      <c r="H158" s="37">
        <v>0</v>
      </c>
      <c r="I158" s="37">
        <v>1</v>
      </c>
      <c r="J158" s="37">
        <v>0</v>
      </c>
      <c r="K158" s="37">
        <v>0</v>
      </c>
      <c r="L158" s="37">
        <v>0</v>
      </c>
      <c r="M158" s="37">
        <v>0</v>
      </c>
      <c r="N158" s="35">
        <v>0</v>
      </c>
      <c r="O158" s="89">
        <v>4</v>
      </c>
      <c r="P158" s="89">
        <v>4</v>
      </c>
      <c r="Q158" s="89">
        <v>4</v>
      </c>
      <c r="R158" s="87">
        <v>5</v>
      </c>
      <c r="S158" s="87">
        <v>5</v>
      </c>
      <c r="T158" s="85">
        <v>5</v>
      </c>
      <c r="U158" s="85">
        <v>5</v>
      </c>
      <c r="V158" s="85">
        <v>4</v>
      </c>
    </row>
    <row r="159" spans="1:22" s="25" customFormat="1" x14ac:dyDescent="0.25">
      <c r="A159" s="18">
        <v>158</v>
      </c>
      <c r="B159" s="18"/>
      <c r="C159" s="37" t="s">
        <v>513</v>
      </c>
      <c r="D159" s="37"/>
      <c r="E159" s="37" t="s">
        <v>359</v>
      </c>
      <c r="F159" s="37">
        <v>0</v>
      </c>
      <c r="G159" s="37">
        <v>1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5">
        <v>0</v>
      </c>
      <c r="O159" s="89">
        <v>5</v>
      </c>
      <c r="P159" s="89">
        <v>5</v>
      </c>
      <c r="Q159" s="89">
        <v>5</v>
      </c>
      <c r="R159" s="87">
        <v>5</v>
      </c>
      <c r="S159" s="87">
        <v>4</v>
      </c>
      <c r="T159" s="85">
        <v>5</v>
      </c>
      <c r="U159" s="85">
        <v>5</v>
      </c>
      <c r="V159" s="85">
        <v>5</v>
      </c>
    </row>
    <row r="160" spans="1:22" s="25" customFormat="1" x14ac:dyDescent="0.25">
      <c r="A160" s="18">
        <v>159</v>
      </c>
      <c r="B160" s="18"/>
      <c r="C160" s="37" t="s">
        <v>513</v>
      </c>
      <c r="D160" s="37"/>
      <c r="E160" s="37"/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5">
        <v>0</v>
      </c>
      <c r="O160" s="89">
        <v>4</v>
      </c>
      <c r="P160" s="89">
        <v>4</v>
      </c>
      <c r="Q160" s="89">
        <v>4</v>
      </c>
      <c r="R160" s="87">
        <v>3</v>
      </c>
      <c r="S160" s="87">
        <v>3</v>
      </c>
      <c r="T160" s="85">
        <v>4</v>
      </c>
      <c r="U160" s="85">
        <v>4</v>
      </c>
      <c r="V160" s="85">
        <v>5</v>
      </c>
    </row>
    <row r="161" spans="1:22" s="25" customFormat="1" x14ac:dyDescent="0.25">
      <c r="A161" s="18">
        <v>160</v>
      </c>
      <c r="B161" s="18"/>
      <c r="C161" s="37" t="s">
        <v>513</v>
      </c>
      <c r="D161" s="37"/>
      <c r="E161" s="37" t="s">
        <v>378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5">
        <v>0</v>
      </c>
      <c r="O161" s="89">
        <v>4</v>
      </c>
      <c r="P161" s="89">
        <v>4</v>
      </c>
      <c r="Q161" s="89">
        <v>4</v>
      </c>
      <c r="R161" s="87">
        <v>4</v>
      </c>
      <c r="S161" s="87">
        <v>4</v>
      </c>
      <c r="T161" s="85">
        <v>4</v>
      </c>
      <c r="U161" s="85">
        <v>3</v>
      </c>
      <c r="V161" s="85">
        <v>3</v>
      </c>
    </row>
    <row r="162" spans="1:22" s="25" customFormat="1" x14ac:dyDescent="0.25">
      <c r="A162" s="18">
        <v>161</v>
      </c>
      <c r="B162" s="18"/>
      <c r="C162" s="37" t="s">
        <v>513</v>
      </c>
      <c r="D162" s="37"/>
      <c r="E162" s="37" t="s">
        <v>380</v>
      </c>
      <c r="F162" s="37">
        <v>1</v>
      </c>
      <c r="G162" s="37">
        <v>1</v>
      </c>
      <c r="H162" s="37">
        <v>0</v>
      </c>
      <c r="I162" s="37">
        <v>1</v>
      </c>
      <c r="J162" s="37">
        <v>0</v>
      </c>
      <c r="K162" s="37">
        <v>0</v>
      </c>
      <c r="L162" s="37">
        <v>0</v>
      </c>
      <c r="M162" s="37">
        <v>0</v>
      </c>
      <c r="N162" s="35">
        <v>0</v>
      </c>
      <c r="O162" s="89">
        <v>5</v>
      </c>
      <c r="P162" s="89">
        <v>4</v>
      </c>
      <c r="Q162" s="89">
        <v>4</v>
      </c>
      <c r="R162" s="87">
        <v>4</v>
      </c>
      <c r="S162" s="87">
        <v>5</v>
      </c>
      <c r="T162" s="85">
        <v>5</v>
      </c>
      <c r="U162" s="85">
        <v>5</v>
      </c>
      <c r="V162" s="85">
        <v>5</v>
      </c>
    </row>
    <row r="163" spans="1:22" s="25" customFormat="1" x14ac:dyDescent="0.25">
      <c r="A163" s="18">
        <v>162</v>
      </c>
      <c r="B163" s="18"/>
      <c r="C163" s="37" t="s">
        <v>513</v>
      </c>
      <c r="D163" s="37"/>
      <c r="E163" s="37"/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5">
        <v>0</v>
      </c>
      <c r="O163" s="89">
        <v>4</v>
      </c>
      <c r="P163" s="89">
        <v>4</v>
      </c>
      <c r="Q163" s="89">
        <v>4</v>
      </c>
      <c r="R163" s="87">
        <v>4</v>
      </c>
      <c r="S163" s="87">
        <v>4</v>
      </c>
      <c r="T163" s="85">
        <v>4</v>
      </c>
      <c r="U163" s="85">
        <v>4</v>
      </c>
      <c r="V163" s="85">
        <v>4</v>
      </c>
    </row>
    <row r="164" spans="1:22" s="25" customFormat="1" x14ac:dyDescent="0.25">
      <c r="A164" s="18">
        <v>163</v>
      </c>
      <c r="B164" s="18"/>
      <c r="C164" s="37" t="s">
        <v>513</v>
      </c>
      <c r="D164" s="37"/>
      <c r="E164" s="37" t="s">
        <v>385</v>
      </c>
      <c r="F164" s="37">
        <v>1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5">
        <v>0</v>
      </c>
      <c r="O164" s="89">
        <v>5</v>
      </c>
      <c r="P164" s="89">
        <v>5</v>
      </c>
      <c r="Q164" s="89">
        <v>5</v>
      </c>
      <c r="R164" s="87">
        <v>5</v>
      </c>
      <c r="S164" s="87">
        <v>5</v>
      </c>
      <c r="T164" s="85">
        <v>5</v>
      </c>
      <c r="U164" s="85">
        <v>5</v>
      </c>
      <c r="V164" s="85">
        <v>5</v>
      </c>
    </row>
    <row r="165" spans="1:22" s="25" customFormat="1" x14ac:dyDescent="0.25">
      <c r="A165" s="18">
        <v>164</v>
      </c>
      <c r="B165" s="18"/>
      <c r="C165" s="37" t="s">
        <v>513</v>
      </c>
      <c r="D165" s="37"/>
      <c r="E165" s="37" t="s">
        <v>389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5">
        <v>0</v>
      </c>
      <c r="O165" s="89">
        <v>4</v>
      </c>
      <c r="P165" s="89">
        <v>4</v>
      </c>
      <c r="Q165" s="89">
        <v>4</v>
      </c>
      <c r="R165" s="87">
        <v>4</v>
      </c>
      <c r="S165" s="87">
        <v>4</v>
      </c>
      <c r="T165" s="85">
        <v>4</v>
      </c>
      <c r="U165" s="85">
        <v>4</v>
      </c>
      <c r="V165" s="85">
        <v>4</v>
      </c>
    </row>
    <row r="166" spans="1:22" s="25" customFormat="1" x14ac:dyDescent="0.25">
      <c r="A166" s="18">
        <v>165</v>
      </c>
      <c r="B166" s="18"/>
      <c r="C166" s="37" t="s">
        <v>513</v>
      </c>
      <c r="D166" s="37"/>
      <c r="E166" s="37" t="s">
        <v>394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5">
        <v>1</v>
      </c>
      <c r="O166" s="89">
        <v>4</v>
      </c>
      <c r="P166" s="89">
        <v>3</v>
      </c>
      <c r="Q166" s="89">
        <v>3</v>
      </c>
      <c r="R166" s="87">
        <v>4</v>
      </c>
      <c r="S166" s="87">
        <v>4</v>
      </c>
      <c r="T166" s="85">
        <v>4</v>
      </c>
      <c r="U166" s="85">
        <v>4</v>
      </c>
      <c r="V166" s="85">
        <v>4</v>
      </c>
    </row>
    <row r="167" spans="1:22" s="25" customFormat="1" x14ac:dyDescent="0.25">
      <c r="A167" s="18">
        <v>166</v>
      </c>
      <c r="B167" s="18"/>
      <c r="C167" s="37" t="s">
        <v>513</v>
      </c>
      <c r="D167" s="37"/>
      <c r="E167" s="37" t="s">
        <v>369</v>
      </c>
      <c r="F167" s="37">
        <v>1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5">
        <v>0</v>
      </c>
      <c r="O167" s="89">
        <v>5</v>
      </c>
      <c r="P167" s="89">
        <v>5</v>
      </c>
      <c r="Q167" s="89">
        <v>5</v>
      </c>
      <c r="R167" s="87">
        <v>5</v>
      </c>
      <c r="S167" s="87">
        <v>5</v>
      </c>
      <c r="T167" s="85">
        <v>5</v>
      </c>
      <c r="U167" s="85">
        <v>5</v>
      </c>
      <c r="V167" s="85">
        <v>5</v>
      </c>
    </row>
    <row r="168" spans="1:22" s="25" customFormat="1" x14ac:dyDescent="0.25">
      <c r="A168" s="18">
        <v>167</v>
      </c>
      <c r="B168" s="18"/>
      <c r="C168" s="37" t="s">
        <v>513</v>
      </c>
      <c r="D168" s="37"/>
      <c r="E168" s="37" t="s">
        <v>184</v>
      </c>
      <c r="F168" s="37">
        <v>0</v>
      </c>
      <c r="G168" s="37">
        <v>0</v>
      </c>
      <c r="H168" s="37">
        <v>0</v>
      </c>
      <c r="I168" s="37">
        <v>1</v>
      </c>
      <c r="J168" s="37">
        <v>0</v>
      </c>
      <c r="K168" s="37">
        <v>0</v>
      </c>
      <c r="L168" s="37">
        <v>0</v>
      </c>
      <c r="M168" s="37">
        <v>0</v>
      </c>
      <c r="N168" s="35">
        <v>0</v>
      </c>
      <c r="O168" s="89">
        <v>5</v>
      </c>
      <c r="P168" s="89">
        <v>5</v>
      </c>
      <c r="Q168" s="89">
        <v>5</v>
      </c>
      <c r="R168" s="87">
        <v>4</v>
      </c>
      <c r="S168" s="87">
        <v>5</v>
      </c>
      <c r="T168" s="85">
        <v>5</v>
      </c>
      <c r="U168" s="85">
        <v>5</v>
      </c>
      <c r="V168" s="85">
        <v>5</v>
      </c>
    </row>
    <row r="169" spans="1:22" s="25" customFormat="1" x14ac:dyDescent="0.25">
      <c r="A169" s="18">
        <v>168</v>
      </c>
      <c r="B169" s="18"/>
      <c r="C169" s="37" t="s">
        <v>513</v>
      </c>
      <c r="D169" s="37"/>
      <c r="E169" s="37" t="s">
        <v>403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5">
        <v>0</v>
      </c>
      <c r="O169" s="89">
        <v>4</v>
      </c>
      <c r="P169" s="89">
        <v>3</v>
      </c>
      <c r="Q169" s="89">
        <v>3</v>
      </c>
      <c r="R169" s="87">
        <v>4</v>
      </c>
      <c r="S169" s="87">
        <v>4</v>
      </c>
      <c r="T169" s="85">
        <v>5</v>
      </c>
      <c r="U169" s="85">
        <v>4</v>
      </c>
      <c r="V169" s="85">
        <v>4</v>
      </c>
    </row>
    <row r="170" spans="1:22" s="25" customFormat="1" x14ac:dyDescent="0.25">
      <c r="A170" s="18">
        <v>169</v>
      </c>
      <c r="B170" s="18"/>
      <c r="C170" s="37" t="s">
        <v>513</v>
      </c>
      <c r="D170" s="37"/>
      <c r="E170" s="37"/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5">
        <v>0</v>
      </c>
      <c r="O170" s="89">
        <v>4</v>
      </c>
      <c r="P170" s="89">
        <v>3</v>
      </c>
      <c r="Q170" s="89">
        <v>3</v>
      </c>
      <c r="R170" s="87">
        <v>4</v>
      </c>
      <c r="S170" s="87">
        <v>4</v>
      </c>
      <c r="T170" s="85">
        <v>4</v>
      </c>
      <c r="U170" s="85">
        <v>4</v>
      </c>
      <c r="V170" s="85">
        <v>4</v>
      </c>
    </row>
    <row r="171" spans="1:22" s="25" customFormat="1" x14ac:dyDescent="0.25">
      <c r="A171" s="18">
        <v>170</v>
      </c>
      <c r="B171" s="18"/>
      <c r="C171" s="37" t="s">
        <v>513</v>
      </c>
      <c r="D171" s="37"/>
      <c r="E171" s="37"/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5">
        <v>0</v>
      </c>
      <c r="O171" s="89">
        <v>4</v>
      </c>
      <c r="P171" s="89">
        <v>4</v>
      </c>
      <c r="Q171" s="89">
        <v>4</v>
      </c>
      <c r="R171" s="87">
        <v>4</v>
      </c>
      <c r="S171" s="87">
        <v>4</v>
      </c>
      <c r="T171" s="85">
        <v>4</v>
      </c>
      <c r="U171" s="85">
        <v>4</v>
      </c>
      <c r="V171" s="85">
        <v>4</v>
      </c>
    </row>
    <row r="172" spans="1:22" s="25" customFormat="1" x14ac:dyDescent="0.25">
      <c r="A172" s="18">
        <v>171</v>
      </c>
      <c r="B172" s="18"/>
      <c r="C172" s="37" t="s">
        <v>513</v>
      </c>
      <c r="D172" s="37"/>
      <c r="E172" s="37"/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37">
        <v>0</v>
      </c>
      <c r="N172" s="35">
        <v>0</v>
      </c>
      <c r="O172" s="89">
        <v>4</v>
      </c>
      <c r="P172" s="89">
        <v>4</v>
      </c>
      <c r="Q172" s="89">
        <v>4</v>
      </c>
      <c r="R172" s="87">
        <v>4</v>
      </c>
      <c r="S172" s="87">
        <v>4</v>
      </c>
      <c r="T172" s="85">
        <v>4</v>
      </c>
      <c r="U172" s="85">
        <v>4</v>
      </c>
      <c r="V172" s="85">
        <v>4</v>
      </c>
    </row>
    <row r="173" spans="1:22" s="25" customFormat="1" x14ac:dyDescent="0.25">
      <c r="A173" s="18">
        <v>172</v>
      </c>
      <c r="B173" s="18"/>
      <c r="C173" s="37" t="s">
        <v>513</v>
      </c>
      <c r="D173" s="37"/>
      <c r="E173" s="37" t="s">
        <v>407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5">
        <v>0</v>
      </c>
      <c r="O173" s="89">
        <v>5</v>
      </c>
      <c r="P173" s="89">
        <v>5</v>
      </c>
      <c r="Q173" s="89">
        <v>5</v>
      </c>
      <c r="R173" s="87">
        <v>4</v>
      </c>
      <c r="S173" s="87">
        <v>5</v>
      </c>
      <c r="T173" s="85">
        <v>4</v>
      </c>
      <c r="U173" s="85">
        <v>4</v>
      </c>
      <c r="V173" s="85">
        <v>5</v>
      </c>
    </row>
    <row r="174" spans="1:22" s="25" customFormat="1" x14ac:dyDescent="0.25">
      <c r="A174" s="18">
        <v>173</v>
      </c>
      <c r="B174" s="18"/>
      <c r="C174" s="37" t="s">
        <v>513</v>
      </c>
      <c r="D174" s="37"/>
      <c r="E174" s="37"/>
      <c r="F174" s="37">
        <v>0</v>
      </c>
      <c r="G174" s="37">
        <v>0</v>
      </c>
      <c r="H174" s="37">
        <v>0</v>
      </c>
      <c r="I174" s="37">
        <v>1</v>
      </c>
      <c r="J174" s="37">
        <v>0</v>
      </c>
      <c r="K174" s="37">
        <v>0</v>
      </c>
      <c r="L174" s="37">
        <v>0</v>
      </c>
      <c r="M174" s="37">
        <v>0</v>
      </c>
      <c r="N174" s="35">
        <v>0</v>
      </c>
      <c r="O174" s="89">
        <v>5</v>
      </c>
      <c r="P174" s="89">
        <v>5</v>
      </c>
      <c r="Q174" s="89">
        <v>5</v>
      </c>
      <c r="R174" s="87">
        <v>5</v>
      </c>
      <c r="S174" s="87">
        <v>5</v>
      </c>
      <c r="T174" s="85">
        <v>5</v>
      </c>
      <c r="U174" s="85">
        <v>5</v>
      </c>
      <c r="V174" s="85">
        <v>5</v>
      </c>
    </row>
    <row r="175" spans="1:22" s="25" customFormat="1" x14ac:dyDescent="0.25">
      <c r="A175" s="18">
        <v>174</v>
      </c>
      <c r="B175" s="18"/>
      <c r="C175" s="37" t="s">
        <v>513</v>
      </c>
      <c r="D175" s="37"/>
      <c r="E175" s="37" t="s">
        <v>156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1</v>
      </c>
      <c r="L175" s="37">
        <v>0</v>
      </c>
      <c r="M175" s="37">
        <v>0</v>
      </c>
      <c r="N175" s="35">
        <v>0</v>
      </c>
      <c r="O175" s="89">
        <v>4</v>
      </c>
      <c r="P175" s="89">
        <v>4</v>
      </c>
      <c r="Q175" s="89">
        <v>4</v>
      </c>
      <c r="R175" s="87">
        <v>4</v>
      </c>
      <c r="S175" s="87">
        <v>4</v>
      </c>
      <c r="T175" s="85">
        <v>4</v>
      </c>
      <c r="U175" s="85">
        <v>4</v>
      </c>
      <c r="V175" s="85">
        <v>4</v>
      </c>
    </row>
    <row r="176" spans="1:22" s="25" customFormat="1" x14ac:dyDescent="0.25">
      <c r="A176" s="18">
        <v>175</v>
      </c>
      <c r="B176" s="18"/>
      <c r="C176" s="37" t="s">
        <v>513</v>
      </c>
      <c r="D176" s="37"/>
      <c r="E176" s="37" t="s">
        <v>414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5">
        <v>0</v>
      </c>
      <c r="O176" s="89">
        <v>4</v>
      </c>
      <c r="P176" s="89">
        <v>3</v>
      </c>
      <c r="Q176" s="89">
        <v>3</v>
      </c>
      <c r="R176" s="87">
        <v>4</v>
      </c>
      <c r="S176" s="87">
        <v>4</v>
      </c>
      <c r="T176" s="85">
        <v>4</v>
      </c>
      <c r="U176" s="85">
        <v>4</v>
      </c>
      <c r="V176" s="85">
        <v>4</v>
      </c>
    </row>
    <row r="177" spans="1:22" s="25" customFormat="1" x14ac:dyDescent="0.25">
      <c r="A177" s="18">
        <v>176</v>
      </c>
      <c r="B177" s="18"/>
      <c r="C177" s="37" t="s">
        <v>513</v>
      </c>
      <c r="D177" s="37"/>
      <c r="E177" s="37" t="s">
        <v>59</v>
      </c>
      <c r="F177" s="37">
        <v>0</v>
      </c>
      <c r="G177" s="37">
        <v>1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5">
        <v>0</v>
      </c>
      <c r="O177" s="89">
        <v>4</v>
      </c>
      <c r="P177" s="89">
        <v>4</v>
      </c>
      <c r="Q177" s="89">
        <v>4</v>
      </c>
      <c r="R177" s="87">
        <v>4</v>
      </c>
      <c r="S177" s="87">
        <v>4</v>
      </c>
      <c r="T177" s="85">
        <v>5</v>
      </c>
      <c r="U177" s="85">
        <v>5</v>
      </c>
      <c r="V177" s="85">
        <v>5</v>
      </c>
    </row>
    <row r="178" spans="1:22" s="25" customFormat="1" x14ac:dyDescent="0.25">
      <c r="A178" s="18">
        <v>177</v>
      </c>
      <c r="B178" s="18"/>
      <c r="C178" s="37" t="s">
        <v>513</v>
      </c>
      <c r="D178" s="37"/>
      <c r="E178" s="37" t="s">
        <v>59</v>
      </c>
      <c r="F178" s="37">
        <v>0</v>
      </c>
      <c r="G178" s="37">
        <v>1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5">
        <v>0</v>
      </c>
      <c r="O178" s="89">
        <v>5</v>
      </c>
      <c r="P178" s="89">
        <v>5</v>
      </c>
      <c r="Q178" s="89">
        <v>5</v>
      </c>
      <c r="R178" s="87">
        <v>5</v>
      </c>
      <c r="S178" s="87">
        <v>5</v>
      </c>
      <c r="T178" s="85">
        <v>5</v>
      </c>
      <c r="U178" s="85">
        <v>5</v>
      </c>
      <c r="V178" s="85">
        <v>5</v>
      </c>
    </row>
    <row r="179" spans="1:22" s="25" customFormat="1" x14ac:dyDescent="0.25">
      <c r="A179" s="18">
        <v>178</v>
      </c>
      <c r="B179" s="18"/>
      <c r="C179" s="37" t="s">
        <v>513</v>
      </c>
      <c r="D179" s="37"/>
      <c r="E179" s="37"/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5">
        <v>0</v>
      </c>
      <c r="O179" s="89">
        <v>5</v>
      </c>
      <c r="P179" s="89">
        <v>5</v>
      </c>
      <c r="Q179" s="89">
        <v>5</v>
      </c>
      <c r="R179" s="87">
        <v>5</v>
      </c>
      <c r="S179" s="87">
        <v>4</v>
      </c>
      <c r="T179" s="85">
        <v>5</v>
      </c>
      <c r="U179" s="85">
        <v>4</v>
      </c>
      <c r="V179" s="85">
        <v>5</v>
      </c>
    </row>
    <row r="180" spans="1:22" s="25" customFormat="1" x14ac:dyDescent="0.25">
      <c r="A180" s="18">
        <v>179</v>
      </c>
      <c r="B180" s="18"/>
      <c r="C180" s="37" t="s">
        <v>513</v>
      </c>
      <c r="D180" s="37"/>
      <c r="E180" s="37" t="s">
        <v>418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5">
        <v>0</v>
      </c>
      <c r="O180" s="89">
        <v>4</v>
      </c>
      <c r="P180" s="89">
        <v>5</v>
      </c>
      <c r="Q180" s="89">
        <v>5</v>
      </c>
      <c r="R180" s="87">
        <v>5</v>
      </c>
      <c r="S180" s="87">
        <v>4</v>
      </c>
      <c r="T180" s="85">
        <v>5</v>
      </c>
      <c r="U180" s="85">
        <v>5</v>
      </c>
      <c r="V180" s="85">
        <v>5</v>
      </c>
    </row>
    <row r="181" spans="1:22" s="25" customFormat="1" x14ac:dyDescent="0.25">
      <c r="A181" s="18">
        <v>180</v>
      </c>
      <c r="B181" s="18"/>
      <c r="C181" s="37" t="s">
        <v>513</v>
      </c>
      <c r="D181" s="37"/>
      <c r="E181" s="37" t="s">
        <v>423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5">
        <v>0</v>
      </c>
      <c r="O181" s="89">
        <v>4</v>
      </c>
      <c r="P181" s="89">
        <v>4</v>
      </c>
      <c r="Q181" s="89">
        <v>4</v>
      </c>
      <c r="R181" s="87">
        <v>4</v>
      </c>
      <c r="S181" s="87">
        <v>4</v>
      </c>
      <c r="T181" s="85">
        <v>5</v>
      </c>
      <c r="U181" s="85">
        <v>4</v>
      </c>
      <c r="V181" s="85">
        <v>5</v>
      </c>
    </row>
    <row r="182" spans="1:22" s="25" customFormat="1" x14ac:dyDescent="0.25">
      <c r="A182" s="18">
        <v>181</v>
      </c>
      <c r="B182" s="18"/>
      <c r="C182" s="37" t="s">
        <v>513</v>
      </c>
      <c r="D182" s="37"/>
      <c r="E182" s="37" t="s">
        <v>424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5">
        <v>0</v>
      </c>
      <c r="O182" s="89">
        <v>5</v>
      </c>
      <c r="P182" s="89">
        <v>4</v>
      </c>
      <c r="Q182" s="89">
        <v>4</v>
      </c>
      <c r="R182" s="87">
        <v>4</v>
      </c>
      <c r="S182" s="87">
        <v>3</v>
      </c>
      <c r="T182" s="85">
        <v>4</v>
      </c>
      <c r="U182" s="85">
        <v>3</v>
      </c>
      <c r="V182" s="85">
        <v>4</v>
      </c>
    </row>
    <row r="183" spans="1:22" s="25" customFormat="1" x14ac:dyDescent="0.25">
      <c r="A183" s="18">
        <v>182</v>
      </c>
      <c r="B183" s="18"/>
      <c r="C183" s="37" t="s">
        <v>513</v>
      </c>
      <c r="D183" s="37"/>
      <c r="E183" s="37" t="s">
        <v>427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5">
        <v>0</v>
      </c>
      <c r="O183" s="89">
        <v>5</v>
      </c>
      <c r="P183" s="89">
        <v>5</v>
      </c>
      <c r="Q183" s="89">
        <v>2</v>
      </c>
      <c r="R183" s="87">
        <v>5</v>
      </c>
      <c r="S183" s="87">
        <v>5</v>
      </c>
      <c r="T183" s="85">
        <v>5</v>
      </c>
      <c r="U183" s="85">
        <v>5</v>
      </c>
      <c r="V183" s="85">
        <v>5</v>
      </c>
    </row>
    <row r="184" spans="1:22" s="25" customFormat="1" x14ac:dyDescent="0.25">
      <c r="A184" s="18">
        <v>183</v>
      </c>
      <c r="B184" s="18"/>
      <c r="C184" s="37" t="s">
        <v>513</v>
      </c>
      <c r="D184" s="37"/>
      <c r="E184" s="37" t="s">
        <v>430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5">
        <v>0</v>
      </c>
      <c r="O184" s="89">
        <v>4</v>
      </c>
      <c r="P184" s="89">
        <v>4</v>
      </c>
      <c r="Q184" s="89">
        <v>4</v>
      </c>
      <c r="R184" s="87">
        <v>4</v>
      </c>
      <c r="S184" s="87">
        <v>4</v>
      </c>
      <c r="T184" s="85">
        <v>4</v>
      </c>
      <c r="U184" s="85">
        <v>4</v>
      </c>
      <c r="V184" s="85">
        <v>4</v>
      </c>
    </row>
    <row r="185" spans="1:22" s="25" customFormat="1" x14ac:dyDescent="0.25">
      <c r="A185" s="18">
        <v>184</v>
      </c>
      <c r="B185" s="18"/>
      <c r="C185" s="37" t="s">
        <v>513</v>
      </c>
      <c r="D185" s="37"/>
      <c r="E185" s="37" t="s">
        <v>435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1</v>
      </c>
      <c r="L185" s="37">
        <v>0</v>
      </c>
      <c r="M185" s="37">
        <v>0</v>
      </c>
      <c r="N185" s="35">
        <v>0</v>
      </c>
      <c r="O185" s="89">
        <v>5</v>
      </c>
      <c r="P185" s="89">
        <v>4</v>
      </c>
      <c r="Q185" s="89">
        <v>3</v>
      </c>
      <c r="R185" s="87">
        <v>5</v>
      </c>
      <c r="S185" s="87">
        <v>4</v>
      </c>
      <c r="T185" s="85">
        <v>5</v>
      </c>
      <c r="U185" s="85">
        <v>5</v>
      </c>
      <c r="V185" s="85">
        <v>5</v>
      </c>
    </row>
    <row r="186" spans="1:22" s="25" customFormat="1" x14ac:dyDescent="0.25">
      <c r="A186" s="18">
        <v>185</v>
      </c>
      <c r="B186" s="18"/>
      <c r="C186" s="37" t="s">
        <v>513</v>
      </c>
      <c r="D186" s="37"/>
      <c r="E186" s="37" t="s">
        <v>251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5">
        <v>0</v>
      </c>
      <c r="O186" s="89">
        <v>4</v>
      </c>
      <c r="P186" s="89">
        <v>4</v>
      </c>
      <c r="Q186" s="89">
        <v>4</v>
      </c>
      <c r="R186" s="87">
        <v>4</v>
      </c>
      <c r="S186" s="87">
        <v>5</v>
      </c>
      <c r="T186" s="85">
        <v>4</v>
      </c>
      <c r="U186" s="85">
        <v>4</v>
      </c>
      <c r="V186" s="85">
        <v>4</v>
      </c>
    </row>
    <row r="187" spans="1:22" s="25" customFormat="1" x14ac:dyDescent="0.25">
      <c r="A187" s="18">
        <v>186</v>
      </c>
      <c r="B187" s="18"/>
      <c r="C187" s="37" t="s">
        <v>513</v>
      </c>
      <c r="D187" s="37"/>
      <c r="E187" s="37" t="s">
        <v>441</v>
      </c>
      <c r="F187" s="37">
        <v>0</v>
      </c>
      <c r="G187" s="37">
        <v>1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5">
        <v>0</v>
      </c>
      <c r="O187" s="89">
        <v>4</v>
      </c>
      <c r="P187" s="89">
        <v>4</v>
      </c>
      <c r="Q187" s="89">
        <v>3</v>
      </c>
      <c r="R187" s="87">
        <v>4</v>
      </c>
      <c r="S187" s="87">
        <v>4</v>
      </c>
      <c r="T187" s="85">
        <v>5</v>
      </c>
      <c r="U187" s="85">
        <v>4</v>
      </c>
      <c r="V187" s="85">
        <v>5</v>
      </c>
    </row>
    <row r="188" spans="1:22" s="25" customFormat="1" x14ac:dyDescent="0.25">
      <c r="A188" s="18">
        <v>187</v>
      </c>
      <c r="B188" s="18"/>
      <c r="C188" s="37" t="s">
        <v>513</v>
      </c>
      <c r="D188" s="37"/>
      <c r="E188" s="37"/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5">
        <v>0</v>
      </c>
      <c r="O188" s="89">
        <v>5</v>
      </c>
      <c r="P188" s="89">
        <v>5</v>
      </c>
      <c r="Q188" s="89">
        <v>4</v>
      </c>
      <c r="R188" s="87">
        <v>4</v>
      </c>
      <c r="S188" s="87">
        <v>4</v>
      </c>
      <c r="T188" s="85">
        <v>5</v>
      </c>
      <c r="U188" s="85">
        <v>5</v>
      </c>
      <c r="V188" s="85">
        <v>5</v>
      </c>
    </row>
    <row r="189" spans="1:22" s="25" customFormat="1" x14ac:dyDescent="0.25">
      <c r="A189" s="18">
        <v>188</v>
      </c>
      <c r="B189" s="18"/>
      <c r="C189" s="37" t="s">
        <v>513</v>
      </c>
      <c r="D189" s="37"/>
      <c r="E189" s="37"/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5">
        <v>0</v>
      </c>
      <c r="O189" s="89">
        <v>4</v>
      </c>
      <c r="P189" s="89">
        <v>4</v>
      </c>
      <c r="Q189" s="89">
        <v>5</v>
      </c>
      <c r="R189" s="87">
        <v>4</v>
      </c>
      <c r="S189" s="87">
        <v>5</v>
      </c>
      <c r="T189" s="85">
        <v>4</v>
      </c>
      <c r="U189" s="85">
        <v>4</v>
      </c>
      <c r="V189" s="85">
        <v>4</v>
      </c>
    </row>
    <row r="190" spans="1:22" s="25" customFormat="1" x14ac:dyDescent="0.25">
      <c r="A190" s="18">
        <v>189</v>
      </c>
      <c r="B190" s="18"/>
      <c r="C190" s="37" t="s">
        <v>513</v>
      </c>
      <c r="D190" s="37"/>
      <c r="E190" s="37"/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5">
        <v>0</v>
      </c>
      <c r="O190" s="89">
        <v>4</v>
      </c>
      <c r="P190" s="89">
        <v>4</v>
      </c>
      <c r="Q190" s="89">
        <v>4</v>
      </c>
      <c r="R190" s="87">
        <v>4</v>
      </c>
      <c r="S190" s="87">
        <v>4</v>
      </c>
      <c r="T190" s="85">
        <v>4</v>
      </c>
      <c r="U190" s="85">
        <v>4</v>
      </c>
      <c r="V190" s="85">
        <v>4</v>
      </c>
    </row>
    <row r="191" spans="1:22" s="25" customFormat="1" x14ac:dyDescent="0.25">
      <c r="A191" s="18">
        <v>190</v>
      </c>
      <c r="B191" s="18"/>
      <c r="C191" s="37" t="s">
        <v>513</v>
      </c>
      <c r="D191" s="37"/>
      <c r="E191" s="37"/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5">
        <v>0</v>
      </c>
      <c r="O191" s="89">
        <v>4</v>
      </c>
      <c r="P191" s="89">
        <v>4</v>
      </c>
      <c r="Q191" s="89">
        <v>4</v>
      </c>
      <c r="R191" s="87">
        <v>4</v>
      </c>
      <c r="S191" s="87">
        <v>4</v>
      </c>
      <c r="T191" s="85">
        <v>5</v>
      </c>
      <c r="U191" s="85">
        <v>5</v>
      </c>
      <c r="V191" s="85">
        <v>5</v>
      </c>
    </row>
    <row r="192" spans="1:22" s="25" customFormat="1" x14ac:dyDescent="0.25">
      <c r="A192" s="18">
        <v>191</v>
      </c>
      <c r="B192" s="18"/>
      <c r="C192" s="37" t="s">
        <v>513</v>
      </c>
      <c r="D192" s="37"/>
      <c r="E192" s="37"/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5">
        <v>0</v>
      </c>
      <c r="O192" s="89">
        <v>4</v>
      </c>
      <c r="P192" s="89">
        <v>3</v>
      </c>
      <c r="Q192" s="89">
        <v>3</v>
      </c>
      <c r="R192" s="87">
        <v>4</v>
      </c>
      <c r="S192" s="87">
        <v>3</v>
      </c>
      <c r="T192" s="85">
        <v>4</v>
      </c>
      <c r="U192" s="85">
        <v>3</v>
      </c>
      <c r="V192" s="85">
        <v>3</v>
      </c>
    </row>
    <row r="193" spans="1:22" s="25" customFormat="1" x14ac:dyDescent="0.25">
      <c r="A193" s="18">
        <v>192</v>
      </c>
      <c r="B193" s="18"/>
      <c r="C193" s="37" t="s">
        <v>513</v>
      </c>
      <c r="D193" s="37"/>
      <c r="E193" s="37" t="s">
        <v>446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5">
        <v>0</v>
      </c>
      <c r="O193" s="89">
        <v>5</v>
      </c>
      <c r="P193" s="89">
        <v>5</v>
      </c>
      <c r="Q193" s="89">
        <v>5</v>
      </c>
      <c r="R193" s="87">
        <v>5</v>
      </c>
      <c r="S193" s="87">
        <v>5</v>
      </c>
      <c r="T193" s="85">
        <v>5</v>
      </c>
      <c r="U193" s="85">
        <v>5</v>
      </c>
      <c r="V193" s="85">
        <v>5</v>
      </c>
    </row>
    <row r="194" spans="1:22" s="25" customFormat="1" x14ac:dyDescent="0.25">
      <c r="A194" s="18">
        <v>193</v>
      </c>
      <c r="B194" s="18"/>
      <c r="C194" s="37" t="s">
        <v>513</v>
      </c>
      <c r="D194" s="37"/>
      <c r="E194" s="37"/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5">
        <v>0</v>
      </c>
      <c r="O194" s="89">
        <v>4</v>
      </c>
      <c r="P194" s="89">
        <v>4</v>
      </c>
      <c r="Q194" s="89">
        <v>4</v>
      </c>
      <c r="R194" s="87">
        <v>5</v>
      </c>
      <c r="S194" s="87">
        <v>4</v>
      </c>
      <c r="T194" s="85">
        <v>5</v>
      </c>
      <c r="U194" s="85">
        <v>4</v>
      </c>
      <c r="V194" s="85">
        <v>5</v>
      </c>
    </row>
    <row r="195" spans="1:22" s="25" customFormat="1" x14ac:dyDescent="0.25">
      <c r="A195" s="18">
        <v>194</v>
      </c>
      <c r="B195" s="18"/>
      <c r="C195" s="37" t="s">
        <v>513</v>
      </c>
      <c r="D195" s="37"/>
      <c r="E195" s="37" t="s">
        <v>448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5">
        <v>0</v>
      </c>
      <c r="O195" s="89">
        <v>5</v>
      </c>
      <c r="P195" s="89">
        <v>5</v>
      </c>
      <c r="Q195" s="89">
        <v>5</v>
      </c>
      <c r="R195" s="87">
        <v>5</v>
      </c>
      <c r="S195" s="87">
        <v>5</v>
      </c>
      <c r="T195" s="85">
        <v>5</v>
      </c>
      <c r="U195" s="85">
        <v>5</v>
      </c>
      <c r="V195" s="85">
        <v>5</v>
      </c>
    </row>
    <row r="196" spans="1:22" s="25" customFormat="1" x14ac:dyDescent="0.25">
      <c r="A196" s="18">
        <v>195</v>
      </c>
      <c r="B196" s="18"/>
      <c r="C196" s="37" t="s">
        <v>513</v>
      </c>
      <c r="D196" s="37"/>
      <c r="E196" s="37"/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5">
        <v>0</v>
      </c>
      <c r="O196" s="89">
        <v>4</v>
      </c>
      <c r="P196" s="89">
        <v>4</v>
      </c>
      <c r="Q196" s="89">
        <v>4</v>
      </c>
      <c r="R196" s="87">
        <v>4</v>
      </c>
      <c r="S196" s="87">
        <v>4</v>
      </c>
      <c r="T196" s="85">
        <v>4</v>
      </c>
      <c r="U196" s="85">
        <v>4</v>
      </c>
      <c r="V196" s="85">
        <v>4</v>
      </c>
    </row>
    <row r="197" spans="1:22" s="25" customFormat="1" x14ac:dyDescent="0.25">
      <c r="A197" s="18">
        <v>196</v>
      </c>
      <c r="B197" s="18"/>
      <c r="C197" s="37" t="s">
        <v>513</v>
      </c>
      <c r="D197" s="37"/>
      <c r="E197" s="37" t="s">
        <v>450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5">
        <v>0</v>
      </c>
      <c r="O197" s="89">
        <v>5</v>
      </c>
      <c r="P197" s="89">
        <v>5</v>
      </c>
      <c r="Q197" s="89">
        <v>5</v>
      </c>
      <c r="R197" s="87">
        <v>5</v>
      </c>
      <c r="S197" s="87">
        <v>5</v>
      </c>
      <c r="T197" s="85">
        <v>5</v>
      </c>
      <c r="U197" s="85">
        <v>5</v>
      </c>
      <c r="V197" s="85">
        <v>5</v>
      </c>
    </row>
    <row r="198" spans="1:22" s="25" customFormat="1" x14ac:dyDescent="0.25">
      <c r="A198" s="18">
        <v>197</v>
      </c>
      <c r="B198" s="18"/>
      <c r="C198" s="37" t="s">
        <v>513</v>
      </c>
      <c r="D198" s="37"/>
      <c r="E198" s="37" t="s">
        <v>452</v>
      </c>
      <c r="F198" s="37">
        <v>0</v>
      </c>
      <c r="G198" s="37">
        <v>1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5">
        <v>0</v>
      </c>
      <c r="O198" s="89">
        <v>4</v>
      </c>
      <c r="P198" s="89">
        <v>4</v>
      </c>
      <c r="Q198" s="89">
        <v>4</v>
      </c>
      <c r="R198" s="87">
        <v>4</v>
      </c>
      <c r="S198" s="87">
        <v>4</v>
      </c>
      <c r="T198" s="85">
        <v>4</v>
      </c>
      <c r="U198" s="85">
        <v>5</v>
      </c>
      <c r="V198" s="85">
        <v>5</v>
      </c>
    </row>
    <row r="199" spans="1:22" s="25" customFormat="1" x14ac:dyDescent="0.25">
      <c r="A199" s="18">
        <v>198</v>
      </c>
      <c r="B199" s="18"/>
      <c r="C199" s="37" t="s">
        <v>513</v>
      </c>
      <c r="D199" s="37"/>
      <c r="E199" s="37" t="s">
        <v>456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5">
        <v>0</v>
      </c>
      <c r="O199" s="89">
        <v>5</v>
      </c>
      <c r="P199" s="89">
        <v>5</v>
      </c>
      <c r="Q199" s="89">
        <v>5</v>
      </c>
      <c r="R199" s="87">
        <v>5</v>
      </c>
      <c r="S199" s="87">
        <v>5</v>
      </c>
      <c r="T199" s="85">
        <v>5</v>
      </c>
      <c r="U199" s="85">
        <v>5</v>
      </c>
      <c r="V199" s="85">
        <v>5</v>
      </c>
    </row>
    <row r="200" spans="1:22" s="25" customFormat="1" x14ac:dyDescent="0.25">
      <c r="A200" s="18">
        <v>199</v>
      </c>
      <c r="B200" s="18"/>
      <c r="C200" s="37" t="s">
        <v>513</v>
      </c>
      <c r="D200" s="37"/>
      <c r="E200" s="37" t="s">
        <v>459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5">
        <v>0</v>
      </c>
      <c r="O200" s="89">
        <v>4</v>
      </c>
      <c r="P200" s="89">
        <v>4</v>
      </c>
      <c r="Q200" s="89">
        <v>4</v>
      </c>
      <c r="R200" s="87">
        <v>5</v>
      </c>
      <c r="S200" s="87">
        <v>4</v>
      </c>
      <c r="T200" s="85">
        <v>5</v>
      </c>
      <c r="U200" s="85">
        <v>4</v>
      </c>
      <c r="V200" s="85">
        <v>5</v>
      </c>
    </row>
    <row r="201" spans="1:22" s="25" customFormat="1" x14ac:dyDescent="0.25">
      <c r="A201" s="18">
        <v>200</v>
      </c>
      <c r="B201" s="18"/>
      <c r="C201" s="37" t="s">
        <v>513</v>
      </c>
      <c r="D201" s="37"/>
      <c r="E201" s="37"/>
      <c r="F201" s="37">
        <v>0</v>
      </c>
      <c r="G201" s="37">
        <v>0</v>
      </c>
      <c r="H201" s="37">
        <v>1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5">
        <v>0</v>
      </c>
      <c r="O201" s="89">
        <v>5</v>
      </c>
      <c r="P201" s="89">
        <v>4</v>
      </c>
      <c r="Q201" s="89">
        <v>3</v>
      </c>
      <c r="R201" s="87">
        <v>4</v>
      </c>
      <c r="S201" s="87">
        <v>4</v>
      </c>
      <c r="T201" s="85">
        <v>4</v>
      </c>
      <c r="U201" s="85">
        <v>4</v>
      </c>
      <c r="V201" s="85">
        <v>4</v>
      </c>
    </row>
    <row r="202" spans="1:22" s="25" customFormat="1" x14ac:dyDescent="0.25">
      <c r="A202" s="18">
        <v>201</v>
      </c>
      <c r="B202" s="18"/>
      <c r="C202" s="37" t="s">
        <v>513</v>
      </c>
      <c r="D202" s="37"/>
      <c r="E202" s="37" t="s">
        <v>68</v>
      </c>
      <c r="F202" s="37">
        <v>0</v>
      </c>
      <c r="G202" s="37">
        <v>1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5">
        <v>0</v>
      </c>
      <c r="O202" s="89">
        <v>4</v>
      </c>
      <c r="P202" s="89">
        <v>4</v>
      </c>
      <c r="Q202" s="89">
        <v>4</v>
      </c>
      <c r="R202" s="87">
        <v>5</v>
      </c>
      <c r="S202" s="87">
        <v>5</v>
      </c>
      <c r="T202" s="85">
        <v>5</v>
      </c>
      <c r="U202" s="85">
        <v>5</v>
      </c>
      <c r="V202" s="85">
        <v>5</v>
      </c>
    </row>
    <row r="203" spans="1:22" s="25" customFormat="1" x14ac:dyDescent="0.25">
      <c r="A203" s="18">
        <v>202</v>
      </c>
      <c r="B203" s="18"/>
      <c r="C203" s="37" t="s">
        <v>513</v>
      </c>
      <c r="D203" s="37"/>
      <c r="E203" s="37" t="s">
        <v>464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5">
        <v>0</v>
      </c>
      <c r="O203" s="89">
        <v>4</v>
      </c>
      <c r="P203" s="89">
        <v>4</v>
      </c>
      <c r="Q203" s="89">
        <v>4</v>
      </c>
      <c r="R203" s="87">
        <v>4</v>
      </c>
      <c r="S203" s="87">
        <v>4</v>
      </c>
      <c r="T203" s="85">
        <v>4</v>
      </c>
      <c r="U203" s="85">
        <v>4</v>
      </c>
      <c r="V203" s="85">
        <v>4</v>
      </c>
    </row>
    <row r="204" spans="1:22" s="25" customFormat="1" x14ac:dyDescent="0.25">
      <c r="A204" s="18">
        <v>203</v>
      </c>
      <c r="B204" s="18"/>
      <c r="C204" s="37" t="s">
        <v>513</v>
      </c>
      <c r="D204" s="37"/>
      <c r="E204" s="37" t="s">
        <v>466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5">
        <v>0</v>
      </c>
      <c r="O204" s="89">
        <v>4</v>
      </c>
      <c r="P204" s="89">
        <v>4</v>
      </c>
      <c r="Q204" s="89">
        <v>4</v>
      </c>
      <c r="R204" s="87">
        <v>3</v>
      </c>
      <c r="S204" s="87">
        <v>5</v>
      </c>
      <c r="T204" s="85">
        <v>4</v>
      </c>
      <c r="U204" s="85">
        <v>4</v>
      </c>
      <c r="V204" s="85">
        <v>5</v>
      </c>
    </row>
    <row r="205" spans="1:22" s="25" customFormat="1" x14ac:dyDescent="0.25">
      <c r="A205" s="18">
        <v>204</v>
      </c>
      <c r="B205" s="18"/>
      <c r="C205" s="37" t="s">
        <v>513</v>
      </c>
      <c r="D205" s="37"/>
      <c r="E205" s="37"/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5">
        <v>0</v>
      </c>
      <c r="O205" s="89">
        <v>5</v>
      </c>
      <c r="P205" s="89">
        <v>5</v>
      </c>
      <c r="Q205" s="89">
        <v>5</v>
      </c>
      <c r="R205" s="87">
        <v>5</v>
      </c>
      <c r="S205" s="87">
        <v>5</v>
      </c>
      <c r="T205" s="85">
        <v>5</v>
      </c>
      <c r="U205" s="85">
        <v>5</v>
      </c>
      <c r="V205" s="85">
        <v>5</v>
      </c>
    </row>
    <row r="206" spans="1:22" s="25" customFormat="1" x14ac:dyDescent="0.25">
      <c r="A206" s="18">
        <v>205</v>
      </c>
      <c r="B206" s="18"/>
      <c r="C206" s="37" t="s">
        <v>513</v>
      </c>
      <c r="D206" s="37"/>
      <c r="E206" s="37" t="s">
        <v>471</v>
      </c>
      <c r="F206" s="37">
        <v>0</v>
      </c>
      <c r="G206" s="37">
        <v>1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5">
        <v>0</v>
      </c>
      <c r="O206" s="89">
        <v>4</v>
      </c>
      <c r="P206" s="89">
        <v>4</v>
      </c>
      <c r="Q206" s="89">
        <v>3</v>
      </c>
      <c r="R206" s="87">
        <v>4</v>
      </c>
      <c r="S206" s="87">
        <v>4</v>
      </c>
      <c r="T206" s="85">
        <v>5</v>
      </c>
      <c r="U206" s="85">
        <v>5</v>
      </c>
      <c r="V206" s="85">
        <v>5</v>
      </c>
    </row>
    <row r="207" spans="1:22" s="25" customFormat="1" x14ac:dyDescent="0.25">
      <c r="A207" s="18">
        <v>206</v>
      </c>
      <c r="B207" s="18"/>
      <c r="C207" s="37" t="s">
        <v>513</v>
      </c>
      <c r="D207" s="37"/>
      <c r="E207" s="37" t="s">
        <v>251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5">
        <v>0</v>
      </c>
      <c r="O207" s="89">
        <v>4</v>
      </c>
      <c r="P207" s="89">
        <v>4</v>
      </c>
      <c r="Q207" s="89">
        <v>4</v>
      </c>
      <c r="R207" s="87">
        <v>4</v>
      </c>
      <c r="S207" s="87">
        <v>4</v>
      </c>
      <c r="T207" s="85">
        <v>4</v>
      </c>
      <c r="U207" s="85">
        <v>4</v>
      </c>
      <c r="V207" s="85">
        <v>4</v>
      </c>
    </row>
    <row r="208" spans="1:22" s="25" customFormat="1" x14ac:dyDescent="0.25">
      <c r="A208" s="18">
        <v>207</v>
      </c>
      <c r="B208" s="18"/>
      <c r="C208" s="37" t="s">
        <v>513</v>
      </c>
      <c r="D208" s="37"/>
      <c r="E208" s="37"/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5">
        <v>0</v>
      </c>
      <c r="O208" s="89">
        <v>4</v>
      </c>
      <c r="P208" s="89">
        <v>4</v>
      </c>
      <c r="Q208" s="89">
        <v>4</v>
      </c>
      <c r="R208" s="87">
        <v>4</v>
      </c>
      <c r="S208" s="87">
        <v>4</v>
      </c>
      <c r="T208" s="85">
        <v>5</v>
      </c>
      <c r="U208" s="85">
        <v>5</v>
      </c>
      <c r="V208" s="85">
        <v>5</v>
      </c>
    </row>
    <row r="209" spans="1:22" s="25" customFormat="1" x14ac:dyDescent="0.25">
      <c r="A209" s="18">
        <v>208</v>
      </c>
      <c r="B209" s="18"/>
      <c r="C209" s="37" t="s">
        <v>513</v>
      </c>
      <c r="D209" s="37"/>
      <c r="E209" s="37"/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  <c r="M209" s="37">
        <v>0</v>
      </c>
      <c r="N209" s="35">
        <v>0</v>
      </c>
      <c r="O209" s="89">
        <v>5</v>
      </c>
      <c r="P209" s="89">
        <v>5</v>
      </c>
      <c r="Q209" s="89">
        <v>5</v>
      </c>
      <c r="R209" s="87">
        <v>5</v>
      </c>
      <c r="S209" s="87">
        <v>5</v>
      </c>
      <c r="T209" s="85">
        <v>5</v>
      </c>
      <c r="U209" s="85">
        <v>5</v>
      </c>
      <c r="V209" s="85">
        <v>5</v>
      </c>
    </row>
    <row r="210" spans="1:22" s="25" customFormat="1" x14ac:dyDescent="0.25">
      <c r="A210" s="18">
        <v>209</v>
      </c>
      <c r="B210" s="18"/>
      <c r="C210" s="37" t="s">
        <v>513</v>
      </c>
      <c r="D210" s="37"/>
      <c r="E210" s="37" t="s">
        <v>156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1</v>
      </c>
      <c r="L210" s="37">
        <v>0</v>
      </c>
      <c r="M210" s="37">
        <v>0</v>
      </c>
      <c r="N210" s="35">
        <v>0</v>
      </c>
      <c r="O210" s="89">
        <v>4</v>
      </c>
      <c r="P210" s="89">
        <v>4</v>
      </c>
      <c r="Q210" s="89">
        <v>4</v>
      </c>
      <c r="R210" s="87">
        <v>4</v>
      </c>
      <c r="S210" s="87">
        <v>4</v>
      </c>
      <c r="T210" s="85">
        <v>4</v>
      </c>
      <c r="U210" s="85">
        <v>4</v>
      </c>
      <c r="V210" s="85">
        <v>4</v>
      </c>
    </row>
    <row r="211" spans="1:22" s="25" customFormat="1" x14ac:dyDescent="0.25">
      <c r="A211" s="18">
        <v>210</v>
      </c>
      <c r="B211" s="18"/>
      <c r="C211" s="37" t="s">
        <v>513</v>
      </c>
      <c r="D211" s="37"/>
      <c r="E211" s="37" t="s">
        <v>184</v>
      </c>
      <c r="F211" s="37">
        <v>0</v>
      </c>
      <c r="G211" s="37">
        <v>0</v>
      </c>
      <c r="H211" s="37">
        <v>0</v>
      </c>
      <c r="I211" s="37">
        <v>1</v>
      </c>
      <c r="J211" s="37">
        <v>0</v>
      </c>
      <c r="K211" s="37">
        <v>0</v>
      </c>
      <c r="L211" s="37">
        <v>0</v>
      </c>
      <c r="M211" s="37">
        <v>0</v>
      </c>
      <c r="N211" s="35">
        <v>0</v>
      </c>
      <c r="O211" s="89">
        <v>4</v>
      </c>
      <c r="P211" s="89">
        <v>4</v>
      </c>
      <c r="Q211" s="89">
        <v>5</v>
      </c>
      <c r="R211" s="87">
        <v>3</v>
      </c>
      <c r="S211" s="87">
        <v>3</v>
      </c>
      <c r="T211" s="85">
        <v>5</v>
      </c>
      <c r="U211" s="85">
        <v>5</v>
      </c>
      <c r="V211" s="85">
        <v>5</v>
      </c>
    </row>
    <row r="212" spans="1:22" s="25" customFormat="1" x14ac:dyDescent="0.25">
      <c r="A212" s="18">
        <v>211</v>
      </c>
      <c r="B212" s="18"/>
      <c r="C212" s="37" t="s">
        <v>513</v>
      </c>
      <c r="D212" s="37"/>
      <c r="E212" s="37" t="s">
        <v>477</v>
      </c>
      <c r="F212" s="37">
        <v>0</v>
      </c>
      <c r="G212" s="37">
        <v>0</v>
      </c>
      <c r="H212" s="37">
        <v>1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5">
        <v>0</v>
      </c>
      <c r="O212" s="89">
        <v>4</v>
      </c>
      <c r="P212" s="89">
        <v>4</v>
      </c>
      <c r="Q212" s="89">
        <v>4</v>
      </c>
      <c r="R212" s="87">
        <v>4</v>
      </c>
      <c r="S212" s="87">
        <v>4</v>
      </c>
      <c r="T212" s="85">
        <v>5</v>
      </c>
      <c r="U212" s="85">
        <v>5</v>
      </c>
      <c r="V212" s="85">
        <v>5</v>
      </c>
    </row>
    <row r="213" spans="1:22" s="25" customFormat="1" x14ac:dyDescent="0.25">
      <c r="A213" s="18">
        <v>212</v>
      </c>
      <c r="B213" s="18"/>
      <c r="C213" s="37" t="s">
        <v>513</v>
      </c>
      <c r="D213" s="37"/>
      <c r="E213" s="37"/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5">
        <v>0</v>
      </c>
      <c r="O213" s="89">
        <v>4</v>
      </c>
      <c r="P213" s="89">
        <v>4</v>
      </c>
      <c r="Q213" s="89">
        <v>4</v>
      </c>
      <c r="R213" s="87">
        <v>4</v>
      </c>
      <c r="S213" s="87">
        <v>4</v>
      </c>
      <c r="T213" s="85">
        <v>4</v>
      </c>
      <c r="U213" s="85">
        <v>4</v>
      </c>
      <c r="V213" s="85">
        <v>4</v>
      </c>
    </row>
    <row r="214" spans="1:22" s="25" customFormat="1" x14ac:dyDescent="0.25">
      <c r="A214" s="18">
        <v>213</v>
      </c>
      <c r="B214" s="18"/>
      <c r="C214" s="37" t="s">
        <v>513</v>
      </c>
      <c r="D214" s="37"/>
      <c r="E214" s="37" t="s">
        <v>156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1</v>
      </c>
      <c r="L214" s="37">
        <v>0</v>
      </c>
      <c r="M214" s="37">
        <v>0</v>
      </c>
      <c r="N214" s="35">
        <v>0</v>
      </c>
      <c r="O214" s="89">
        <v>5</v>
      </c>
      <c r="P214" s="89">
        <v>4</v>
      </c>
      <c r="Q214" s="89">
        <v>4</v>
      </c>
      <c r="R214" s="87">
        <v>5</v>
      </c>
      <c r="S214" s="87">
        <v>5</v>
      </c>
      <c r="T214" s="85">
        <v>4</v>
      </c>
      <c r="U214" s="85">
        <v>4</v>
      </c>
      <c r="V214" s="85">
        <v>4</v>
      </c>
    </row>
    <row r="215" spans="1:22" s="25" customFormat="1" x14ac:dyDescent="0.25">
      <c r="A215" s="18">
        <v>214</v>
      </c>
      <c r="B215" s="18"/>
      <c r="C215" s="37" t="s">
        <v>513</v>
      </c>
      <c r="D215" s="37"/>
      <c r="E215" s="37" t="s">
        <v>156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1</v>
      </c>
      <c r="L215" s="37">
        <v>0</v>
      </c>
      <c r="M215" s="37">
        <v>0</v>
      </c>
      <c r="N215" s="35">
        <v>0</v>
      </c>
      <c r="O215" s="89">
        <v>4</v>
      </c>
      <c r="P215" s="89">
        <v>4</v>
      </c>
      <c r="Q215" s="89">
        <v>5</v>
      </c>
      <c r="R215" s="87">
        <v>4</v>
      </c>
      <c r="S215" s="87">
        <v>4</v>
      </c>
      <c r="T215" s="85">
        <v>5</v>
      </c>
      <c r="U215" s="85">
        <v>4</v>
      </c>
      <c r="V215" s="85">
        <v>5</v>
      </c>
    </row>
    <row r="216" spans="1:22" s="25" customFormat="1" x14ac:dyDescent="0.25">
      <c r="A216" s="18">
        <v>215</v>
      </c>
      <c r="B216" s="18"/>
      <c r="C216" s="37" t="s">
        <v>513</v>
      </c>
      <c r="D216" s="37"/>
      <c r="E216" s="37" t="s">
        <v>481</v>
      </c>
      <c r="F216" s="37">
        <v>0</v>
      </c>
      <c r="G216" s="37">
        <v>1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5">
        <v>0</v>
      </c>
      <c r="O216" s="89">
        <v>5</v>
      </c>
      <c r="P216" s="89">
        <v>5</v>
      </c>
      <c r="Q216" s="89">
        <v>5</v>
      </c>
      <c r="R216" s="87">
        <v>5</v>
      </c>
      <c r="S216" s="87">
        <v>5</v>
      </c>
      <c r="T216" s="85">
        <v>5</v>
      </c>
      <c r="U216" s="85">
        <v>5</v>
      </c>
      <c r="V216" s="85">
        <v>5</v>
      </c>
    </row>
    <row r="217" spans="1:22" s="25" customFormat="1" x14ac:dyDescent="0.25">
      <c r="A217" s="18">
        <v>216</v>
      </c>
      <c r="B217" s="18"/>
      <c r="C217" s="37" t="s">
        <v>513</v>
      </c>
      <c r="D217" s="37"/>
      <c r="E217" s="37" t="s">
        <v>482</v>
      </c>
      <c r="F217" s="37">
        <v>1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  <c r="N217" s="35">
        <v>0</v>
      </c>
      <c r="O217" s="89">
        <v>5</v>
      </c>
      <c r="P217" s="89">
        <v>5</v>
      </c>
      <c r="Q217" s="89">
        <v>4</v>
      </c>
      <c r="R217" s="87">
        <v>5</v>
      </c>
      <c r="S217" s="87">
        <v>4</v>
      </c>
      <c r="T217" s="85">
        <v>5</v>
      </c>
      <c r="U217" s="85">
        <v>4</v>
      </c>
      <c r="V217" s="85">
        <v>4</v>
      </c>
    </row>
    <row r="218" spans="1:22" s="25" customFormat="1" x14ac:dyDescent="0.25">
      <c r="A218" s="18">
        <v>217</v>
      </c>
      <c r="B218" s="18"/>
      <c r="C218" s="37" t="s">
        <v>513</v>
      </c>
      <c r="D218" s="37"/>
      <c r="E218" s="37" t="s">
        <v>485</v>
      </c>
      <c r="F218" s="37">
        <v>0</v>
      </c>
      <c r="G218" s="37">
        <v>1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5">
        <v>0</v>
      </c>
      <c r="O218" s="89">
        <v>5</v>
      </c>
      <c r="P218" s="89">
        <v>5</v>
      </c>
      <c r="Q218" s="89">
        <v>5</v>
      </c>
      <c r="R218" s="87">
        <v>5</v>
      </c>
      <c r="S218" s="87">
        <v>4</v>
      </c>
      <c r="T218" s="85">
        <v>5</v>
      </c>
      <c r="U218" s="85">
        <v>4</v>
      </c>
      <c r="V218" s="85">
        <v>4</v>
      </c>
    </row>
    <row r="219" spans="1:22" s="25" customFormat="1" x14ac:dyDescent="0.25">
      <c r="A219" s="18">
        <v>218</v>
      </c>
      <c r="B219" s="18"/>
      <c r="C219" s="37" t="s">
        <v>513</v>
      </c>
      <c r="D219" s="37"/>
      <c r="E219" s="37" t="s">
        <v>486</v>
      </c>
      <c r="F219" s="37">
        <v>0</v>
      </c>
      <c r="G219" s="37">
        <v>1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5">
        <v>0</v>
      </c>
      <c r="O219" s="89">
        <v>5</v>
      </c>
      <c r="P219" s="89">
        <v>5</v>
      </c>
      <c r="Q219" s="89">
        <v>5</v>
      </c>
      <c r="R219" s="87">
        <v>5</v>
      </c>
      <c r="S219" s="87">
        <v>4</v>
      </c>
      <c r="T219" s="85">
        <v>5</v>
      </c>
      <c r="U219" s="85">
        <v>4</v>
      </c>
      <c r="V219" s="85">
        <v>4</v>
      </c>
    </row>
    <row r="220" spans="1:22" s="25" customFormat="1" x14ac:dyDescent="0.25">
      <c r="A220" s="18">
        <v>219</v>
      </c>
      <c r="B220" s="18"/>
      <c r="C220" s="37" t="s">
        <v>513</v>
      </c>
      <c r="D220" s="37"/>
      <c r="E220" s="37"/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5">
        <v>0</v>
      </c>
      <c r="O220" s="89">
        <v>4</v>
      </c>
      <c r="P220" s="89">
        <v>4</v>
      </c>
      <c r="Q220" s="89">
        <v>4</v>
      </c>
      <c r="R220" s="87">
        <v>4</v>
      </c>
      <c r="S220" s="87">
        <v>4</v>
      </c>
      <c r="T220" s="85">
        <v>4</v>
      </c>
      <c r="U220" s="85">
        <v>4</v>
      </c>
      <c r="V220" s="85">
        <v>4</v>
      </c>
    </row>
    <row r="221" spans="1:22" s="25" customFormat="1" x14ac:dyDescent="0.25">
      <c r="A221" s="18">
        <v>220</v>
      </c>
      <c r="B221" s="18"/>
      <c r="C221" s="37" t="s">
        <v>513</v>
      </c>
      <c r="D221" s="37"/>
      <c r="E221" s="37" t="s">
        <v>1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5">
        <v>0</v>
      </c>
      <c r="O221" s="89">
        <v>4</v>
      </c>
      <c r="P221" s="89">
        <v>4</v>
      </c>
      <c r="Q221" s="89">
        <v>3</v>
      </c>
      <c r="R221" s="87">
        <v>4</v>
      </c>
      <c r="S221" s="87">
        <v>3</v>
      </c>
      <c r="T221" s="85">
        <v>4</v>
      </c>
      <c r="U221" s="85">
        <v>4</v>
      </c>
      <c r="V221" s="85">
        <v>4</v>
      </c>
    </row>
    <row r="222" spans="1:22" s="25" customFormat="1" x14ac:dyDescent="0.25">
      <c r="A222" s="18">
        <v>221</v>
      </c>
      <c r="B222" s="18"/>
      <c r="C222" s="37" t="s">
        <v>513</v>
      </c>
      <c r="D222" s="37"/>
      <c r="E222" s="37" t="s">
        <v>489</v>
      </c>
      <c r="F222" s="37">
        <v>1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5">
        <v>0</v>
      </c>
      <c r="O222" s="89">
        <v>5</v>
      </c>
      <c r="P222" s="89">
        <v>5</v>
      </c>
      <c r="Q222" s="89">
        <v>5</v>
      </c>
      <c r="R222" s="87">
        <v>5</v>
      </c>
      <c r="S222" s="87">
        <v>5</v>
      </c>
      <c r="T222" s="85">
        <v>5</v>
      </c>
      <c r="U222" s="85">
        <v>5</v>
      </c>
      <c r="V222" s="85">
        <v>5</v>
      </c>
    </row>
    <row r="223" spans="1:22" s="25" customFormat="1" x14ac:dyDescent="0.25">
      <c r="A223" s="18">
        <v>222</v>
      </c>
      <c r="B223" s="18"/>
      <c r="C223" s="37" t="s">
        <v>513</v>
      </c>
      <c r="D223" s="37"/>
      <c r="E223" s="37" t="s">
        <v>494</v>
      </c>
      <c r="F223" s="37">
        <v>0</v>
      </c>
      <c r="G223" s="37">
        <v>1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5">
        <v>0</v>
      </c>
      <c r="O223" s="89">
        <v>5</v>
      </c>
      <c r="P223" s="89">
        <v>5</v>
      </c>
      <c r="Q223" s="89">
        <v>5</v>
      </c>
      <c r="R223" s="87">
        <v>5</v>
      </c>
      <c r="S223" s="87">
        <v>5</v>
      </c>
      <c r="T223" s="85">
        <v>5</v>
      </c>
      <c r="U223" s="85">
        <v>4</v>
      </c>
      <c r="V223" s="85">
        <v>4</v>
      </c>
    </row>
    <row r="224" spans="1:22" s="25" customFormat="1" x14ac:dyDescent="0.25">
      <c r="A224" s="18">
        <v>223</v>
      </c>
      <c r="B224" s="18"/>
      <c r="C224" s="37" t="s">
        <v>513</v>
      </c>
      <c r="D224" s="37"/>
      <c r="E224" s="37" t="s">
        <v>158</v>
      </c>
      <c r="F224" s="37">
        <v>1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5">
        <v>0</v>
      </c>
      <c r="O224" s="89">
        <v>5</v>
      </c>
      <c r="P224" s="89">
        <v>5</v>
      </c>
      <c r="Q224" s="89">
        <v>5</v>
      </c>
      <c r="R224" s="87">
        <v>5</v>
      </c>
      <c r="S224" s="87">
        <v>5</v>
      </c>
      <c r="T224" s="85">
        <v>5</v>
      </c>
      <c r="U224" s="85">
        <v>5</v>
      </c>
      <c r="V224" s="85">
        <v>5</v>
      </c>
    </row>
    <row r="225" spans="1:182" s="25" customFormat="1" x14ac:dyDescent="0.25">
      <c r="A225" s="18">
        <v>224</v>
      </c>
      <c r="B225" s="18"/>
      <c r="C225" s="37" t="s">
        <v>513</v>
      </c>
      <c r="D225" s="37"/>
      <c r="E225" s="37" t="s">
        <v>500</v>
      </c>
      <c r="F225" s="37">
        <v>1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5">
        <v>0</v>
      </c>
      <c r="O225" s="89">
        <v>4</v>
      </c>
      <c r="P225" s="89">
        <v>4</v>
      </c>
      <c r="Q225" s="89">
        <v>5</v>
      </c>
      <c r="R225" s="87">
        <v>5</v>
      </c>
      <c r="S225" s="87">
        <v>4</v>
      </c>
      <c r="T225" s="85">
        <v>5</v>
      </c>
      <c r="U225" s="85">
        <v>4</v>
      </c>
      <c r="V225" s="85">
        <v>4</v>
      </c>
    </row>
    <row r="226" spans="1:182" s="25" customFormat="1" x14ac:dyDescent="0.25">
      <c r="A226" s="18">
        <v>225</v>
      </c>
      <c r="B226" s="18"/>
      <c r="C226" s="37" t="s">
        <v>513</v>
      </c>
      <c r="D226" s="37"/>
      <c r="E226" s="37" t="s">
        <v>502</v>
      </c>
      <c r="F226" s="37">
        <v>0</v>
      </c>
      <c r="G226" s="37">
        <v>0</v>
      </c>
      <c r="H226" s="37">
        <v>0</v>
      </c>
      <c r="I226" s="37">
        <v>1</v>
      </c>
      <c r="J226" s="37">
        <v>0</v>
      </c>
      <c r="K226" s="37">
        <v>0</v>
      </c>
      <c r="L226" s="37">
        <v>1</v>
      </c>
      <c r="M226" s="37">
        <v>0</v>
      </c>
      <c r="N226" s="35">
        <v>0</v>
      </c>
      <c r="O226" s="89">
        <v>4</v>
      </c>
      <c r="P226" s="89">
        <v>4</v>
      </c>
      <c r="Q226" s="89">
        <v>4</v>
      </c>
      <c r="R226" s="87">
        <v>4</v>
      </c>
      <c r="S226" s="87">
        <v>4</v>
      </c>
      <c r="T226" s="85">
        <v>4</v>
      </c>
      <c r="U226" s="85">
        <v>4</v>
      </c>
      <c r="V226" s="85">
        <v>4</v>
      </c>
    </row>
    <row r="227" spans="1:182" s="25" customFormat="1" x14ac:dyDescent="0.25">
      <c r="A227" s="18">
        <v>226</v>
      </c>
      <c r="B227" s="18"/>
      <c r="C227" s="37" t="s">
        <v>513</v>
      </c>
      <c r="D227" s="37"/>
      <c r="E227" s="37" t="s">
        <v>504</v>
      </c>
      <c r="F227" s="37">
        <v>0</v>
      </c>
      <c r="G227" s="37">
        <v>1</v>
      </c>
      <c r="H227" s="37">
        <v>1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5">
        <v>0</v>
      </c>
      <c r="O227" s="89">
        <v>5</v>
      </c>
      <c r="P227" s="89">
        <v>5</v>
      </c>
      <c r="Q227" s="89">
        <v>4</v>
      </c>
      <c r="R227" s="87">
        <v>5</v>
      </c>
      <c r="S227" s="87">
        <v>5</v>
      </c>
      <c r="T227" s="85">
        <v>5</v>
      </c>
      <c r="U227" s="85">
        <v>5</v>
      </c>
      <c r="V227" s="85">
        <v>5</v>
      </c>
    </row>
    <row r="228" spans="1:182" s="25" customFormat="1" x14ac:dyDescent="0.25">
      <c r="A228" s="18">
        <v>227</v>
      </c>
      <c r="B228" s="18"/>
      <c r="C228" s="37" t="s">
        <v>513</v>
      </c>
      <c r="D228" s="37"/>
      <c r="E228" s="37"/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5">
        <v>0</v>
      </c>
      <c r="O228" s="89">
        <v>5</v>
      </c>
      <c r="P228" s="89">
        <v>4</v>
      </c>
      <c r="Q228" s="89">
        <v>4</v>
      </c>
      <c r="R228" s="87">
        <v>4</v>
      </c>
      <c r="S228" s="87">
        <v>4</v>
      </c>
      <c r="T228" s="85">
        <v>4</v>
      </c>
      <c r="U228" s="85">
        <v>4</v>
      </c>
      <c r="V228" s="85">
        <v>4</v>
      </c>
    </row>
    <row r="229" spans="1:182" s="25" customFormat="1" x14ac:dyDescent="0.25">
      <c r="A229" s="18">
        <v>228</v>
      </c>
      <c r="B229" s="18"/>
      <c r="C229" s="37" t="s">
        <v>513</v>
      </c>
      <c r="D229" s="37"/>
      <c r="E229" s="37" t="s">
        <v>251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5">
        <v>0</v>
      </c>
      <c r="O229" s="89">
        <v>5</v>
      </c>
      <c r="P229" s="89">
        <v>4</v>
      </c>
      <c r="Q229" s="89">
        <v>4</v>
      </c>
      <c r="R229" s="87">
        <v>4</v>
      </c>
      <c r="S229" s="87">
        <v>4</v>
      </c>
      <c r="T229" s="85">
        <v>4</v>
      </c>
      <c r="U229" s="85">
        <v>4</v>
      </c>
      <c r="V229" s="85">
        <v>5</v>
      </c>
    </row>
    <row r="230" spans="1:182" x14ac:dyDescent="0.25">
      <c r="A230" s="18">
        <v>229</v>
      </c>
      <c r="B230" s="18"/>
      <c r="C230" s="37" t="s">
        <v>513</v>
      </c>
      <c r="D230" s="37"/>
      <c r="E230" s="37"/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1</v>
      </c>
      <c r="L230" s="37">
        <v>0</v>
      </c>
      <c r="M230" s="37">
        <v>0</v>
      </c>
      <c r="N230" s="35">
        <v>0</v>
      </c>
      <c r="O230" s="89">
        <v>4</v>
      </c>
      <c r="P230" s="89">
        <v>4</v>
      </c>
      <c r="Q230" s="89">
        <v>4</v>
      </c>
      <c r="R230" s="87">
        <v>4</v>
      </c>
      <c r="S230" s="87">
        <v>4</v>
      </c>
      <c r="T230" s="85">
        <v>4</v>
      </c>
      <c r="U230" s="85">
        <v>4</v>
      </c>
      <c r="V230" s="85">
        <v>4</v>
      </c>
      <c r="W230" s="28"/>
      <c r="X230" s="29"/>
    </row>
    <row r="231" spans="1:182" ht="21" x14ac:dyDescent="0.35">
      <c r="F231" s="90">
        <f>COUNTIF(F2:F230,1)</f>
        <v>27</v>
      </c>
      <c r="G231" s="90">
        <f t="shared" ref="G231:N231" si="0">COUNTIF(G2:G230,1)</f>
        <v>46</v>
      </c>
      <c r="H231" s="90">
        <f t="shared" si="0"/>
        <v>30</v>
      </c>
      <c r="I231" s="90">
        <f t="shared" si="0"/>
        <v>16</v>
      </c>
      <c r="J231" s="90">
        <f t="shared" si="0"/>
        <v>7</v>
      </c>
      <c r="K231" s="90">
        <f t="shared" si="0"/>
        <v>22</v>
      </c>
      <c r="L231" s="90">
        <f t="shared" si="0"/>
        <v>7</v>
      </c>
      <c r="M231" s="90">
        <f t="shared" si="0"/>
        <v>7</v>
      </c>
      <c r="N231" s="90">
        <f t="shared" si="0"/>
        <v>4</v>
      </c>
      <c r="O231" s="113">
        <f>AVERAGE(O1:O230)</f>
        <v>4.4613043478260863</v>
      </c>
      <c r="P231" s="113">
        <f t="shared" ref="P231:V231" si="1">AVERAGE(P1:P230)</f>
        <v>4.3878260869565215</v>
      </c>
      <c r="Q231" s="113">
        <f>AVERAGE(Q1:Q230)</f>
        <v>4.2665217391304342</v>
      </c>
      <c r="R231" s="113">
        <f t="shared" si="1"/>
        <v>4.3104347826086959</v>
      </c>
      <c r="S231" s="113">
        <f>AVERAGE(S1:S230)</f>
        <v>4.3499999999999996</v>
      </c>
      <c r="T231" s="113">
        <f t="shared" si="1"/>
        <v>4.6113043478260867</v>
      </c>
      <c r="U231" s="113">
        <f t="shared" si="1"/>
        <v>4.4334782608695651</v>
      </c>
      <c r="V231" s="113">
        <f t="shared" si="1"/>
        <v>4.5252173913043476</v>
      </c>
      <c r="W231" s="28">
        <f>AVERAGE(O3:V230,)</f>
        <v>4.4268493150684929</v>
      </c>
      <c r="X231" s="30"/>
    </row>
    <row r="232" spans="1:182" ht="21" x14ac:dyDescent="0.35">
      <c r="F232" s="92">
        <f>STDEV(F2:F230)</f>
        <v>0.3238169356855391</v>
      </c>
      <c r="G232" s="92">
        <f t="shared" ref="G232:N232" si="2">STDEV(G2:G230)</f>
        <v>0.40622123827719686</v>
      </c>
      <c r="H232" s="92">
        <f t="shared" si="2"/>
        <v>0.33814424537850957</v>
      </c>
      <c r="I232" s="92">
        <f t="shared" si="2"/>
        <v>0.2554845419661157</v>
      </c>
      <c r="J232" s="92">
        <f t="shared" si="2"/>
        <v>0.17252035477255453</v>
      </c>
      <c r="K232" s="92">
        <f t="shared" si="2"/>
        <v>0.29591337718150046</v>
      </c>
      <c r="L232" s="92">
        <f t="shared" si="2"/>
        <v>0.17252035477255453</v>
      </c>
      <c r="M232" s="92">
        <f t="shared" si="2"/>
        <v>0.17252035477255453</v>
      </c>
      <c r="N232" s="92">
        <f t="shared" si="2"/>
        <v>0.13129134276798052</v>
      </c>
      <c r="O232" s="114">
        <f>STDEV(O2:O230)</f>
        <v>0.54256499299474115</v>
      </c>
      <c r="P232" s="114">
        <f t="shared" ref="P232:V232" si="3">STDEV(P2:P230)</f>
        <v>0.59618414274584297</v>
      </c>
      <c r="Q232" s="114">
        <f t="shared" si="3"/>
        <v>0.73780594937841004</v>
      </c>
      <c r="R232" s="114">
        <f t="shared" si="3"/>
        <v>0.73175868495179219</v>
      </c>
      <c r="S232" s="114">
        <f t="shared" si="3"/>
        <v>0.63147359881361598</v>
      </c>
      <c r="T232" s="114">
        <f t="shared" si="3"/>
        <v>0.52021864823107133</v>
      </c>
      <c r="U232" s="114">
        <f t="shared" si="3"/>
        <v>0.62326139087668786</v>
      </c>
      <c r="V232" s="114">
        <f t="shared" si="3"/>
        <v>0.60311507810798448</v>
      </c>
      <c r="W232" s="28">
        <f>STDEV(O3:V230,)</f>
        <v>0.64400251969515365</v>
      </c>
    </row>
    <row r="233" spans="1:182" ht="21.75" customHeight="1" x14ac:dyDescent="0.25">
      <c r="O233" s="20"/>
      <c r="P233" s="20"/>
      <c r="Q233" s="91">
        <f>AVERAGE(O3:Q230)</f>
        <v>4.3830409356725148</v>
      </c>
      <c r="S233" s="91">
        <f>AVERAGE(R3:S230)</f>
        <v>4.3421052631578947</v>
      </c>
      <c r="U233" s="20"/>
      <c r="V233" s="91">
        <f>AVERAGE(T3:V230)</f>
        <v>4.5336257309941521</v>
      </c>
    </row>
    <row r="234" spans="1:182" ht="21.75" customHeight="1" x14ac:dyDescent="0.25">
      <c r="O234" s="20"/>
      <c r="P234" s="20"/>
      <c r="Q234" s="93">
        <f>STDEV(O4:Q230)</f>
        <v>0.6353511406718424</v>
      </c>
      <c r="S234" s="93">
        <f>STDEV(R4:S230)</f>
        <v>0.68371487954153909</v>
      </c>
      <c r="U234" s="20"/>
      <c r="V234" s="93">
        <f>STDEV(T4:V230)</f>
        <v>0.58858156863355027</v>
      </c>
    </row>
    <row r="235" spans="1:182" x14ac:dyDescent="0.25">
      <c r="C235" s="18" t="s">
        <v>511</v>
      </c>
      <c r="D235" s="40">
        <f>COUNTIF(C2:C232,"เจ้าหน้าที่มหาวิทยาลัยนเรศวร")</f>
        <v>2</v>
      </c>
      <c r="O235" s="20"/>
      <c r="P235" s="20"/>
      <c r="Q235" s="20"/>
      <c r="U235" s="20"/>
      <c r="V235" s="20"/>
    </row>
    <row r="236" spans="1:182" x14ac:dyDescent="0.25">
      <c r="C236" s="18" t="s">
        <v>508</v>
      </c>
      <c r="D236" s="40">
        <f>COUNTIF(C3:C233,"นักวิชาการศึกษา")</f>
        <v>1</v>
      </c>
      <c r="O236" s="20"/>
      <c r="P236" s="20"/>
      <c r="Q236" s="20"/>
      <c r="U236" s="20"/>
      <c r="V236" s="20"/>
    </row>
    <row r="237" spans="1:182" x14ac:dyDescent="0.25">
      <c r="C237" s="18" t="s">
        <v>509</v>
      </c>
      <c r="D237" s="40">
        <f>COUNTIF(C2:C235,"บรรณารักษ์")</f>
        <v>1</v>
      </c>
      <c r="O237" s="20"/>
      <c r="P237" s="20"/>
      <c r="Q237" s="20"/>
      <c r="U237" s="20"/>
      <c r="V237" s="20"/>
    </row>
    <row r="238" spans="1:182" s="21" customFormat="1" ht="30" x14ac:dyDescent="0.25">
      <c r="C238" s="83" t="s">
        <v>163</v>
      </c>
      <c r="D238" s="40">
        <f>COUNTIF(C2:C236,"บุคลากรสายบริการมหาวิทยาลัยนเรศวร")</f>
        <v>2</v>
      </c>
      <c r="P238" s="20"/>
      <c r="Q238" s="20"/>
      <c r="R238" s="20"/>
      <c r="S238" s="20"/>
      <c r="T238" s="20"/>
      <c r="U238" s="20"/>
      <c r="V238" s="20"/>
      <c r="W238" s="25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1"/>
      <c r="CT238" s="31"/>
      <c r="CU238" s="31"/>
      <c r="CV238" s="31"/>
      <c r="CW238" s="31"/>
      <c r="CX238" s="31"/>
      <c r="CY238" s="31"/>
      <c r="CZ238" s="31"/>
      <c r="DA238" s="31"/>
      <c r="DB238" s="31"/>
      <c r="DC238" s="31"/>
      <c r="DD238" s="31"/>
      <c r="DE238" s="31"/>
      <c r="DF238" s="31"/>
      <c r="DG238" s="31"/>
      <c r="DH238" s="31"/>
      <c r="DI238" s="31"/>
      <c r="DJ238" s="31"/>
      <c r="DK238" s="31"/>
      <c r="DL238" s="31"/>
      <c r="DM238" s="31"/>
      <c r="DN238" s="31"/>
      <c r="DO238" s="31"/>
      <c r="DP238" s="31"/>
      <c r="DQ238" s="31"/>
      <c r="DR238" s="31"/>
      <c r="DS238" s="31"/>
      <c r="DT238" s="31"/>
      <c r="DU238" s="31"/>
      <c r="DV238" s="31"/>
      <c r="DW238" s="31"/>
      <c r="DX238" s="31"/>
      <c r="DY238" s="31"/>
      <c r="DZ238" s="31"/>
      <c r="EA238" s="31"/>
      <c r="EB238" s="31"/>
      <c r="EC238" s="31"/>
      <c r="ED238" s="31"/>
      <c r="EE238" s="31"/>
      <c r="EF238" s="31"/>
      <c r="EG238" s="31"/>
      <c r="EH238" s="31"/>
      <c r="EI238" s="31"/>
      <c r="EJ238" s="31"/>
      <c r="EK238" s="31"/>
      <c r="EL238" s="31"/>
      <c r="EM238" s="31"/>
      <c r="EN238" s="31"/>
      <c r="EO238" s="31"/>
      <c r="EP238" s="31"/>
      <c r="EQ238" s="31"/>
      <c r="ER238" s="31"/>
      <c r="ES238" s="31"/>
      <c r="ET238" s="31"/>
      <c r="EU238" s="31"/>
      <c r="EV238" s="31"/>
      <c r="EW238" s="31"/>
      <c r="EX238" s="31"/>
      <c r="EY238" s="31"/>
      <c r="EZ238" s="31"/>
      <c r="FA238" s="31"/>
      <c r="FB238" s="31"/>
      <c r="FC238" s="31"/>
      <c r="FD238" s="31"/>
      <c r="FE238" s="31"/>
      <c r="FF238" s="31"/>
      <c r="FG238" s="31"/>
      <c r="FH238" s="31"/>
      <c r="FI238" s="31"/>
      <c r="FJ238" s="31"/>
      <c r="FK238" s="31"/>
      <c r="FL238" s="31"/>
      <c r="FM238" s="31"/>
      <c r="FN238" s="31"/>
      <c r="FO238" s="31"/>
      <c r="FP238" s="31"/>
      <c r="FQ238" s="31"/>
      <c r="FR238" s="31"/>
      <c r="FS238" s="31"/>
      <c r="FT238" s="31"/>
      <c r="FU238" s="31"/>
      <c r="FV238" s="31"/>
      <c r="FW238" s="31"/>
      <c r="FX238" s="31"/>
      <c r="FY238" s="31"/>
      <c r="FZ238" s="31"/>
    </row>
    <row r="239" spans="1:182" s="21" customFormat="1" ht="30" x14ac:dyDescent="0.25">
      <c r="C239" s="83" t="s">
        <v>512</v>
      </c>
      <c r="D239" s="40">
        <f>COUNTIF(C2:C236,"บุคลากรสายสนับสนุนมหาวิทยาลัยนเรศวร")</f>
        <v>2</v>
      </c>
      <c r="P239" s="20"/>
      <c r="Q239" s="20"/>
      <c r="R239" s="20"/>
      <c r="S239" s="20"/>
      <c r="T239" s="20"/>
      <c r="U239" s="20"/>
      <c r="V239" s="20"/>
      <c r="W239" s="25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  <c r="CS239" s="31"/>
      <c r="CT239" s="31"/>
      <c r="CU239" s="31"/>
      <c r="CV239" s="31"/>
      <c r="CW239" s="31"/>
      <c r="CX239" s="31"/>
      <c r="CY239" s="31"/>
      <c r="CZ239" s="31"/>
      <c r="DA239" s="31"/>
      <c r="DB239" s="31"/>
      <c r="DC239" s="31"/>
      <c r="DD239" s="31"/>
      <c r="DE239" s="31"/>
      <c r="DF239" s="31"/>
      <c r="DG239" s="31"/>
      <c r="DH239" s="31"/>
      <c r="DI239" s="31"/>
      <c r="DJ239" s="31"/>
      <c r="DK239" s="31"/>
      <c r="DL239" s="31"/>
      <c r="DM239" s="31"/>
      <c r="DN239" s="31"/>
      <c r="DO239" s="31"/>
      <c r="DP239" s="31"/>
      <c r="DQ239" s="31"/>
      <c r="DR239" s="31"/>
      <c r="DS239" s="31"/>
      <c r="DT239" s="31"/>
      <c r="DU239" s="31"/>
      <c r="DV239" s="31"/>
      <c r="DW239" s="31"/>
      <c r="DX239" s="31"/>
      <c r="DY239" s="31"/>
      <c r="DZ239" s="31"/>
      <c r="EA239" s="31"/>
      <c r="EB239" s="31"/>
      <c r="EC239" s="31"/>
      <c r="ED239" s="31"/>
      <c r="EE239" s="31"/>
      <c r="EF239" s="31"/>
      <c r="EG239" s="31"/>
      <c r="EH239" s="31"/>
      <c r="EI239" s="31"/>
      <c r="EJ239" s="31"/>
      <c r="EK239" s="31"/>
      <c r="EL239" s="31"/>
      <c r="EM239" s="31"/>
      <c r="EN239" s="31"/>
      <c r="EO239" s="31"/>
      <c r="EP239" s="31"/>
      <c r="EQ239" s="31"/>
      <c r="ER239" s="31"/>
      <c r="ES239" s="31"/>
      <c r="ET239" s="31"/>
      <c r="EU239" s="31"/>
      <c r="EV239" s="31"/>
      <c r="EW239" s="31"/>
      <c r="EX239" s="31"/>
      <c r="EY239" s="31"/>
      <c r="EZ239" s="31"/>
      <c r="FA239" s="31"/>
      <c r="FB239" s="31"/>
      <c r="FC239" s="31"/>
      <c r="FD239" s="31"/>
      <c r="FE239" s="31"/>
      <c r="FF239" s="31"/>
      <c r="FG239" s="31"/>
      <c r="FH239" s="31"/>
      <c r="FI239" s="31"/>
      <c r="FJ239" s="31"/>
      <c r="FK239" s="31"/>
      <c r="FL239" s="31"/>
      <c r="FM239" s="31"/>
      <c r="FN239" s="31"/>
      <c r="FO239" s="31"/>
      <c r="FP239" s="31"/>
      <c r="FQ239" s="31"/>
      <c r="FR239" s="31"/>
      <c r="FS239" s="31"/>
      <c r="FT239" s="31"/>
      <c r="FU239" s="31"/>
      <c r="FV239" s="31"/>
      <c r="FW239" s="31"/>
      <c r="FX239" s="31"/>
      <c r="FY239" s="31"/>
      <c r="FZ239" s="31"/>
    </row>
    <row r="240" spans="1:182" s="21" customFormat="1" x14ac:dyDescent="0.25">
      <c r="C240" s="83" t="s">
        <v>58</v>
      </c>
      <c r="D240" s="40">
        <f>COUNTIF(C2:C237,"ผู้เข้าร่วมนำเสนอผลงาน")</f>
        <v>2</v>
      </c>
      <c r="P240" s="20"/>
      <c r="Q240" s="20"/>
      <c r="R240" s="20"/>
      <c r="S240" s="20"/>
      <c r="T240" s="20"/>
      <c r="U240" s="20"/>
      <c r="V240" s="20"/>
      <c r="W240" s="25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31"/>
      <c r="CP240" s="31"/>
      <c r="CQ240" s="31"/>
      <c r="CR240" s="31"/>
      <c r="CS240" s="31"/>
      <c r="CT240" s="31"/>
      <c r="CU240" s="31"/>
      <c r="CV240" s="31"/>
      <c r="CW240" s="31"/>
      <c r="CX240" s="31"/>
      <c r="CY240" s="31"/>
      <c r="CZ240" s="31"/>
      <c r="DA240" s="31"/>
      <c r="DB240" s="31"/>
      <c r="DC240" s="31"/>
      <c r="DD240" s="31"/>
      <c r="DE240" s="31"/>
      <c r="DF240" s="31"/>
      <c r="DG240" s="31"/>
      <c r="DH240" s="31"/>
      <c r="DI240" s="31"/>
      <c r="DJ240" s="31"/>
      <c r="DK240" s="31"/>
      <c r="DL240" s="31"/>
      <c r="DM240" s="31"/>
      <c r="DN240" s="31"/>
      <c r="DO240" s="31"/>
      <c r="DP240" s="31"/>
      <c r="DQ240" s="31"/>
      <c r="DR240" s="31"/>
      <c r="DS240" s="31"/>
      <c r="DT240" s="31"/>
      <c r="DU240" s="31"/>
      <c r="DV240" s="31"/>
      <c r="DW240" s="31"/>
      <c r="DX240" s="31"/>
      <c r="DY240" s="31"/>
      <c r="DZ240" s="31"/>
      <c r="EA240" s="31"/>
      <c r="EB240" s="31"/>
      <c r="EC240" s="31"/>
      <c r="ED240" s="31"/>
      <c r="EE240" s="31"/>
      <c r="EF240" s="31"/>
      <c r="EG240" s="31"/>
      <c r="EH240" s="31"/>
      <c r="EI240" s="31"/>
      <c r="EJ240" s="31"/>
      <c r="EK240" s="31"/>
      <c r="EL240" s="31"/>
      <c r="EM240" s="31"/>
      <c r="EN240" s="31"/>
      <c r="EO240" s="31"/>
      <c r="EP240" s="31"/>
      <c r="EQ240" s="31"/>
      <c r="ER240" s="31"/>
      <c r="ES240" s="31"/>
      <c r="ET240" s="31"/>
      <c r="EU240" s="31"/>
      <c r="EV240" s="31"/>
      <c r="EW240" s="31"/>
      <c r="EX240" s="31"/>
      <c r="EY240" s="31"/>
      <c r="EZ240" s="31"/>
      <c r="FA240" s="31"/>
      <c r="FB240" s="31"/>
      <c r="FC240" s="31"/>
      <c r="FD240" s="31"/>
      <c r="FE240" s="31"/>
      <c r="FF240" s="31"/>
      <c r="FG240" s="31"/>
      <c r="FH240" s="31"/>
      <c r="FI240" s="31"/>
      <c r="FJ240" s="31"/>
      <c r="FK240" s="31"/>
      <c r="FL240" s="31"/>
      <c r="FM240" s="31"/>
      <c r="FN240" s="31"/>
      <c r="FO240" s="31"/>
      <c r="FP240" s="31"/>
      <c r="FQ240" s="31"/>
      <c r="FR240" s="31"/>
      <c r="FS240" s="31"/>
      <c r="FT240" s="31"/>
      <c r="FU240" s="31"/>
      <c r="FV240" s="31"/>
      <c r="FW240" s="31"/>
      <c r="FX240" s="31"/>
      <c r="FY240" s="31"/>
      <c r="FZ240" s="31"/>
    </row>
    <row r="241" spans="3:182" s="21" customFormat="1" x14ac:dyDescent="0.25">
      <c r="C241" s="83" t="s">
        <v>161</v>
      </c>
      <c r="D241" s="40">
        <f>COUNTIF(C2:C238,"ผู้ปฎิบัติงานบริหาร")</f>
        <v>1</v>
      </c>
      <c r="P241" s="20"/>
      <c r="Q241" s="20"/>
      <c r="R241" s="20"/>
      <c r="S241" s="20"/>
      <c r="T241" s="20"/>
      <c r="U241" s="20"/>
      <c r="V241" s="20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  <c r="CS241" s="31"/>
      <c r="CT241" s="31"/>
      <c r="CU241" s="31"/>
      <c r="CV241" s="31"/>
      <c r="CW241" s="31"/>
      <c r="CX241" s="31"/>
      <c r="CY241" s="31"/>
      <c r="CZ241" s="31"/>
      <c r="DA241" s="31"/>
      <c r="DB241" s="31"/>
      <c r="DC241" s="31"/>
      <c r="DD241" s="31"/>
      <c r="DE241" s="31"/>
      <c r="DF241" s="31"/>
      <c r="DG241" s="31"/>
      <c r="DH241" s="31"/>
      <c r="DI241" s="31"/>
      <c r="DJ241" s="31"/>
      <c r="DK241" s="31"/>
      <c r="DL241" s="31"/>
      <c r="DM241" s="31"/>
      <c r="DN241" s="31"/>
      <c r="DO241" s="31"/>
      <c r="DP241" s="31"/>
      <c r="DQ241" s="31"/>
      <c r="DR241" s="31"/>
      <c r="DS241" s="31"/>
      <c r="DT241" s="31"/>
      <c r="DU241" s="31"/>
      <c r="DV241" s="31"/>
      <c r="DW241" s="31"/>
      <c r="DX241" s="31"/>
      <c r="DY241" s="31"/>
      <c r="DZ241" s="31"/>
      <c r="EA241" s="31"/>
      <c r="EB241" s="31"/>
      <c r="EC241" s="31"/>
      <c r="ED241" s="31"/>
      <c r="EE241" s="31"/>
      <c r="EF241" s="31"/>
      <c r="EG241" s="31"/>
      <c r="EH241" s="31"/>
      <c r="EI241" s="31"/>
      <c r="EJ241" s="31"/>
      <c r="EK241" s="31"/>
      <c r="EL241" s="31"/>
      <c r="EM241" s="31"/>
      <c r="EN241" s="31"/>
      <c r="EO241" s="31"/>
      <c r="EP241" s="31"/>
      <c r="EQ241" s="31"/>
      <c r="ER241" s="31"/>
      <c r="ES241" s="31"/>
      <c r="ET241" s="31"/>
      <c r="EU241" s="31"/>
      <c r="EV241" s="31"/>
      <c r="EW241" s="31"/>
      <c r="EX241" s="31"/>
      <c r="EY241" s="31"/>
      <c r="EZ241" s="31"/>
      <c r="FA241" s="31"/>
      <c r="FB241" s="31"/>
      <c r="FC241" s="31"/>
      <c r="FD241" s="31"/>
      <c r="FE241" s="31"/>
      <c r="FF241" s="31"/>
      <c r="FG241" s="31"/>
      <c r="FH241" s="31"/>
      <c r="FI241" s="31"/>
      <c r="FJ241" s="31"/>
      <c r="FK241" s="31"/>
      <c r="FL241" s="31"/>
      <c r="FM241" s="31"/>
      <c r="FN241" s="31"/>
      <c r="FO241" s="31"/>
      <c r="FP241" s="31"/>
      <c r="FQ241" s="31"/>
      <c r="FR241" s="31"/>
      <c r="FS241" s="31"/>
      <c r="FT241" s="31"/>
      <c r="FU241" s="31"/>
      <c r="FV241" s="31"/>
      <c r="FW241" s="31"/>
      <c r="FX241" s="31"/>
      <c r="FY241" s="31"/>
      <c r="FZ241" s="31"/>
    </row>
    <row r="242" spans="3:182" s="21" customFormat="1" x14ac:dyDescent="0.25">
      <c r="C242" s="83" t="s">
        <v>510</v>
      </c>
      <c r="D242" s="40">
        <f>COUNTIF(C2:C230,"พนักงานมหาวิทยาลัยนเรศวร")</f>
        <v>12</v>
      </c>
      <c r="P242" s="20"/>
      <c r="Q242" s="20"/>
      <c r="R242" s="20"/>
      <c r="S242" s="20"/>
      <c r="T242" s="20"/>
      <c r="U242" s="20"/>
      <c r="V242" s="20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  <c r="CS242" s="31"/>
      <c r="CT242" s="31"/>
      <c r="CU242" s="31"/>
      <c r="CV242" s="31"/>
      <c r="CW242" s="31"/>
      <c r="CX242" s="31"/>
      <c r="CY242" s="31"/>
      <c r="CZ242" s="31"/>
      <c r="DA242" s="31"/>
      <c r="DB242" s="31"/>
      <c r="DC242" s="31"/>
      <c r="DD242" s="31"/>
      <c r="DE242" s="31"/>
      <c r="DF242" s="31"/>
      <c r="DG242" s="31"/>
      <c r="DH242" s="31"/>
      <c r="DI242" s="31"/>
      <c r="DJ242" s="31"/>
      <c r="DK242" s="31"/>
      <c r="DL242" s="31"/>
      <c r="DM242" s="31"/>
      <c r="DN242" s="31"/>
      <c r="DO242" s="31"/>
      <c r="DP242" s="31"/>
      <c r="DQ242" s="31"/>
      <c r="DR242" s="31"/>
      <c r="DS242" s="31"/>
      <c r="DT242" s="31"/>
      <c r="DU242" s="31"/>
      <c r="DV242" s="31"/>
      <c r="DW242" s="31"/>
      <c r="DX242" s="31"/>
      <c r="DY242" s="31"/>
      <c r="DZ242" s="31"/>
      <c r="EA242" s="31"/>
      <c r="EB242" s="31"/>
      <c r="EC242" s="31"/>
      <c r="ED242" s="31"/>
      <c r="EE242" s="31"/>
      <c r="EF242" s="31"/>
      <c r="EG242" s="31"/>
      <c r="EH242" s="31"/>
      <c r="EI242" s="31"/>
      <c r="EJ242" s="31"/>
      <c r="EK242" s="31"/>
      <c r="EL242" s="31"/>
      <c r="EM242" s="31"/>
      <c r="EN242" s="31"/>
      <c r="EO242" s="31"/>
      <c r="EP242" s="31"/>
      <c r="EQ242" s="31"/>
      <c r="ER242" s="31"/>
      <c r="ES242" s="31"/>
      <c r="ET242" s="31"/>
      <c r="EU242" s="31"/>
      <c r="EV242" s="31"/>
      <c r="EW242" s="31"/>
      <c r="EX242" s="31"/>
      <c r="EY242" s="31"/>
      <c r="EZ242" s="31"/>
      <c r="FA242" s="31"/>
      <c r="FB242" s="31"/>
      <c r="FC242" s="31"/>
      <c r="FD242" s="31"/>
      <c r="FE242" s="31"/>
      <c r="FF242" s="31"/>
      <c r="FG242" s="31"/>
      <c r="FH242" s="31"/>
      <c r="FI242" s="31"/>
      <c r="FJ242" s="31"/>
      <c r="FK242" s="31"/>
      <c r="FL242" s="31"/>
      <c r="FM242" s="31"/>
      <c r="FN242" s="31"/>
      <c r="FO242" s="31"/>
      <c r="FP242" s="31"/>
      <c r="FQ242" s="31"/>
      <c r="FR242" s="31"/>
      <c r="FS242" s="31"/>
      <c r="FT242" s="31"/>
      <c r="FU242" s="31"/>
      <c r="FV242" s="31"/>
      <c r="FW242" s="31"/>
      <c r="FX242" s="31"/>
      <c r="FY242" s="31"/>
      <c r="FZ242" s="31"/>
    </row>
    <row r="243" spans="3:182" s="21" customFormat="1" x14ac:dyDescent="0.25">
      <c r="C243" s="83" t="s">
        <v>513</v>
      </c>
      <c r="D243" s="40">
        <f>COUNTIF(C2:C240,"ไม่ระบุ")</f>
        <v>206</v>
      </c>
      <c r="P243" s="20"/>
      <c r="Q243" s="20"/>
      <c r="R243" s="20"/>
      <c r="S243" s="20"/>
      <c r="T243" s="20"/>
      <c r="U243" s="20"/>
      <c r="V243" s="20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  <c r="CS243" s="31"/>
      <c r="CT243" s="31"/>
      <c r="CU243" s="31"/>
      <c r="CV243" s="31"/>
      <c r="CW243" s="31"/>
      <c r="CX243" s="31"/>
      <c r="CY243" s="31"/>
      <c r="CZ243" s="31"/>
      <c r="DA243" s="31"/>
      <c r="DB243" s="31"/>
      <c r="DC243" s="31"/>
      <c r="DD243" s="31"/>
      <c r="DE243" s="31"/>
      <c r="DF243" s="31"/>
      <c r="DG243" s="31"/>
      <c r="DH243" s="31"/>
      <c r="DI243" s="31"/>
      <c r="DJ243" s="31"/>
      <c r="DK243" s="31"/>
      <c r="DL243" s="31"/>
      <c r="DM243" s="31"/>
      <c r="DN243" s="31"/>
      <c r="DO243" s="31"/>
      <c r="DP243" s="31"/>
      <c r="DQ243" s="31"/>
      <c r="DR243" s="31"/>
      <c r="DS243" s="31"/>
      <c r="DT243" s="31"/>
      <c r="DU243" s="31"/>
      <c r="DV243" s="31"/>
      <c r="DW243" s="31"/>
      <c r="DX243" s="31"/>
      <c r="DY243" s="31"/>
      <c r="DZ243" s="31"/>
      <c r="EA243" s="31"/>
      <c r="EB243" s="31"/>
      <c r="EC243" s="31"/>
      <c r="ED243" s="31"/>
      <c r="EE243" s="31"/>
      <c r="EF243" s="31"/>
      <c r="EG243" s="31"/>
      <c r="EH243" s="31"/>
      <c r="EI243" s="31"/>
      <c r="EJ243" s="31"/>
      <c r="EK243" s="31"/>
      <c r="EL243" s="31"/>
      <c r="EM243" s="31"/>
      <c r="EN243" s="31"/>
      <c r="EO243" s="31"/>
      <c r="EP243" s="31"/>
      <c r="EQ243" s="31"/>
      <c r="ER243" s="31"/>
      <c r="ES243" s="31"/>
      <c r="ET243" s="31"/>
      <c r="EU243" s="31"/>
      <c r="EV243" s="31"/>
      <c r="EW243" s="31"/>
      <c r="EX243" s="31"/>
      <c r="EY243" s="31"/>
      <c r="EZ243" s="31"/>
      <c r="FA243" s="31"/>
      <c r="FB243" s="31"/>
      <c r="FC243" s="31"/>
      <c r="FD243" s="31"/>
      <c r="FE243" s="31"/>
      <c r="FF243" s="31"/>
      <c r="FG243" s="31"/>
      <c r="FH243" s="31"/>
      <c r="FI243" s="31"/>
      <c r="FJ243" s="31"/>
      <c r="FK243" s="31"/>
      <c r="FL243" s="31"/>
      <c r="FM243" s="31"/>
      <c r="FN243" s="31"/>
      <c r="FO243" s="31"/>
      <c r="FP243" s="31"/>
      <c r="FQ243" s="31"/>
      <c r="FR243" s="31"/>
      <c r="FS243" s="31"/>
      <c r="FT243" s="31"/>
      <c r="FU243" s="31"/>
      <c r="FV243" s="31"/>
      <c r="FW243" s="31"/>
      <c r="FX243" s="31"/>
      <c r="FY243" s="31"/>
      <c r="FZ243" s="31"/>
    </row>
    <row r="244" spans="3:182" s="21" customFormat="1" ht="21" x14ac:dyDescent="0.35">
      <c r="D244" s="84">
        <f>SUM(D235:D243)</f>
        <v>229</v>
      </c>
      <c r="P244" s="20"/>
      <c r="Q244" s="20"/>
      <c r="R244" s="20"/>
      <c r="S244" s="20"/>
      <c r="T244" s="20"/>
      <c r="U244" s="20"/>
      <c r="V244" s="20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  <c r="CS244" s="31"/>
      <c r="CT244" s="31"/>
      <c r="CU244" s="31"/>
      <c r="CV244" s="31"/>
      <c r="CW244" s="31"/>
      <c r="CX244" s="31"/>
      <c r="CY244" s="31"/>
      <c r="CZ244" s="31"/>
      <c r="DA244" s="31"/>
      <c r="DB244" s="31"/>
      <c r="DC244" s="31"/>
      <c r="DD244" s="31"/>
      <c r="DE244" s="31"/>
      <c r="DF244" s="31"/>
      <c r="DG244" s="31"/>
      <c r="DH244" s="31"/>
      <c r="DI244" s="31"/>
      <c r="DJ244" s="31"/>
      <c r="DK244" s="31"/>
      <c r="DL244" s="31"/>
      <c r="DM244" s="31"/>
      <c r="DN244" s="31"/>
      <c r="DO244" s="31"/>
      <c r="DP244" s="31"/>
      <c r="DQ244" s="31"/>
      <c r="DR244" s="31"/>
      <c r="DS244" s="31"/>
      <c r="DT244" s="31"/>
      <c r="DU244" s="31"/>
      <c r="DV244" s="31"/>
      <c r="DW244" s="31"/>
      <c r="DX244" s="31"/>
      <c r="DY244" s="31"/>
      <c r="DZ244" s="31"/>
      <c r="EA244" s="31"/>
      <c r="EB244" s="31"/>
      <c r="EC244" s="31"/>
      <c r="ED244" s="31"/>
      <c r="EE244" s="31"/>
      <c r="EF244" s="31"/>
      <c r="EG244" s="31"/>
      <c r="EH244" s="31"/>
      <c r="EI244" s="31"/>
      <c r="EJ244" s="31"/>
      <c r="EK244" s="31"/>
      <c r="EL244" s="31"/>
      <c r="EM244" s="31"/>
      <c r="EN244" s="31"/>
      <c r="EO244" s="31"/>
      <c r="EP244" s="31"/>
      <c r="EQ244" s="31"/>
      <c r="ER244" s="31"/>
      <c r="ES244" s="31"/>
      <c r="ET244" s="31"/>
      <c r="EU244" s="31"/>
      <c r="EV244" s="31"/>
      <c r="EW244" s="31"/>
      <c r="EX244" s="31"/>
      <c r="EY244" s="31"/>
      <c r="EZ244" s="31"/>
      <c r="FA244" s="31"/>
      <c r="FB244" s="31"/>
      <c r="FC244" s="31"/>
      <c r="FD244" s="31"/>
      <c r="FE244" s="31"/>
      <c r="FF244" s="31"/>
      <c r="FG244" s="31"/>
      <c r="FH244" s="31"/>
      <c r="FI244" s="31"/>
      <c r="FJ244" s="31"/>
      <c r="FK244" s="31"/>
      <c r="FL244" s="31"/>
      <c r="FM244" s="31"/>
      <c r="FN244" s="31"/>
      <c r="FO244" s="31"/>
      <c r="FP244" s="31"/>
      <c r="FQ244" s="31"/>
      <c r="FR244" s="31"/>
      <c r="FS244" s="31"/>
      <c r="FT244" s="31"/>
      <c r="FU244" s="31"/>
      <c r="FV244" s="31"/>
      <c r="FW244" s="31"/>
      <c r="FX244" s="31"/>
      <c r="FY244" s="31"/>
      <c r="FZ244" s="31"/>
    </row>
    <row r="245" spans="3:182" s="21" customFormat="1" x14ac:dyDescent="0.25">
      <c r="O245" s="20"/>
      <c r="P245" s="20"/>
      <c r="Q245" s="20"/>
      <c r="R245" s="20"/>
      <c r="S245" s="20"/>
      <c r="T245" s="20"/>
      <c r="U245" s="20"/>
      <c r="V245" s="20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  <c r="CS245" s="31"/>
      <c r="CT245" s="31"/>
      <c r="CU245" s="31"/>
      <c r="CV245" s="31"/>
      <c r="CW245" s="31"/>
      <c r="CX245" s="31"/>
      <c r="CY245" s="31"/>
      <c r="CZ245" s="31"/>
      <c r="DA245" s="31"/>
      <c r="DB245" s="31"/>
      <c r="DC245" s="31"/>
      <c r="DD245" s="31"/>
      <c r="DE245" s="31"/>
      <c r="DF245" s="31"/>
      <c r="DG245" s="31"/>
      <c r="DH245" s="31"/>
      <c r="DI245" s="31"/>
      <c r="DJ245" s="31"/>
      <c r="DK245" s="31"/>
      <c r="DL245" s="31"/>
      <c r="DM245" s="31"/>
      <c r="DN245" s="31"/>
      <c r="DO245" s="31"/>
      <c r="DP245" s="31"/>
      <c r="DQ245" s="31"/>
      <c r="DR245" s="31"/>
      <c r="DS245" s="31"/>
      <c r="DT245" s="31"/>
      <c r="DU245" s="31"/>
      <c r="DV245" s="31"/>
      <c r="DW245" s="31"/>
      <c r="DX245" s="31"/>
      <c r="DY245" s="31"/>
      <c r="DZ245" s="31"/>
      <c r="EA245" s="31"/>
      <c r="EB245" s="31"/>
      <c r="EC245" s="31"/>
      <c r="ED245" s="31"/>
      <c r="EE245" s="31"/>
      <c r="EF245" s="31"/>
      <c r="EG245" s="31"/>
      <c r="EH245" s="31"/>
      <c r="EI245" s="31"/>
      <c r="EJ245" s="31"/>
      <c r="EK245" s="31"/>
      <c r="EL245" s="31"/>
      <c r="EM245" s="31"/>
      <c r="EN245" s="31"/>
      <c r="EO245" s="31"/>
      <c r="EP245" s="31"/>
      <c r="EQ245" s="31"/>
      <c r="ER245" s="31"/>
      <c r="ES245" s="31"/>
      <c r="ET245" s="31"/>
      <c r="EU245" s="31"/>
      <c r="EV245" s="31"/>
      <c r="EW245" s="31"/>
      <c r="EX245" s="31"/>
      <c r="EY245" s="31"/>
      <c r="EZ245" s="31"/>
      <c r="FA245" s="31"/>
      <c r="FB245" s="31"/>
      <c r="FC245" s="31"/>
      <c r="FD245" s="31"/>
      <c r="FE245" s="31"/>
      <c r="FF245" s="31"/>
      <c r="FG245" s="31"/>
      <c r="FH245" s="31"/>
      <c r="FI245" s="31"/>
      <c r="FJ245" s="31"/>
      <c r="FK245" s="31"/>
      <c r="FL245" s="31"/>
      <c r="FM245" s="31"/>
      <c r="FN245" s="31"/>
      <c r="FO245" s="31"/>
      <c r="FP245" s="31"/>
      <c r="FQ245" s="31"/>
      <c r="FR245" s="31"/>
      <c r="FS245" s="31"/>
      <c r="FT245" s="31"/>
      <c r="FU245" s="31"/>
      <c r="FV245" s="31"/>
      <c r="FW245" s="31"/>
      <c r="FX245" s="31"/>
      <c r="FY245" s="31"/>
      <c r="FZ245" s="31"/>
    </row>
    <row r="246" spans="3:182" s="21" customFormat="1" x14ac:dyDescent="0.25">
      <c r="O246" s="20"/>
      <c r="P246" s="20"/>
      <c r="Q246" s="20"/>
      <c r="R246" s="20"/>
      <c r="S246" s="20"/>
      <c r="T246" s="20"/>
      <c r="U246" s="20"/>
      <c r="V246" s="20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  <c r="CO246" s="31"/>
      <c r="CP246" s="31"/>
      <c r="CQ246" s="31"/>
      <c r="CR246" s="31"/>
      <c r="CS246" s="31"/>
      <c r="CT246" s="31"/>
      <c r="CU246" s="31"/>
      <c r="CV246" s="31"/>
      <c r="CW246" s="31"/>
      <c r="CX246" s="31"/>
      <c r="CY246" s="31"/>
      <c r="CZ246" s="31"/>
      <c r="DA246" s="31"/>
      <c r="DB246" s="31"/>
      <c r="DC246" s="31"/>
      <c r="DD246" s="31"/>
      <c r="DE246" s="31"/>
      <c r="DF246" s="31"/>
      <c r="DG246" s="31"/>
      <c r="DH246" s="31"/>
      <c r="DI246" s="31"/>
      <c r="DJ246" s="31"/>
      <c r="DK246" s="31"/>
      <c r="DL246" s="31"/>
      <c r="DM246" s="31"/>
      <c r="DN246" s="31"/>
      <c r="DO246" s="31"/>
      <c r="DP246" s="31"/>
      <c r="DQ246" s="31"/>
      <c r="DR246" s="31"/>
      <c r="DS246" s="31"/>
      <c r="DT246" s="31"/>
      <c r="DU246" s="31"/>
      <c r="DV246" s="31"/>
      <c r="DW246" s="31"/>
      <c r="DX246" s="31"/>
      <c r="DY246" s="31"/>
      <c r="DZ246" s="31"/>
      <c r="EA246" s="31"/>
      <c r="EB246" s="31"/>
      <c r="EC246" s="31"/>
      <c r="ED246" s="31"/>
      <c r="EE246" s="31"/>
      <c r="EF246" s="31"/>
      <c r="EG246" s="31"/>
      <c r="EH246" s="31"/>
      <c r="EI246" s="31"/>
      <c r="EJ246" s="31"/>
      <c r="EK246" s="31"/>
      <c r="EL246" s="31"/>
      <c r="EM246" s="31"/>
      <c r="EN246" s="31"/>
      <c r="EO246" s="31"/>
      <c r="EP246" s="31"/>
      <c r="EQ246" s="31"/>
      <c r="ER246" s="31"/>
      <c r="ES246" s="31"/>
      <c r="ET246" s="31"/>
      <c r="EU246" s="31"/>
      <c r="EV246" s="31"/>
      <c r="EW246" s="31"/>
      <c r="EX246" s="31"/>
      <c r="EY246" s="31"/>
      <c r="EZ246" s="31"/>
      <c r="FA246" s="31"/>
      <c r="FB246" s="31"/>
      <c r="FC246" s="31"/>
      <c r="FD246" s="31"/>
      <c r="FE246" s="31"/>
      <c r="FF246" s="31"/>
      <c r="FG246" s="31"/>
      <c r="FH246" s="31"/>
      <c r="FI246" s="31"/>
      <c r="FJ246" s="31"/>
      <c r="FK246" s="31"/>
      <c r="FL246" s="31"/>
      <c r="FM246" s="31"/>
      <c r="FN246" s="31"/>
      <c r="FO246" s="31"/>
      <c r="FP246" s="31"/>
      <c r="FQ246" s="31"/>
      <c r="FR246" s="31"/>
      <c r="FS246" s="31"/>
      <c r="FT246" s="31"/>
      <c r="FU246" s="31"/>
      <c r="FV246" s="31"/>
      <c r="FW246" s="31"/>
      <c r="FX246" s="31"/>
      <c r="FY246" s="31"/>
      <c r="FZ246" s="31"/>
    </row>
    <row r="247" spans="3:182" s="21" customFormat="1" x14ac:dyDescent="0.25">
      <c r="O247" s="20"/>
      <c r="P247" s="20"/>
      <c r="Q247" s="20"/>
      <c r="R247" s="20"/>
      <c r="S247" s="20"/>
      <c r="T247" s="20"/>
      <c r="U247" s="20"/>
      <c r="V247" s="20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  <c r="CO247" s="31"/>
      <c r="CP247" s="31"/>
      <c r="CQ247" s="31"/>
      <c r="CR247" s="31"/>
      <c r="CS247" s="31"/>
      <c r="CT247" s="31"/>
      <c r="CU247" s="31"/>
      <c r="CV247" s="31"/>
      <c r="CW247" s="31"/>
      <c r="CX247" s="31"/>
      <c r="CY247" s="31"/>
      <c r="CZ247" s="31"/>
      <c r="DA247" s="31"/>
      <c r="DB247" s="31"/>
      <c r="DC247" s="31"/>
      <c r="DD247" s="31"/>
      <c r="DE247" s="31"/>
      <c r="DF247" s="31"/>
      <c r="DG247" s="31"/>
      <c r="DH247" s="31"/>
      <c r="DI247" s="31"/>
      <c r="DJ247" s="31"/>
      <c r="DK247" s="31"/>
      <c r="DL247" s="31"/>
      <c r="DM247" s="31"/>
      <c r="DN247" s="31"/>
      <c r="DO247" s="31"/>
      <c r="DP247" s="31"/>
      <c r="DQ247" s="31"/>
      <c r="DR247" s="31"/>
      <c r="DS247" s="31"/>
      <c r="DT247" s="31"/>
      <c r="DU247" s="31"/>
      <c r="DV247" s="31"/>
      <c r="DW247" s="31"/>
      <c r="DX247" s="31"/>
      <c r="DY247" s="31"/>
      <c r="DZ247" s="31"/>
      <c r="EA247" s="31"/>
      <c r="EB247" s="31"/>
      <c r="EC247" s="31"/>
      <c r="ED247" s="31"/>
      <c r="EE247" s="31"/>
      <c r="EF247" s="31"/>
      <c r="EG247" s="31"/>
      <c r="EH247" s="31"/>
      <c r="EI247" s="31"/>
      <c r="EJ247" s="31"/>
      <c r="EK247" s="31"/>
      <c r="EL247" s="31"/>
      <c r="EM247" s="31"/>
      <c r="EN247" s="31"/>
      <c r="EO247" s="31"/>
      <c r="EP247" s="31"/>
      <c r="EQ247" s="31"/>
      <c r="ER247" s="31"/>
      <c r="ES247" s="31"/>
      <c r="ET247" s="31"/>
      <c r="EU247" s="31"/>
      <c r="EV247" s="31"/>
      <c r="EW247" s="31"/>
      <c r="EX247" s="31"/>
      <c r="EY247" s="31"/>
      <c r="EZ247" s="31"/>
      <c r="FA247" s="31"/>
      <c r="FB247" s="31"/>
      <c r="FC247" s="31"/>
      <c r="FD247" s="31"/>
      <c r="FE247" s="31"/>
      <c r="FF247" s="31"/>
      <c r="FG247" s="31"/>
      <c r="FH247" s="31"/>
      <c r="FI247" s="31"/>
      <c r="FJ247" s="31"/>
      <c r="FK247" s="31"/>
      <c r="FL247" s="31"/>
      <c r="FM247" s="31"/>
      <c r="FN247" s="31"/>
      <c r="FO247" s="31"/>
      <c r="FP247" s="31"/>
      <c r="FQ247" s="31"/>
      <c r="FR247" s="31"/>
      <c r="FS247" s="31"/>
      <c r="FT247" s="31"/>
      <c r="FU247" s="31"/>
      <c r="FV247" s="31"/>
      <c r="FW247" s="31"/>
      <c r="FX247" s="31"/>
      <c r="FY247" s="31"/>
      <c r="FZ247" s="31"/>
    </row>
    <row r="248" spans="3:182" s="21" customFormat="1" x14ac:dyDescent="0.25">
      <c r="O248" s="20"/>
      <c r="P248" s="20"/>
      <c r="Q248" s="20"/>
      <c r="R248" s="20"/>
      <c r="S248" s="20"/>
      <c r="T248" s="20"/>
      <c r="U248" s="20"/>
      <c r="V248" s="20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  <c r="CO248" s="31"/>
      <c r="CP248" s="31"/>
      <c r="CQ248" s="31"/>
      <c r="CR248" s="31"/>
      <c r="CS248" s="31"/>
      <c r="CT248" s="31"/>
      <c r="CU248" s="31"/>
      <c r="CV248" s="31"/>
      <c r="CW248" s="31"/>
      <c r="CX248" s="31"/>
      <c r="CY248" s="31"/>
      <c r="CZ248" s="31"/>
      <c r="DA248" s="31"/>
      <c r="DB248" s="31"/>
      <c r="DC248" s="31"/>
      <c r="DD248" s="31"/>
      <c r="DE248" s="31"/>
      <c r="DF248" s="31"/>
      <c r="DG248" s="31"/>
      <c r="DH248" s="31"/>
      <c r="DI248" s="31"/>
      <c r="DJ248" s="31"/>
      <c r="DK248" s="31"/>
      <c r="DL248" s="31"/>
      <c r="DM248" s="31"/>
      <c r="DN248" s="31"/>
      <c r="DO248" s="31"/>
      <c r="DP248" s="31"/>
      <c r="DQ248" s="31"/>
      <c r="DR248" s="31"/>
      <c r="DS248" s="31"/>
      <c r="DT248" s="31"/>
      <c r="DU248" s="31"/>
      <c r="DV248" s="31"/>
      <c r="DW248" s="31"/>
      <c r="DX248" s="31"/>
      <c r="DY248" s="31"/>
      <c r="DZ248" s="31"/>
      <c r="EA248" s="31"/>
      <c r="EB248" s="31"/>
      <c r="EC248" s="31"/>
      <c r="ED248" s="31"/>
      <c r="EE248" s="31"/>
      <c r="EF248" s="31"/>
      <c r="EG248" s="31"/>
      <c r="EH248" s="31"/>
      <c r="EI248" s="31"/>
      <c r="EJ248" s="31"/>
      <c r="EK248" s="31"/>
      <c r="EL248" s="31"/>
      <c r="EM248" s="31"/>
      <c r="EN248" s="31"/>
      <c r="EO248" s="31"/>
      <c r="EP248" s="31"/>
      <c r="EQ248" s="31"/>
      <c r="ER248" s="31"/>
      <c r="ES248" s="31"/>
      <c r="ET248" s="31"/>
      <c r="EU248" s="31"/>
      <c r="EV248" s="31"/>
      <c r="EW248" s="31"/>
      <c r="EX248" s="31"/>
      <c r="EY248" s="31"/>
      <c r="EZ248" s="31"/>
      <c r="FA248" s="31"/>
      <c r="FB248" s="31"/>
      <c r="FC248" s="31"/>
      <c r="FD248" s="31"/>
      <c r="FE248" s="31"/>
      <c r="FF248" s="31"/>
      <c r="FG248" s="31"/>
      <c r="FH248" s="31"/>
      <c r="FI248" s="31"/>
      <c r="FJ248" s="31"/>
      <c r="FK248" s="31"/>
      <c r="FL248" s="31"/>
      <c r="FM248" s="31"/>
      <c r="FN248" s="31"/>
      <c r="FO248" s="31"/>
      <c r="FP248" s="31"/>
      <c r="FQ248" s="31"/>
      <c r="FR248" s="31"/>
      <c r="FS248" s="31"/>
      <c r="FT248" s="31"/>
      <c r="FU248" s="31"/>
      <c r="FV248" s="31"/>
      <c r="FW248" s="31"/>
      <c r="FX248" s="31"/>
      <c r="FY248" s="31"/>
      <c r="FZ248" s="31"/>
    </row>
    <row r="249" spans="3:182" s="21" customFormat="1" x14ac:dyDescent="0.25">
      <c r="O249" s="20"/>
      <c r="P249" s="20"/>
      <c r="Q249" s="20"/>
      <c r="R249" s="20"/>
      <c r="S249" s="20"/>
      <c r="T249" s="20"/>
      <c r="U249" s="20"/>
      <c r="V249" s="20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  <c r="CS249" s="31"/>
      <c r="CT249" s="31"/>
      <c r="CU249" s="31"/>
      <c r="CV249" s="31"/>
      <c r="CW249" s="31"/>
      <c r="CX249" s="31"/>
      <c r="CY249" s="31"/>
      <c r="CZ249" s="31"/>
      <c r="DA249" s="31"/>
      <c r="DB249" s="31"/>
      <c r="DC249" s="31"/>
      <c r="DD249" s="31"/>
      <c r="DE249" s="31"/>
      <c r="DF249" s="31"/>
      <c r="DG249" s="31"/>
      <c r="DH249" s="31"/>
      <c r="DI249" s="31"/>
      <c r="DJ249" s="31"/>
      <c r="DK249" s="31"/>
      <c r="DL249" s="31"/>
      <c r="DM249" s="31"/>
      <c r="DN249" s="31"/>
      <c r="DO249" s="31"/>
      <c r="DP249" s="31"/>
      <c r="DQ249" s="31"/>
      <c r="DR249" s="31"/>
      <c r="DS249" s="31"/>
      <c r="DT249" s="31"/>
      <c r="DU249" s="31"/>
      <c r="DV249" s="31"/>
      <c r="DW249" s="31"/>
      <c r="DX249" s="31"/>
      <c r="DY249" s="31"/>
      <c r="DZ249" s="31"/>
      <c r="EA249" s="31"/>
      <c r="EB249" s="31"/>
      <c r="EC249" s="31"/>
      <c r="ED249" s="31"/>
      <c r="EE249" s="31"/>
      <c r="EF249" s="31"/>
      <c r="EG249" s="31"/>
      <c r="EH249" s="31"/>
      <c r="EI249" s="31"/>
      <c r="EJ249" s="31"/>
      <c r="EK249" s="31"/>
      <c r="EL249" s="31"/>
      <c r="EM249" s="31"/>
      <c r="EN249" s="31"/>
      <c r="EO249" s="31"/>
      <c r="EP249" s="31"/>
      <c r="EQ249" s="31"/>
      <c r="ER249" s="31"/>
      <c r="ES249" s="31"/>
      <c r="ET249" s="31"/>
      <c r="EU249" s="31"/>
      <c r="EV249" s="31"/>
      <c r="EW249" s="31"/>
      <c r="EX249" s="31"/>
      <c r="EY249" s="31"/>
      <c r="EZ249" s="31"/>
      <c r="FA249" s="31"/>
      <c r="FB249" s="31"/>
      <c r="FC249" s="31"/>
      <c r="FD249" s="31"/>
      <c r="FE249" s="31"/>
      <c r="FF249" s="31"/>
      <c r="FG249" s="31"/>
      <c r="FH249" s="31"/>
      <c r="FI249" s="31"/>
      <c r="FJ249" s="31"/>
      <c r="FK249" s="31"/>
      <c r="FL249" s="31"/>
      <c r="FM249" s="31"/>
      <c r="FN249" s="31"/>
      <c r="FO249" s="31"/>
      <c r="FP249" s="31"/>
      <c r="FQ249" s="31"/>
      <c r="FR249" s="31"/>
      <c r="FS249" s="31"/>
      <c r="FT249" s="31"/>
      <c r="FU249" s="31"/>
      <c r="FV249" s="31"/>
      <c r="FW249" s="31"/>
      <c r="FX249" s="31"/>
      <c r="FY249" s="31"/>
      <c r="FZ249" s="31"/>
    </row>
    <row r="250" spans="3:182" s="21" customFormat="1" x14ac:dyDescent="0.25">
      <c r="O250" s="20"/>
      <c r="P250" s="20"/>
      <c r="Q250" s="20"/>
      <c r="R250" s="20"/>
      <c r="S250" s="20"/>
      <c r="T250" s="20"/>
      <c r="U250" s="20"/>
      <c r="V250" s="20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  <c r="CM250" s="31"/>
      <c r="CN250" s="31"/>
      <c r="CO250" s="31"/>
      <c r="CP250" s="31"/>
      <c r="CQ250" s="31"/>
      <c r="CR250" s="31"/>
      <c r="CS250" s="31"/>
      <c r="CT250" s="31"/>
      <c r="CU250" s="31"/>
      <c r="CV250" s="31"/>
      <c r="CW250" s="31"/>
      <c r="CX250" s="31"/>
      <c r="CY250" s="31"/>
      <c r="CZ250" s="31"/>
      <c r="DA250" s="31"/>
      <c r="DB250" s="31"/>
      <c r="DC250" s="31"/>
      <c r="DD250" s="31"/>
      <c r="DE250" s="31"/>
      <c r="DF250" s="31"/>
      <c r="DG250" s="31"/>
      <c r="DH250" s="31"/>
      <c r="DI250" s="31"/>
      <c r="DJ250" s="31"/>
      <c r="DK250" s="31"/>
      <c r="DL250" s="31"/>
      <c r="DM250" s="31"/>
      <c r="DN250" s="31"/>
      <c r="DO250" s="31"/>
      <c r="DP250" s="31"/>
      <c r="DQ250" s="31"/>
      <c r="DR250" s="31"/>
      <c r="DS250" s="31"/>
      <c r="DT250" s="31"/>
      <c r="DU250" s="31"/>
      <c r="DV250" s="31"/>
      <c r="DW250" s="31"/>
      <c r="DX250" s="31"/>
      <c r="DY250" s="31"/>
      <c r="DZ250" s="31"/>
      <c r="EA250" s="31"/>
      <c r="EB250" s="31"/>
      <c r="EC250" s="31"/>
      <c r="ED250" s="31"/>
      <c r="EE250" s="31"/>
      <c r="EF250" s="31"/>
      <c r="EG250" s="31"/>
      <c r="EH250" s="31"/>
      <c r="EI250" s="31"/>
      <c r="EJ250" s="31"/>
      <c r="EK250" s="31"/>
      <c r="EL250" s="31"/>
      <c r="EM250" s="31"/>
      <c r="EN250" s="31"/>
      <c r="EO250" s="31"/>
      <c r="EP250" s="31"/>
      <c r="EQ250" s="31"/>
      <c r="ER250" s="31"/>
      <c r="ES250" s="31"/>
      <c r="ET250" s="31"/>
      <c r="EU250" s="31"/>
      <c r="EV250" s="31"/>
      <c r="EW250" s="31"/>
      <c r="EX250" s="31"/>
      <c r="EY250" s="31"/>
      <c r="EZ250" s="31"/>
      <c r="FA250" s="31"/>
      <c r="FB250" s="31"/>
      <c r="FC250" s="31"/>
      <c r="FD250" s="31"/>
      <c r="FE250" s="31"/>
      <c r="FF250" s="31"/>
      <c r="FG250" s="31"/>
      <c r="FH250" s="31"/>
      <c r="FI250" s="31"/>
      <c r="FJ250" s="31"/>
      <c r="FK250" s="31"/>
      <c r="FL250" s="31"/>
      <c r="FM250" s="31"/>
      <c r="FN250" s="31"/>
      <c r="FO250" s="31"/>
      <c r="FP250" s="31"/>
      <c r="FQ250" s="31"/>
      <c r="FR250" s="31"/>
      <c r="FS250" s="31"/>
      <c r="FT250" s="31"/>
      <c r="FU250" s="31"/>
      <c r="FV250" s="31"/>
      <c r="FW250" s="31"/>
      <c r="FX250" s="31"/>
      <c r="FY250" s="31"/>
      <c r="FZ250" s="31"/>
    </row>
    <row r="251" spans="3:182" s="21" customFormat="1" x14ac:dyDescent="0.25">
      <c r="O251" s="20"/>
      <c r="P251" s="20"/>
      <c r="Q251" s="20"/>
      <c r="R251" s="20"/>
      <c r="S251" s="20"/>
      <c r="T251" s="20"/>
      <c r="U251" s="20"/>
      <c r="V251" s="20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  <c r="DC251" s="31"/>
      <c r="DD251" s="31"/>
      <c r="DE251" s="31"/>
      <c r="DF251" s="31"/>
      <c r="DG251" s="31"/>
      <c r="DH251" s="31"/>
      <c r="DI251" s="31"/>
      <c r="DJ251" s="31"/>
      <c r="DK251" s="31"/>
      <c r="DL251" s="31"/>
      <c r="DM251" s="31"/>
      <c r="DN251" s="31"/>
      <c r="DO251" s="31"/>
      <c r="DP251" s="31"/>
      <c r="DQ251" s="31"/>
      <c r="DR251" s="31"/>
      <c r="DS251" s="31"/>
      <c r="DT251" s="31"/>
      <c r="DU251" s="31"/>
      <c r="DV251" s="31"/>
      <c r="DW251" s="31"/>
      <c r="DX251" s="31"/>
      <c r="DY251" s="31"/>
      <c r="DZ251" s="31"/>
      <c r="EA251" s="31"/>
      <c r="EB251" s="31"/>
      <c r="EC251" s="31"/>
      <c r="ED251" s="31"/>
      <c r="EE251" s="31"/>
      <c r="EF251" s="31"/>
      <c r="EG251" s="31"/>
      <c r="EH251" s="31"/>
      <c r="EI251" s="31"/>
      <c r="EJ251" s="31"/>
      <c r="EK251" s="31"/>
      <c r="EL251" s="31"/>
      <c r="EM251" s="31"/>
      <c r="EN251" s="31"/>
      <c r="EO251" s="31"/>
      <c r="EP251" s="31"/>
      <c r="EQ251" s="31"/>
      <c r="ER251" s="31"/>
      <c r="ES251" s="31"/>
      <c r="ET251" s="31"/>
      <c r="EU251" s="31"/>
      <c r="EV251" s="31"/>
      <c r="EW251" s="31"/>
      <c r="EX251" s="31"/>
      <c r="EY251" s="31"/>
      <c r="EZ251" s="31"/>
      <c r="FA251" s="31"/>
      <c r="FB251" s="31"/>
      <c r="FC251" s="31"/>
      <c r="FD251" s="31"/>
      <c r="FE251" s="31"/>
      <c r="FF251" s="31"/>
      <c r="FG251" s="31"/>
      <c r="FH251" s="31"/>
      <c r="FI251" s="31"/>
      <c r="FJ251" s="31"/>
      <c r="FK251" s="31"/>
      <c r="FL251" s="31"/>
      <c r="FM251" s="31"/>
      <c r="FN251" s="31"/>
      <c r="FO251" s="31"/>
      <c r="FP251" s="31"/>
      <c r="FQ251" s="31"/>
      <c r="FR251" s="31"/>
      <c r="FS251" s="31"/>
      <c r="FT251" s="31"/>
      <c r="FU251" s="31"/>
      <c r="FV251" s="31"/>
      <c r="FW251" s="31"/>
      <c r="FX251" s="31"/>
      <c r="FY251" s="31"/>
      <c r="FZ251" s="31"/>
    </row>
    <row r="252" spans="3:182" s="21" customFormat="1" x14ac:dyDescent="0.25">
      <c r="O252" s="20"/>
      <c r="P252" s="20"/>
      <c r="Q252" s="20"/>
      <c r="R252" s="20"/>
      <c r="S252" s="20"/>
      <c r="T252" s="20"/>
      <c r="U252" s="20"/>
      <c r="V252" s="20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  <c r="CO252" s="31"/>
      <c r="CP252" s="31"/>
      <c r="CQ252" s="31"/>
      <c r="CR252" s="31"/>
      <c r="CS252" s="31"/>
      <c r="CT252" s="31"/>
      <c r="CU252" s="31"/>
      <c r="CV252" s="31"/>
      <c r="CW252" s="31"/>
      <c r="CX252" s="31"/>
      <c r="CY252" s="31"/>
      <c r="CZ252" s="31"/>
      <c r="DA252" s="31"/>
      <c r="DB252" s="31"/>
      <c r="DC252" s="31"/>
      <c r="DD252" s="31"/>
      <c r="DE252" s="31"/>
      <c r="DF252" s="31"/>
      <c r="DG252" s="31"/>
      <c r="DH252" s="31"/>
      <c r="DI252" s="31"/>
      <c r="DJ252" s="31"/>
      <c r="DK252" s="31"/>
      <c r="DL252" s="31"/>
      <c r="DM252" s="31"/>
      <c r="DN252" s="31"/>
      <c r="DO252" s="31"/>
      <c r="DP252" s="31"/>
      <c r="DQ252" s="31"/>
      <c r="DR252" s="31"/>
      <c r="DS252" s="31"/>
      <c r="DT252" s="31"/>
      <c r="DU252" s="31"/>
      <c r="DV252" s="31"/>
      <c r="DW252" s="31"/>
      <c r="DX252" s="31"/>
      <c r="DY252" s="31"/>
      <c r="DZ252" s="31"/>
      <c r="EA252" s="31"/>
      <c r="EB252" s="31"/>
      <c r="EC252" s="31"/>
      <c r="ED252" s="31"/>
      <c r="EE252" s="31"/>
      <c r="EF252" s="31"/>
      <c r="EG252" s="31"/>
      <c r="EH252" s="31"/>
      <c r="EI252" s="31"/>
      <c r="EJ252" s="31"/>
      <c r="EK252" s="31"/>
      <c r="EL252" s="31"/>
      <c r="EM252" s="31"/>
      <c r="EN252" s="31"/>
      <c r="EO252" s="31"/>
      <c r="EP252" s="31"/>
      <c r="EQ252" s="31"/>
      <c r="ER252" s="31"/>
      <c r="ES252" s="31"/>
      <c r="ET252" s="31"/>
      <c r="EU252" s="31"/>
      <c r="EV252" s="31"/>
      <c r="EW252" s="31"/>
      <c r="EX252" s="31"/>
      <c r="EY252" s="31"/>
      <c r="EZ252" s="31"/>
      <c r="FA252" s="31"/>
      <c r="FB252" s="31"/>
      <c r="FC252" s="31"/>
      <c r="FD252" s="31"/>
      <c r="FE252" s="31"/>
      <c r="FF252" s="31"/>
      <c r="FG252" s="31"/>
      <c r="FH252" s="31"/>
      <c r="FI252" s="31"/>
      <c r="FJ252" s="31"/>
      <c r="FK252" s="31"/>
      <c r="FL252" s="31"/>
      <c r="FM252" s="31"/>
      <c r="FN252" s="31"/>
      <c r="FO252" s="31"/>
      <c r="FP252" s="31"/>
      <c r="FQ252" s="31"/>
      <c r="FR252" s="31"/>
      <c r="FS252" s="31"/>
      <c r="FT252" s="31"/>
      <c r="FU252" s="31"/>
      <c r="FV252" s="31"/>
      <c r="FW252" s="31"/>
      <c r="FX252" s="31"/>
      <c r="FY252" s="31"/>
      <c r="FZ252" s="31"/>
    </row>
    <row r="253" spans="3:182" s="21" customFormat="1" x14ac:dyDescent="0.25">
      <c r="O253" s="20"/>
      <c r="P253" s="20"/>
      <c r="Q253" s="20"/>
      <c r="R253" s="20"/>
      <c r="S253" s="20"/>
      <c r="T253" s="20"/>
      <c r="U253" s="20"/>
      <c r="V253" s="20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  <c r="CA253" s="31"/>
      <c r="CB253" s="31"/>
      <c r="CC253" s="31"/>
      <c r="CD253" s="31"/>
      <c r="CE253" s="31"/>
      <c r="CF253" s="31"/>
      <c r="CG253" s="31"/>
      <c r="CH253" s="31"/>
      <c r="CI253" s="31"/>
      <c r="CJ253" s="31"/>
      <c r="CK253" s="31"/>
      <c r="CL253" s="31"/>
      <c r="CM253" s="31"/>
      <c r="CN253" s="31"/>
      <c r="CO253" s="31"/>
      <c r="CP253" s="31"/>
      <c r="CQ253" s="31"/>
      <c r="CR253" s="31"/>
      <c r="CS253" s="31"/>
      <c r="CT253" s="31"/>
      <c r="CU253" s="31"/>
      <c r="CV253" s="31"/>
      <c r="CW253" s="31"/>
      <c r="CX253" s="31"/>
      <c r="CY253" s="31"/>
      <c r="CZ253" s="31"/>
      <c r="DA253" s="31"/>
      <c r="DB253" s="31"/>
      <c r="DC253" s="31"/>
      <c r="DD253" s="31"/>
      <c r="DE253" s="31"/>
      <c r="DF253" s="31"/>
      <c r="DG253" s="31"/>
      <c r="DH253" s="31"/>
      <c r="DI253" s="31"/>
      <c r="DJ253" s="31"/>
      <c r="DK253" s="31"/>
      <c r="DL253" s="31"/>
      <c r="DM253" s="31"/>
      <c r="DN253" s="31"/>
      <c r="DO253" s="31"/>
      <c r="DP253" s="31"/>
      <c r="DQ253" s="31"/>
      <c r="DR253" s="31"/>
      <c r="DS253" s="31"/>
      <c r="DT253" s="31"/>
      <c r="DU253" s="31"/>
      <c r="DV253" s="31"/>
      <c r="DW253" s="31"/>
      <c r="DX253" s="31"/>
      <c r="DY253" s="31"/>
      <c r="DZ253" s="31"/>
      <c r="EA253" s="31"/>
      <c r="EB253" s="31"/>
      <c r="EC253" s="31"/>
      <c r="ED253" s="31"/>
      <c r="EE253" s="31"/>
      <c r="EF253" s="31"/>
      <c r="EG253" s="31"/>
      <c r="EH253" s="31"/>
      <c r="EI253" s="31"/>
      <c r="EJ253" s="31"/>
      <c r="EK253" s="31"/>
      <c r="EL253" s="31"/>
      <c r="EM253" s="31"/>
      <c r="EN253" s="31"/>
      <c r="EO253" s="31"/>
      <c r="EP253" s="31"/>
      <c r="EQ253" s="31"/>
      <c r="ER253" s="31"/>
      <c r="ES253" s="31"/>
      <c r="ET253" s="31"/>
      <c r="EU253" s="31"/>
      <c r="EV253" s="31"/>
      <c r="EW253" s="31"/>
      <c r="EX253" s="31"/>
      <c r="EY253" s="31"/>
      <c r="EZ253" s="31"/>
      <c r="FA253" s="31"/>
      <c r="FB253" s="31"/>
      <c r="FC253" s="31"/>
      <c r="FD253" s="31"/>
      <c r="FE253" s="31"/>
      <c r="FF253" s="31"/>
      <c r="FG253" s="31"/>
      <c r="FH253" s="31"/>
      <c r="FI253" s="31"/>
      <c r="FJ253" s="31"/>
      <c r="FK253" s="31"/>
      <c r="FL253" s="31"/>
      <c r="FM253" s="31"/>
      <c r="FN253" s="31"/>
      <c r="FO253" s="31"/>
      <c r="FP253" s="31"/>
      <c r="FQ253" s="31"/>
      <c r="FR253" s="31"/>
      <c r="FS253" s="31"/>
      <c r="FT253" s="31"/>
      <c r="FU253" s="31"/>
      <c r="FV253" s="31"/>
      <c r="FW253" s="31"/>
      <c r="FX253" s="31"/>
      <c r="FY253" s="31"/>
      <c r="FZ253" s="31"/>
    </row>
    <row r="254" spans="3:182" s="21" customFormat="1" x14ac:dyDescent="0.25">
      <c r="O254" s="20"/>
      <c r="P254" s="20"/>
      <c r="Q254" s="20"/>
      <c r="R254" s="20"/>
      <c r="S254" s="20"/>
      <c r="T254" s="20"/>
      <c r="U254" s="20"/>
      <c r="V254" s="20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  <c r="CA254" s="31"/>
      <c r="CB254" s="31"/>
      <c r="CC254" s="31"/>
      <c r="CD254" s="31"/>
      <c r="CE254" s="31"/>
      <c r="CF254" s="31"/>
      <c r="CG254" s="31"/>
      <c r="CH254" s="31"/>
      <c r="CI254" s="31"/>
      <c r="CJ254" s="31"/>
      <c r="CK254" s="31"/>
      <c r="CL254" s="31"/>
      <c r="CM254" s="31"/>
      <c r="CN254" s="31"/>
      <c r="CO254" s="31"/>
      <c r="CP254" s="31"/>
      <c r="CQ254" s="31"/>
      <c r="CR254" s="31"/>
      <c r="CS254" s="31"/>
      <c r="CT254" s="31"/>
      <c r="CU254" s="31"/>
      <c r="CV254" s="31"/>
      <c r="CW254" s="31"/>
      <c r="CX254" s="31"/>
      <c r="CY254" s="31"/>
      <c r="CZ254" s="31"/>
      <c r="DA254" s="31"/>
      <c r="DB254" s="31"/>
      <c r="DC254" s="31"/>
      <c r="DD254" s="31"/>
      <c r="DE254" s="31"/>
      <c r="DF254" s="31"/>
      <c r="DG254" s="31"/>
      <c r="DH254" s="31"/>
      <c r="DI254" s="31"/>
      <c r="DJ254" s="31"/>
      <c r="DK254" s="31"/>
      <c r="DL254" s="31"/>
      <c r="DM254" s="31"/>
      <c r="DN254" s="31"/>
      <c r="DO254" s="31"/>
      <c r="DP254" s="31"/>
      <c r="DQ254" s="31"/>
      <c r="DR254" s="31"/>
      <c r="DS254" s="31"/>
      <c r="DT254" s="31"/>
      <c r="DU254" s="31"/>
      <c r="DV254" s="31"/>
      <c r="DW254" s="31"/>
      <c r="DX254" s="31"/>
      <c r="DY254" s="31"/>
      <c r="DZ254" s="31"/>
      <c r="EA254" s="31"/>
      <c r="EB254" s="31"/>
      <c r="EC254" s="31"/>
      <c r="ED254" s="31"/>
      <c r="EE254" s="31"/>
      <c r="EF254" s="31"/>
      <c r="EG254" s="31"/>
      <c r="EH254" s="31"/>
      <c r="EI254" s="31"/>
      <c r="EJ254" s="31"/>
      <c r="EK254" s="31"/>
      <c r="EL254" s="31"/>
      <c r="EM254" s="31"/>
      <c r="EN254" s="31"/>
      <c r="EO254" s="31"/>
      <c r="EP254" s="31"/>
      <c r="EQ254" s="31"/>
      <c r="ER254" s="31"/>
      <c r="ES254" s="31"/>
      <c r="ET254" s="31"/>
      <c r="EU254" s="31"/>
      <c r="EV254" s="31"/>
      <c r="EW254" s="31"/>
      <c r="EX254" s="31"/>
      <c r="EY254" s="31"/>
      <c r="EZ254" s="31"/>
      <c r="FA254" s="31"/>
      <c r="FB254" s="31"/>
      <c r="FC254" s="31"/>
      <c r="FD254" s="31"/>
      <c r="FE254" s="31"/>
      <c r="FF254" s="31"/>
      <c r="FG254" s="31"/>
      <c r="FH254" s="31"/>
      <c r="FI254" s="31"/>
      <c r="FJ254" s="31"/>
      <c r="FK254" s="31"/>
      <c r="FL254" s="31"/>
      <c r="FM254" s="31"/>
      <c r="FN254" s="31"/>
      <c r="FO254" s="31"/>
      <c r="FP254" s="31"/>
      <c r="FQ254" s="31"/>
      <c r="FR254" s="31"/>
      <c r="FS254" s="31"/>
      <c r="FT254" s="31"/>
      <c r="FU254" s="31"/>
      <c r="FV254" s="31"/>
      <c r="FW254" s="31"/>
      <c r="FX254" s="31"/>
      <c r="FY254" s="31"/>
      <c r="FZ254" s="31"/>
    </row>
    <row r="255" spans="3:182" s="21" customFormat="1" x14ac:dyDescent="0.25">
      <c r="O255" s="20"/>
      <c r="P255" s="20"/>
      <c r="Q255" s="20"/>
      <c r="R255" s="20"/>
      <c r="S255" s="20"/>
      <c r="T255" s="20"/>
      <c r="U255" s="20"/>
      <c r="V255" s="20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  <c r="BZ255" s="31"/>
      <c r="CA255" s="31"/>
      <c r="CB255" s="31"/>
      <c r="CC255" s="31"/>
      <c r="CD255" s="31"/>
      <c r="CE255" s="31"/>
      <c r="CF255" s="31"/>
      <c r="CG255" s="31"/>
      <c r="CH255" s="31"/>
      <c r="CI255" s="31"/>
      <c r="CJ255" s="31"/>
      <c r="CK255" s="31"/>
      <c r="CL255" s="31"/>
      <c r="CM255" s="31"/>
      <c r="CN255" s="31"/>
      <c r="CO255" s="31"/>
      <c r="CP255" s="31"/>
      <c r="CQ255" s="31"/>
      <c r="CR255" s="31"/>
      <c r="CS255" s="31"/>
      <c r="CT255" s="31"/>
      <c r="CU255" s="31"/>
      <c r="CV255" s="31"/>
      <c r="CW255" s="31"/>
      <c r="CX255" s="31"/>
      <c r="CY255" s="31"/>
      <c r="CZ255" s="31"/>
      <c r="DA255" s="31"/>
      <c r="DB255" s="31"/>
      <c r="DC255" s="31"/>
      <c r="DD255" s="31"/>
      <c r="DE255" s="31"/>
      <c r="DF255" s="31"/>
      <c r="DG255" s="31"/>
      <c r="DH255" s="31"/>
      <c r="DI255" s="31"/>
      <c r="DJ255" s="31"/>
      <c r="DK255" s="31"/>
      <c r="DL255" s="31"/>
      <c r="DM255" s="31"/>
      <c r="DN255" s="31"/>
      <c r="DO255" s="31"/>
      <c r="DP255" s="31"/>
      <c r="DQ255" s="31"/>
      <c r="DR255" s="31"/>
      <c r="DS255" s="31"/>
      <c r="DT255" s="31"/>
      <c r="DU255" s="31"/>
      <c r="DV255" s="31"/>
      <c r="DW255" s="31"/>
      <c r="DX255" s="31"/>
      <c r="DY255" s="31"/>
      <c r="DZ255" s="31"/>
      <c r="EA255" s="31"/>
      <c r="EB255" s="31"/>
      <c r="EC255" s="31"/>
      <c r="ED255" s="31"/>
      <c r="EE255" s="31"/>
      <c r="EF255" s="31"/>
      <c r="EG255" s="31"/>
      <c r="EH255" s="31"/>
      <c r="EI255" s="31"/>
      <c r="EJ255" s="31"/>
      <c r="EK255" s="31"/>
      <c r="EL255" s="31"/>
      <c r="EM255" s="31"/>
      <c r="EN255" s="31"/>
      <c r="EO255" s="31"/>
      <c r="EP255" s="31"/>
      <c r="EQ255" s="31"/>
      <c r="ER255" s="31"/>
      <c r="ES255" s="31"/>
      <c r="ET255" s="31"/>
      <c r="EU255" s="31"/>
      <c r="EV255" s="31"/>
      <c r="EW255" s="31"/>
      <c r="EX255" s="31"/>
      <c r="EY255" s="31"/>
      <c r="EZ255" s="31"/>
      <c r="FA255" s="31"/>
      <c r="FB255" s="31"/>
      <c r="FC255" s="31"/>
      <c r="FD255" s="31"/>
      <c r="FE255" s="31"/>
      <c r="FF255" s="31"/>
      <c r="FG255" s="31"/>
      <c r="FH255" s="31"/>
      <c r="FI255" s="31"/>
      <c r="FJ255" s="31"/>
      <c r="FK255" s="31"/>
      <c r="FL255" s="31"/>
      <c r="FM255" s="31"/>
      <c r="FN255" s="31"/>
      <c r="FO255" s="31"/>
      <c r="FP255" s="31"/>
      <c r="FQ255" s="31"/>
      <c r="FR255" s="31"/>
      <c r="FS255" s="31"/>
      <c r="FT255" s="31"/>
      <c r="FU255" s="31"/>
      <c r="FV255" s="31"/>
      <c r="FW255" s="31"/>
      <c r="FX255" s="31"/>
      <c r="FY255" s="31"/>
      <c r="FZ255" s="31"/>
    </row>
    <row r="256" spans="3:182" s="21" customFormat="1" x14ac:dyDescent="0.25">
      <c r="O256" s="20"/>
      <c r="P256" s="20"/>
      <c r="Q256" s="20"/>
      <c r="R256" s="20"/>
      <c r="S256" s="20"/>
      <c r="T256" s="20"/>
      <c r="U256" s="20"/>
      <c r="V256" s="20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  <c r="CA256" s="31"/>
      <c r="CB256" s="31"/>
      <c r="CC256" s="31"/>
      <c r="CD256" s="31"/>
      <c r="CE256" s="31"/>
      <c r="CF256" s="31"/>
      <c r="CG256" s="31"/>
      <c r="CH256" s="31"/>
      <c r="CI256" s="31"/>
      <c r="CJ256" s="31"/>
      <c r="CK256" s="31"/>
      <c r="CL256" s="31"/>
      <c r="CM256" s="31"/>
      <c r="CN256" s="31"/>
      <c r="CO256" s="31"/>
      <c r="CP256" s="31"/>
      <c r="CQ256" s="31"/>
      <c r="CR256" s="31"/>
      <c r="CS256" s="31"/>
      <c r="CT256" s="31"/>
      <c r="CU256" s="31"/>
      <c r="CV256" s="31"/>
      <c r="CW256" s="31"/>
      <c r="CX256" s="31"/>
      <c r="CY256" s="31"/>
      <c r="CZ256" s="31"/>
      <c r="DA256" s="31"/>
      <c r="DB256" s="31"/>
      <c r="DC256" s="31"/>
      <c r="DD256" s="31"/>
      <c r="DE256" s="31"/>
      <c r="DF256" s="31"/>
      <c r="DG256" s="31"/>
      <c r="DH256" s="31"/>
      <c r="DI256" s="31"/>
      <c r="DJ256" s="31"/>
      <c r="DK256" s="31"/>
      <c r="DL256" s="31"/>
      <c r="DM256" s="31"/>
      <c r="DN256" s="31"/>
      <c r="DO256" s="31"/>
      <c r="DP256" s="31"/>
      <c r="DQ256" s="31"/>
      <c r="DR256" s="31"/>
      <c r="DS256" s="31"/>
      <c r="DT256" s="31"/>
      <c r="DU256" s="31"/>
      <c r="DV256" s="31"/>
      <c r="DW256" s="31"/>
      <c r="DX256" s="31"/>
      <c r="DY256" s="31"/>
      <c r="DZ256" s="31"/>
      <c r="EA256" s="31"/>
      <c r="EB256" s="31"/>
      <c r="EC256" s="31"/>
      <c r="ED256" s="31"/>
      <c r="EE256" s="31"/>
      <c r="EF256" s="31"/>
      <c r="EG256" s="31"/>
      <c r="EH256" s="31"/>
      <c r="EI256" s="31"/>
      <c r="EJ256" s="31"/>
      <c r="EK256" s="31"/>
      <c r="EL256" s="31"/>
      <c r="EM256" s="31"/>
      <c r="EN256" s="31"/>
      <c r="EO256" s="31"/>
      <c r="EP256" s="31"/>
      <c r="EQ256" s="31"/>
      <c r="ER256" s="31"/>
      <c r="ES256" s="31"/>
      <c r="ET256" s="31"/>
      <c r="EU256" s="31"/>
      <c r="EV256" s="31"/>
      <c r="EW256" s="31"/>
      <c r="EX256" s="31"/>
      <c r="EY256" s="31"/>
      <c r="EZ256" s="31"/>
      <c r="FA256" s="31"/>
      <c r="FB256" s="31"/>
      <c r="FC256" s="31"/>
      <c r="FD256" s="31"/>
      <c r="FE256" s="31"/>
      <c r="FF256" s="31"/>
      <c r="FG256" s="31"/>
      <c r="FH256" s="31"/>
      <c r="FI256" s="31"/>
      <c r="FJ256" s="31"/>
      <c r="FK256" s="31"/>
      <c r="FL256" s="31"/>
      <c r="FM256" s="31"/>
      <c r="FN256" s="31"/>
      <c r="FO256" s="31"/>
      <c r="FP256" s="31"/>
      <c r="FQ256" s="31"/>
      <c r="FR256" s="31"/>
      <c r="FS256" s="31"/>
      <c r="FT256" s="31"/>
      <c r="FU256" s="31"/>
      <c r="FV256" s="31"/>
      <c r="FW256" s="31"/>
      <c r="FX256" s="31"/>
      <c r="FY256" s="31"/>
      <c r="FZ256" s="31"/>
    </row>
    <row r="257" spans="15:182" s="21" customFormat="1" x14ac:dyDescent="0.25">
      <c r="O257" s="20"/>
      <c r="P257" s="20"/>
      <c r="Q257" s="20"/>
      <c r="R257" s="20"/>
      <c r="S257" s="20"/>
      <c r="T257" s="20"/>
      <c r="U257" s="20"/>
      <c r="V257" s="20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  <c r="CA257" s="31"/>
      <c r="CB257" s="31"/>
      <c r="CC257" s="31"/>
      <c r="CD257" s="31"/>
      <c r="CE257" s="31"/>
      <c r="CF257" s="31"/>
      <c r="CG257" s="31"/>
      <c r="CH257" s="31"/>
      <c r="CI257" s="31"/>
      <c r="CJ257" s="31"/>
      <c r="CK257" s="31"/>
      <c r="CL257" s="31"/>
      <c r="CM257" s="31"/>
      <c r="CN257" s="31"/>
      <c r="CO257" s="31"/>
      <c r="CP257" s="31"/>
      <c r="CQ257" s="31"/>
      <c r="CR257" s="31"/>
      <c r="CS257" s="31"/>
      <c r="CT257" s="31"/>
      <c r="CU257" s="31"/>
      <c r="CV257" s="31"/>
      <c r="CW257" s="31"/>
      <c r="CX257" s="31"/>
      <c r="CY257" s="31"/>
      <c r="CZ257" s="31"/>
      <c r="DA257" s="31"/>
      <c r="DB257" s="31"/>
      <c r="DC257" s="31"/>
      <c r="DD257" s="31"/>
      <c r="DE257" s="31"/>
      <c r="DF257" s="31"/>
      <c r="DG257" s="31"/>
      <c r="DH257" s="31"/>
      <c r="DI257" s="31"/>
      <c r="DJ257" s="31"/>
      <c r="DK257" s="31"/>
      <c r="DL257" s="31"/>
      <c r="DM257" s="31"/>
      <c r="DN257" s="31"/>
      <c r="DO257" s="31"/>
      <c r="DP257" s="31"/>
      <c r="DQ257" s="31"/>
      <c r="DR257" s="31"/>
      <c r="DS257" s="31"/>
      <c r="DT257" s="31"/>
      <c r="DU257" s="31"/>
      <c r="DV257" s="31"/>
      <c r="DW257" s="31"/>
      <c r="DX257" s="31"/>
      <c r="DY257" s="31"/>
      <c r="DZ257" s="31"/>
      <c r="EA257" s="31"/>
      <c r="EB257" s="31"/>
      <c r="EC257" s="31"/>
      <c r="ED257" s="31"/>
      <c r="EE257" s="31"/>
      <c r="EF257" s="31"/>
      <c r="EG257" s="31"/>
      <c r="EH257" s="31"/>
      <c r="EI257" s="31"/>
      <c r="EJ257" s="31"/>
      <c r="EK257" s="31"/>
      <c r="EL257" s="31"/>
      <c r="EM257" s="31"/>
      <c r="EN257" s="31"/>
      <c r="EO257" s="31"/>
      <c r="EP257" s="31"/>
      <c r="EQ257" s="31"/>
      <c r="ER257" s="31"/>
      <c r="ES257" s="31"/>
      <c r="ET257" s="31"/>
      <c r="EU257" s="31"/>
      <c r="EV257" s="31"/>
      <c r="EW257" s="31"/>
      <c r="EX257" s="31"/>
      <c r="EY257" s="31"/>
      <c r="EZ257" s="31"/>
      <c r="FA257" s="31"/>
      <c r="FB257" s="31"/>
      <c r="FC257" s="31"/>
      <c r="FD257" s="31"/>
      <c r="FE257" s="31"/>
      <c r="FF257" s="31"/>
      <c r="FG257" s="31"/>
      <c r="FH257" s="31"/>
      <c r="FI257" s="31"/>
      <c r="FJ257" s="31"/>
      <c r="FK257" s="31"/>
      <c r="FL257" s="31"/>
      <c r="FM257" s="31"/>
      <c r="FN257" s="31"/>
      <c r="FO257" s="31"/>
      <c r="FP257" s="31"/>
      <c r="FQ257" s="31"/>
      <c r="FR257" s="31"/>
      <c r="FS257" s="31"/>
      <c r="FT257" s="31"/>
      <c r="FU257" s="31"/>
      <c r="FV257" s="31"/>
      <c r="FW257" s="31"/>
      <c r="FX257" s="31"/>
      <c r="FY257" s="31"/>
      <c r="FZ257" s="31"/>
    </row>
    <row r="258" spans="15:182" s="21" customFormat="1" x14ac:dyDescent="0.25">
      <c r="O258" s="20"/>
      <c r="P258" s="20"/>
      <c r="Q258" s="20"/>
      <c r="R258" s="20"/>
      <c r="S258" s="20"/>
      <c r="T258" s="20"/>
      <c r="U258" s="20"/>
      <c r="V258" s="20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  <c r="CA258" s="31"/>
      <c r="CB258" s="31"/>
      <c r="CC258" s="31"/>
      <c r="CD258" s="31"/>
      <c r="CE258" s="31"/>
      <c r="CF258" s="31"/>
      <c r="CG258" s="31"/>
      <c r="CH258" s="31"/>
      <c r="CI258" s="31"/>
      <c r="CJ258" s="31"/>
      <c r="CK258" s="31"/>
      <c r="CL258" s="31"/>
      <c r="CM258" s="31"/>
      <c r="CN258" s="31"/>
      <c r="CO258" s="31"/>
      <c r="CP258" s="31"/>
      <c r="CQ258" s="31"/>
      <c r="CR258" s="31"/>
      <c r="CS258" s="31"/>
      <c r="CT258" s="31"/>
      <c r="CU258" s="31"/>
      <c r="CV258" s="31"/>
      <c r="CW258" s="31"/>
      <c r="CX258" s="31"/>
      <c r="CY258" s="31"/>
      <c r="CZ258" s="31"/>
      <c r="DA258" s="31"/>
      <c r="DB258" s="31"/>
      <c r="DC258" s="31"/>
      <c r="DD258" s="31"/>
      <c r="DE258" s="31"/>
      <c r="DF258" s="31"/>
      <c r="DG258" s="31"/>
      <c r="DH258" s="31"/>
      <c r="DI258" s="31"/>
      <c r="DJ258" s="31"/>
      <c r="DK258" s="31"/>
      <c r="DL258" s="31"/>
      <c r="DM258" s="31"/>
      <c r="DN258" s="31"/>
      <c r="DO258" s="31"/>
      <c r="DP258" s="31"/>
      <c r="DQ258" s="31"/>
      <c r="DR258" s="31"/>
      <c r="DS258" s="31"/>
      <c r="DT258" s="31"/>
      <c r="DU258" s="31"/>
      <c r="DV258" s="31"/>
      <c r="DW258" s="31"/>
      <c r="DX258" s="31"/>
      <c r="DY258" s="31"/>
      <c r="DZ258" s="31"/>
      <c r="EA258" s="31"/>
      <c r="EB258" s="31"/>
      <c r="EC258" s="31"/>
      <c r="ED258" s="31"/>
      <c r="EE258" s="31"/>
      <c r="EF258" s="31"/>
      <c r="EG258" s="31"/>
      <c r="EH258" s="31"/>
      <c r="EI258" s="31"/>
      <c r="EJ258" s="31"/>
      <c r="EK258" s="31"/>
      <c r="EL258" s="31"/>
      <c r="EM258" s="31"/>
      <c r="EN258" s="31"/>
      <c r="EO258" s="31"/>
      <c r="EP258" s="31"/>
      <c r="EQ258" s="31"/>
      <c r="ER258" s="31"/>
      <c r="ES258" s="31"/>
      <c r="ET258" s="31"/>
      <c r="EU258" s="31"/>
      <c r="EV258" s="31"/>
      <c r="EW258" s="31"/>
      <c r="EX258" s="31"/>
      <c r="EY258" s="31"/>
      <c r="EZ258" s="31"/>
      <c r="FA258" s="31"/>
      <c r="FB258" s="31"/>
      <c r="FC258" s="31"/>
      <c r="FD258" s="31"/>
      <c r="FE258" s="31"/>
      <c r="FF258" s="31"/>
      <c r="FG258" s="31"/>
      <c r="FH258" s="31"/>
      <c r="FI258" s="31"/>
      <c r="FJ258" s="31"/>
      <c r="FK258" s="31"/>
      <c r="FL258" s="31"/>
      <c r="FM258" s="31"/>
      <c r="FN258" s="31"/>
      <c r="FO258" s="31"/>
      <c r="FP258" s="31"/>
      <c r="FQ258" s="31"/>
      <c r="FR258" s="31"/>
      <c r="FS258" s="31"/>
      <c r="FT258" s="31"/>
      <c r="FU258" s="31"/>
      <c r="FV258" s="31"/>
      <c r="FW258" s="31"/>
      <c r="FX258" s="31"/>
      <c r="FY258" s="31"/>
      <c r="FZ258" s="31"/>
    </row>
    <row r="259" spans="15:182" s="21" customFormat="1" x14ac:dyDescent="0.25">
      <c r="O259" s="20"/>
      <c r="P259" s="20"/>
      <c r="Q259" s="20"/>
      <c r="R259" s="20"/>
      <c r="S259" s="20"/>
      <c r="T259" s="20"/>
      <c r="U259" s="20"/>
      <c r="V259" s="20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  <c r="BZ259" s="31"/>
      <c r="CA259" s="31"/>
      <c r="CB259" s="31"/>
      <c r="CC259" s="31"/>
      <c r="CD259" s="31"/>
      <c r="CE259" s="31"/>
      <c r="CF259" s="31"/>
      <c r="CG259" s="31"/>
      <c r="CH259" s="31"/>
      <c r="CI259" s="31"/>
      <c r="CJ259" s="31"/>
      <c r="CK259" s="31"/>
      <c r="CL259" s="31"/>
      <c r="CM259" s="31"/>
      <c r="CN259" s="31"/>
      <c r="CO259" s="31"/>
      <c r="CP259" s="31"/>
      <c r="CQ259" s="31"/>
      <c r="CR259" s="31"/>
      <c r="CS259" s="31"/>
      <c r="CT259" s="31"/>
      <c r="CU259" s="31"/>
      <c r="CV259" s="31"/>
      <c r="CW259" s="31"/>
      <c r="CX259" s="31"/>
      <c r="CY259" s="31"/>
      <c r="CZ259" s="31"/>
      <c r="DA259" s="31"/>
      <c r="DB259" s="31"/>
      <c r="DC259" s="31"/>
      <c r="DD259" s="31"/>
      <c r="DE259" s="31"/>
      <c r="DF259" s="31"/>
      <c r="DG259" s="31"/>
      <c r="DH259" s="31"/>
      <c r="DI259" s="31"/>
      <c r="DJ259" s="31"/>
      <c r="DK259" s="31"/>
      <c r="DL259" s="31"/>
      <c r="DM259" s="31"/>
      <c r="DN259" s="31"/>
      <c r="DO259" s="31"/>
      <c r="DP259" s="31"/>
      <c r="DQ259" s="31"/>
      <c r="DR259" s="31"/>
      <c r="DS259" s="31"/>
      <c r="DT259" s="31"/>
      <c r="DU259" s="31"/>
      <c r="DV259" s="31"/>
      <c r="DW259" s="31"/>
      <c r="DX259" s="31"/>
      <c r="DY259" s="31"/>
      <c r="DZ259" s="31"/>
      <c r="EA259" s="31"/>
      <c r="EB259" s="31"/>
      <c r="EC259" s="31"/>
      <c r="ED259" s="31"/>
      <c r="EE259" s="31"/>
      <c r="EF259" s="31"/>
      <c r="EG259" s="31"/>
      <c r="EH259" s="31"/>
      <c r="EI259" s="31"/>
      <c r="EJ259" s="31"/>
      <c r="EK259" s="31"/>
      <c r="EL259" s="31"/>
      <c r="EM259" s="31"/>
      <c r="EN259" s="31"/>
      <c r="EO259" s="31"/>
      <c r="EP259" s="31"/>
      <c r="EQ259" s="31"/>
      <c r="ER259" s="31"/>
      <c r="ES259" s="31"/>
      <c r="ET259" s="31"/>
      <c r="EU259" s="31"/>
      <c r="EV259" s="31"/>
      <c r="EW259" s="31"/>
      <c r="EX259" s="31"/>
      <c r="EY259" s="31"/>
      <c r="EZ259" s="31"/>
      <c r="FA259" s="31"/>
      <c r="FB259" s="31"/>
      <c r="FC259" s="31"/>
      <c r="FD259" s="31"/>
      <c r="FE259" s="31"/>
      <c r="FF259" s="31"/>
      <c r="FG259" s="31"/>
      <c r="FH259" s="31"/>
      <c r="FI259" s="31"/>
      <c r="FJ259" s="31"/>
      <c r="FK259" s="31"/>
      <c r="FL259" s="31"/>
      <c r="FM259" s="31"/>
      <c r="FN259" s="31"/>
      <c r="FO259" s="31"/>
      <c r="FP259" s="31"/>
      <c r="FQ259" s="31"/>
      <c r="FR259" s="31"/>
      <c r="FS259" s="31"/>
      <c r="FT259" s="31"/>
      <c r="FU259" s="31"/>
      <c r="FV259" s="31"/>
      <c r="FW259" s="31"/>
      <c r="FX259" s="31"/>
      <c r="FY259" s="31"/>
      <c r="FZ259" s="31"/>
    </row>
    <row r="260" spans="15:182" s="21" customFormat="1" x14ac:dyDescent="0.25">
      <c r="O260" s="20"/>
      <c r="P260" s="20"/>
      <c r="Q260" s="20"/>
      <c r="R260" s="20"/>
      <c r="S260" s="20"/>
      <c r="T260" s="20"/>
      <c r="U260" s="20"/>
      <c r="V260" s="20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31"/>
      <c r="BZ260" s="31"/>
      <c r="CA260" s="31"/>
      <c r="CB260" s="31"/>
      <c r="CC260" s="31"/>
      <c r="CD260" s="31"/>
      <c r="CE260" s="31"/>
      <c r="CF260" s="31"/>
      <c r="CG260" s="31"/>
      <c r="CH260" s="31"/>
      <c r="CI260" s="31"/>
      <c r="CJ260" s="31"/>
      <c r="CK260" s="31"/>
      <c r="CL260" s="31"/>
      <c r="CM260" s="31"/>
      <c r="CN260" s="31"/>
      <c r="CO260" s="31"/>
      <c r="CP260" s="31"/>
      <c r="CQ260" s="31"/>
      <c r="CR260" s="31"/>
      <c r="CS260" s="31"/>
      <c r="CT260" s="31"/>
      <c r="CU260" s="31"/>
      <c r="CV260" s="31"/>
      <c r="CW260" s="31"/>
      <c r="CX260" s="31"/>
      <c r="CY260" s="31"/>
      <c r="CZ260" s="31"/>
      <c r="DA260" s="31"/>
      <c r="DB260" s="31"/>
      <c r="DC260" s="31"/>
      <c r="DD260" s="31"/>
      <c r="DE260" s="31"/>
      <c r="DF260" s="31"/>
      <c r="DG260" s="31"/>
      <c r="DH260" s="31"/>
      <c r="DI260" s="31"/>
      <c r="DJ260" s="31"/>
      <c r="DK260" s="31"/>
      <c r="DL260" s="31"/>
      <c r="DM260" s="31"/>
      <c r="DN260" s="31"/>
      <c r="DO260" s="31"/>
      <c r="DP260" s="31"/>
      <c r="DQ260" s="31"/>
      <c r="DR260" s="31"/>
      <c r="DS260" s="31"/>
      <c r="DT260" s="31"/>
      <c r="DU260" s="31"/>
      <c r="DV260" s="31"/>
      <c r="DW260" s="31"/>
      <c r="DX260" s="31"/>
      <c r="DY260" s="31"/>
      <c r="DZ260" s="31"/>
      <c r="EA260" s="31"/>
      <c r="EB260" s="31"/>
      <c r="EC260" s="31"/>
      <c r="ED260" s="31"/>
      <c r="EE260" s="31"/>
      <c r="EF260" s="31"/>
      <c r="EG260" s="31"/>
      <c r="EH260" s="31"/>
      <c r="EI260" s="31"/>
      <c r="EJ260" s="31"/>
      <c r="EK260" s="31"/>
      <c r="EL260" s="31"/>
      <c r="EM260" s="31"/>
      <c r="EN260" s="31"/>
      <c r="EO260" s="31"/>
      <c r="EP260" s="31"/>
      <c r="EQ260" s="31"/>
      <c r="ER260" s="31"/>
      <c r="ES260" s="31"/>
      <c r="ET260" s="31"/>
      <c r="EU260" s="31"/>
      <c r="EV260" s="31"/>
      <c r="EW260" s="31"/>
      <c r="EX260" s="31"/>
      <c r="EY260" s="31"/>
      <c r="EZ260" s="31"/>
      <c r="FA260" s="31"/>
      <c r="FB260" s="31"/>
      <c r="FC260" s="31"/>
      <c r="FD260" s="31"/>
      <c r="FE260" s="31"/>
      <c r="FF260" s="31"/>
      <c r="FG260" s="31"/>
      <c r="FH260" s="31"/>
      <c r="FI260" s="31"/>
      <c r="FJ260" s="31"/>
      <c r="FK260" s="31"/>
      <c r="FL260" s="31"/>
      <c r="FM260" s="31"/>
      <c r="FN260" s="31"/>
      <c r="FO260" s="31"/>
      <c r="FP260" s="31"/>
      <c r="FQ260" s="31"/>
      <c r="FR260" s="31"/>
      <c r="FS260" s="31"/>
      <c r="FT260" s="31"/>
      <c r="FU260" s="31"/>
      <c r="FV260" s="31"/>
      <c r="FW260" s="31"/>
      <c r="FX260" s="31"/>
      <c r="FY260" s="31"/>
      <c r="FZ260" s="31"/>
    </row>
    <row r="261" spans="15:182" s="21" customFormat="1" x14ac:dyDescent="0.25">
      <c r="O261" s="20"/>
      <c r="P261" s="20"/>
      <c r="Q261" s="20"/>
      <c r="R261" s="20"/>
      <c r="S261" s="20"/>
      <c r="T261" s="20"/>
      <c r="U261" s="20"/>
      <c r="V261" s="20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  <c r="BZ261" s="31"/>
      <c r="CA261" s="31"/>
      <c r="CB261" s="31"/>
      <c r="CC261" s="31"/>
      <c r="CD261" s="31"/>
      <c r="CE261" s="31"/>
      <c r="CF261" s="31"/>
      <c r="CG261" s="31"/>
      <c r="CH261" s="31"/>
      <c r="CI261" s="31"/>
      <c r="CJ261" s="31"/>
      <c r="CK261" s="31"/>
      <c r="CL261" s="31"/>
      <c r="CM261" s="31"/>
      <c r="CN261" s="31"/>
      <c r="CO261" s="31"/>
      <c r="CP261" s="31"/>
      <c r="CQ261" s="31"/>
      <c r="CR261" s="31"/>
      <c r="CS261" s="31"/>
      <c r="CT261" s="31"/>
      <c r="CU261" s="31"/>
      <c r="CV261" s="31"/>
      <c r="CW261" s="31"/>
      <c r="CX261" s="31"/>
      <c r="CY261" s="31"/>
      <c r="CZ261" s="31"/>
      <c r="DA261" s="31"/>
      <c r="DB261" s="31"/>
      <c r="DC261" s="31"/>
      <c r="DD261" s="31"/>
      <c r="DE261" s="31"/>
      <c r="DF261" s="31"/>
      <c r="DG261" s="31"/>
      <c r="DH261" s="31"/>
      <c r="DI261" s="31"/>
      <c r="DJ261" s="31"/>
      <c r="DK261" s="31"/>
      <c r="DL261" s="31"/>
      <c r="DM261" s="31"/>
      <c r="DN261" s="31"/>
      <c r="DO261" s="31"/>
      <c r="DP261" s="31"/>
      <c r="DQ261" s="31"/>
      <c r="DR261" s="31"/>
      <c r="DS261" s="31"/>
      <c r="DT261" s="31"/>
      <c r="DU261" s="31"/>
      <c r="DV261" s="31"/>
      <c r="DW261" s="31"/>
      <c r="DX261" s="31"/>
      <c r="DY261" s="31"/>
      <c r="DZ261" s="31"/>
      <c r="EA261" s="31"/>
      <c r="EB261" s="31"/>
      <c r="EC261" s="31"/>
      <c r="ED261" s="31"/>
      <c r="EE261" s="31"/>
      <c r="EF261" s="31"/>
      <c r="EG261" s="31"/>
      <c r="EH261" s="31"/>
      <c r="EI261" s="31"/>
      <c r="EJ261" s="31"/>
      <c r="EK261" s="31"/>
      <c r="EL261" s="31"/>
      <c r="EM261" s="31"/>
      <c r="EN261" s="31"/>
      <c r="EO261" s="31"/>
      <c r="EP261" s="31"/>
      <c r="EQ261" s="31"/>
      <c r="ER261" s="31"/>
      <c r="ES261" s="31"/>
      <c r="ET261" s="31"/>
      <c r="EU261" s="31"/>
      <c r="EV261" s="31"/>
      <c r="EW261" s="31"/>
      <c r="EX261" s="31"/>
      <c r="EY261" s="31"/>
      <c r="EZ261" s="31"/>
      <c r="FA261" s="31"/>
      <c r="FB261" s="31"/>
      <c r="FC261" s="31"/>
      <c r="FD261" s="31"/>
      <c r="FE261" s="31"/>
      <c r="FF261" s="31"/>
      <c r="FG261" s="31"/>
      <c r="FH261" s="31"/>
      <c r="FI261" s="31"/>
      <c r="FJ261" s="31"/>
      <c r="FK261" s="31"/>
      <c r="FL261" s="31"/>
      <c r="FM261" s="31"/>
      <c r="FN261" s="31"/>
      <c r="FO261" s="31"/>
      <c r="FP261" s="31"/>
      <c r="FQ261" s="31"/>
      <c r="FR261" s="31"/>
      <c r="FS261" s="31"/>
      <c r="FT261" s="31"/>
      <c r="FU261" s="31"/>
      <c r="FV261" s="31"/>
      <c r="FW261" s="31"/>
      <c r="FX261" s="31"/>
      <c r="FY261" s="31"/>
      <c r="FZ261" s="31"/>
    </row>
    <row r="262" spans="15:182" s="21" customFormat="1" x14ac:dyDescent="0.25">
      <c r="O262" s="20"/>
      <c r="P262" s="20"/>
      <c r="Q262" s="20"/>
      <c r="R262" s="20"/>
      <c r="S262" s="20"/>
      <c r="T262" s="20"/>
      <c r="U262" s="20"/>
      <c r="V262" s="20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  <c r="BZ262" s="31"/>
      <c r="CA262" s="31"/>
      <c r="CB262" s="31"/>
      <c r="CC262" s="31"/>
      <c r="CD262" s="31"/>
      <c r="CE262" s="31"/>
      <c r="CF262" s="31"/>
      <c r="CG262" s="31"/>
      <c r="CH262" s="31"/>
      <c r="CI262" s="31"/>
      <c r="CJ262" s="31"/>
      <c r="CK262" s="31"/>
      <c r="CL262" s="31"/>
      <c r="CM262" s="31"/>
      <c r="CN262" s="31"/>
      <c r="CO262" s="31"/>
      <c r="CP262" s="31"/>
      <c r="CQ262" s="31"/>
      <c r="CR262" s="31"/>
      <c r="CS262" s="31"/>
      <c r="CT262" s="31"/>
      <c r="CU262" s="31"/>
      <c r="CV262" s="31"/>
      <c r="CW262" s="31"/>
      <c r="CX262" s="31"/>
      <c r="CY262" s="31"/>
      <c r="CZ262" s="31"/>
      <c r="DA262" s="31"/>
      <c r="DB262" s="31"/>
      <c r="DC262" s="31"/>
      <c r="DD262" s="31"/>
      <c r="DE262" s="31"/>
      <c r="DF262" s="31"/>
      <c r="DG262" s="31"/>
      <c r="DH262" s="31"/>
      <c r="DI262" s="31"/>
      <c r="DJ262" s="31"/>
      <c r="DK262" s="31"/>
      <c r="DL262" s="31"/>
      <c r="DM262" s="31"/>
      <c r="DN262" s="31"/>
      <c r="DO262" s="31"/>
      <c r="DP262" s="31"/>
      <c r="DQ262" s="31"/>
      <c r="DR262" s="31"/>
      <c r="DS262" s="31"/>
      <c r="DT262" s="31"/>
      <c r="DU262" s="31"/>
      <c r="DV262" s="31"/>
      <c r="DW262" s="31"/>
      <c r="DX262" s="31"/>
      <c r="DY262" s="31"/>
      <c r="DZ262" s="31"/>
      <c r="EA262" s="31"/>
      <c r="EB262" s="31"/>
      <c r="EC262" s="31"/>
      <c r="ED262" s="31"/>
      <c r="EE262" s="31"/>
      <c r="EF262" s="31"/>
      <c r="EG262" s="31"/>
      <c r="EH262" s="31"/>
      <c r="EI262" s="31"/>
      <c r="EJ262" s="31"/>
      <c r="EK262" s="31"/>
      <c r="EL262" s="31"/>
      <c r="EM262" s="31"/>
      <c r="EN262" s="31"/>
      <c r="EO262" s="31"/>
      <c r="EP262" s="31"/>
      <c r="EQ262" s="31"/>
      <c r="ER262" s="31"/>
      <c r="ES262" s="31"/>
      <c r="ET262" s="31"/>
      <c r="EU262" s="31"/>
      <c r="EV262" s="31"/>
      <c r="EW262" s="31"/>
      <c r="EX262" s="31"/>
      <c r="EY262" s="31"/>
      <c r="EZ262" s="31"/>
      <c r="FA262" s="31"/>
      <c r="FB262" s="31"/>
      <c r="FC262" s="31"/>
      <c r="FD262" s="31"/>
      <c r="FE262" s="31"/>
      <c r="FF262" s="31"/>
      <c r="FG262" s="31"/>
      <c r="FH262" s="31"/>
      <c r="FI262" s="31"/>
      <c r="FJ262" s="31"/>
      <c r="FK262" s="31"/>
      <c r="FL262" s="31"/>
      <c r="FM262" s="31"/>
      <c r="FN262" s="31"/>
      <c r="FO262" s="31"/>
      <c r="FP262" s="31"/>
      <c r="FQ262" s="31"/>
      <c r="FR262" s="31"/>
      <c r="FS262" s="31"/>
      <c r="FT262" s="31"/>
      <c r="FU262" s="31"/>
      <c r="FV262" s="31"/>
      <c r="FW262" s="31"/>
      <c r="FX262" s="31"/>
      <c r="FY262" s="31"/>
      <c r="FZ262" s="31"/>
    </row>
    <row r="263" spans="15:182" s="21" customFormat="1" x14ac:dyDescent="0.25">
      <c r="O263" s="20"/>
      <c r="P263" s="20"/>
      <c r="Q263" s="20"/>
      <c r="R263" s="20"/>
      <c r="S263" s="20"/>
      <c r="T263" s="20"/>
      <c r="U263" s="20"/>
      <c r="V263" s="20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  <c r="BZ263" s="31"/>
      <c r="CA263" s="31"/>
      <c r="CB263" s="31"/>
      <c r="CC263" s="31"/>
      <c r="CD263" s="31"/>
      <c r="CE263" s="31"/>
      <c r="CF263" s="31"/>
      <c r="CG263" s="31"/>
      <c r="CH263" s="31"/>
      <c r="CI263" s="31"/>
      <c r="CJ263" s="31"/>
      <c r="CK263" s="31"/>
      <c r="CL263" s="31"/>
      <c r="CM263" s="31"/>
      <c r="CN263" s="31"/>
      <c r="CO263" s="31"/>
      <c r="CP263" s="31"/>
      <c r="CQ263" s="31"/>
      <c r="CR263" s="31"/>
      <c r="CS263" s="31"/>
      <c r="CT263" s="31"/>
      <c r="CU263" s="31"/>
      <c r="CV263" s="31"/>
      <c r="CW263" s="31"/>
      <c r="CX263" s="31"/>
      <c r="CY263" s="31"/>
      <c r="CZ263" s="31"/>
      <c r="DA263" s="31"/>
      <c r="DB263" s="31"/>
      <c r="DC263" s="31"/>
      <c r="DD263" s="31"/>
      <c r="DE263" s="31"/>
      <c r="DF263" s="31"/>
      <c r="DG263" s="31"/>
      <c r="DH263" s="31"/>
      <c r="DI263" s="31"/>
      <c r="DJ263" s="31"/>
      <c r="DK263" s="31"/>
      <c r="DL263" s="31"/>
      <c r="DM263" s="31"/>
      <c r="DN263" s="31"/>
      <c r="DO263" s="31"/>
      <c r="DP263" s="31"/>
      <c r="DQ263" s="31"/>
      <c r="DR263" s="31"/>
      <c r="DS263" s="31"/>
      <c r="DT263" s="31"/>
      <c r="DU263" s="31"/>
      <c r="DV263" s="31"/>
      <c r="DW263" s="31"/>
      <c r="DX263" s="31"/>
      <c r="DY263" s="31"/>
      <c r="DZ263" s="31"/>
      <c r="EA263" s="31"/>
      <c r="EB263" s="31"/>
      <c r="EC263" s="31"/>
      <c r="ED263" s="31"/>
      <c r="EE263" s="31"/>
      <c r="EF263" s="31"/>
      <c r="EG263" s="31"/>
      <c r="EH263" s="31"/>
      <c r="EI263" s="31"/>
      <c r="EJ263" s="31"/>
      <c r="EK263" s="31"/>
      <c r="EL263" s="31"/>
      <c r="EM263" s="31"/>
      <c r="EN263" s="31"/>
      <c r="EO263" s="31"/>
      <c r="EP263" s="31"/>
      <c r="EQ263" s="31"/>
      <c r="ER263" s="31"/>
      <c r="ES263" s="31"/>
      <c r="ET263" s="31"/>
      <c r="EU263" s="31"/>
      <c r="EV263" s="31"/>
      <c r="EW263" s="31"/>
      <c r="EX263" s="31"/>
      <c r="EY263" s="31"/>
      <c r="EZ263" s="31"/>
      <c r="FA263" s="31"/>
      <c r="FB263" s="31"/>
      <c r="FC263" s="31"/>
      <c r="FD263" s="31"/>
      <c r="FE263" s="31"/>
      <c r="FF263" s="31"/>
      <c r="FG263" s="31"/>
      <c r="FH263" s="31"/>
      <c r="FI263" s="31"/>
      <c r="FJ263" s="31"/>
      <c r="FK263" s="31"/>
      <c r="FL263" s="31"/>
      <c r="FM263" s="31"/>
      <c r="FN263" s="31"/>
      <c r="FO263" s="31"/>
      <c r="FP263" s="31"/>
      <c r="FQ263" s="31"/>
      <c r="FR263" s="31"/>
      <c r="FS263" s="31"/>
      <c r="FT263" s="31"/>
      <c r="FU263" s="31"/>
      <c r="FV263" s="31"/>
      <c r="FW263" s="31"/>
      <c r="FX263" s="31"/>
      <c r="FY263" s="31"/>
      <c r="FZ263" s="31"/>
    </row>
    <row r="264" spans="15:182" s="21" customFormat="1" x14ac:dyDescent="0.25">
      <c r="O264" s="20"/>
      <c r="P264" s="20"/>
      <c r="Q264" s="20"/>
      <c r="R264" s="20"/>
      <c r="S264" s="20"/>
      <c r="T264" s="20"/>
      <c r="U264" s="20"/>
      <c r="V264" s="20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  <c r="CA264" s="31"/>
      <c r="CB264" s="31"/>
      <c r="CC264" s="31"/>
      <c r="CD264" s="31"/>
      <c r="CE264" s="31"/>
      <c r="CF264" s="31"/>
      <c r="CG264" s="31"/>
      <c r="CH264" s="31"/>
      <c r="CI264" s="31"/>
      <c r="CJ264" s="31"/>
      <c r="CK264" s="31"/>
      <c r="CL264" s="31"/>
      <c r="CM264" s="31"/>
      <c r="CN264" s="31"/>
      <c r="CO264" s="31"/>
      <c r="CP264" s="31"/>
      <c r="CQ264" s="31"/>
      <c r="CR264" s="31"/>
      <c r="CS264" s="31"/>
      <c r="CT264" s="31"/>
      <c r="CU264" s="31"/>
      <c r="CV264" s="31"/>
      <c r="CW264" s="31"/>
      <c r="CX264" s="31"/>
      <c r="CY264" s="31"/>
      <c r="CZ264" s="31"/>
      <c r="DA264" s="31"/>
      <c r="DB264" s="31"/>
      <c r="DC264" s="31"/>
      <c r="DD264" s="31"/>
      <c r="DE264" s="31"/>
      <c r="DF264" s="31"/>
      <c r="DG264" s="31"/>
      <c r="DH264" s="31"/>
      <c r="DI264" s="31"/>
      <c r="DJ264" s="31"/>
      <c r="DK264" s="31"/>
      <c r="DL264" s="31"/>
      <c r="DM264" s="31"/>
      <c r="DN264" s="31"/>
      <c r="DO264" s="31"/>
      <c r="DP264" s="31"/>
      <c r="DQ264" s="31"/>
      <c r="DR264" s="31"/>
      <c r="DS264" s="31"/>
      <c r="DT264" s="31"/>
      <c r="DU264" s="31"/>
      <c r="DV264" s="31"/>
      <c r="DW264" s="31"/>
      <c r="DX264" s="31"/>
      <c r="DY264" s="31"/>
      <c r="DZ264" s="31"/>
      <c r="EA264" s="31"/>
      <c r="EB264" s="31"/>
      <c r="EC264" s="31"/>
      <c r="ED264" s="31"/>
      <c r="EE264" s="31"/>
      <c r="EF264" s="31"/>
      <c r="EG264" s="31"/>
      <c r="EH264" s="31"/>
      <c r="EI264" s="31"/>
      <c r="EJ264" s="31"/>
      <c r="EK264" s="31"/>
      <c r="EL264" s="31"/>
      <c r="EM264" s="31"/>
      <c r="EN264" s="31"/>
      <c r="EO264" s="31"/>
      <c r="EP264" s="31"/>
      <c r="EQ264" s="31"/>
      <c r="ER264" s="31"/>
      <c r="ES264" s="31"/>
      <c r="ET264" s="31"/>
      <c r="EU264" s="31"/>
      <c r="EV264" s="31"/>
      <c r="EW264" s="31"/>
      <c r="EX264" s="31"/>
      <c r="EY264" s="31"/>
      <c r="EZ264" s="31"/>
      <c r="FA264" s="31"/>
      <c r="FB264" s="31"/>
      <c r="FC264" s="31"/>
      <c r="FD264" s="31"/>
      <c r="FE264" s="31"/>
      <c r="FF264" s="31"/>
      <c r="FG264" s="31"/>
      <c r="FH264" s="31"/>
      <c r="FI264" s="31"/>
      <c r="FJ264" s="31"/>
      <c r="FK264" s="31"/>
      <c r="FL264" s="31"/>
      <c r="FM264" s="31"/>
      <c r="FN264" s="31"/>
      <c r="FO264" s="31"/>
      <c r="FP264" s="31"/>
      <c r="FQ264" s="31"/>
      <c r="FR264" s="31"/>
      <c r="FS264" s="31"/>
      <c r="FT264" s="31"/>
      <c r="FU264" s="31"/>
      <c r="FV264" s="31"/>
      <c r="FW264" s="31"/>
      <c r="FX264" s="31"/>
      <c r="FY264" s="31"/>
      <c r="FZ264" s="31"/>
    </row>
    <row r="265" spans="15:182" s="21" customFormat="1" x14ac:dyDescent="0.25">
      <c r="O265" s="20"/>
      <c r="P265" s="20"/>
      <c r="Q265" s="20"/>
      <c r="R265" s="20"/>
      <c r="S265" s="20"/>
      <c r="T265" s="20"/>
      <c r="U265" s="20"/>
      <c r="V265" s="20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  <c r="BZ265" s="31"/>
      <c r="CA265" s="31"/>
      <c r="CB265" s="31"/>
      <c r="CC265" s="31"/>
      <c r="CD265" s="31"/>
      <c r="CE265" s="31"/>
      <c r="CF265" s="31"/>
      <c r="CG265" s="31"/>
      <c r="CH265" s="31"/>
      <c r="CI265" s="31"/>
      <c r="CJ265" s="31"/>
      <c r="CK265" s="31"/>
      <c r="CL265" s="31"/>
      <c r="CM265" s="31"/>
      <c r="CN265" s="31"/>
      <c r="CO265" s="31"/>
      <c r="CP265" s="31"/>
      <c r="CQ265" s="31"/>
      <c r="CR265" s="31"/>
      <c r="CS265" s="31"/>
      <c r="CT265" s="31"/>
      <c r="CU265" s="31"/>
      <c r="CV265" s="31"/>
      <c r="CW265" s="31"/>
      <c r="CX265" s="31"/>
      <c r="CY265" s="31"/>
      <c r="CZ265" s="31"/>
      <c r="DA265" s="31"/>
      <c r="DB265" s="31"/>
      <c r="DC265" s="31"/>
      <c r="DD265" s="31"/>
      <c r="DE265" s="31"/>
      <c r="DF265" s="31"/>
      <c r="DG265" s="31"/>
      <c r="DH265" s="31"/>
      <c r="DI265" s="31"/>
      <c r="DJ265" s="31"/>
      <c r="DK265" s="31"/>
      <c r="DL265" s="31"/>
      <c r="DM265" s="31"/>
      <c r="DN265" s="31"/>
      <c r="DO265" s="31"/>
      <c r="DP265" s="31"/>
      <c r="DQ265" s="31"/>
      <c r="DR265" s="31"/>
      <c r="DS265" s="31"/>
      <c r="DT265" s="31"/>
      <c r="DU265" s="31"/>
      <c r="DV265" s="31"/>
      <c r="DW265" s="31"/>
      <c r="DX265" s="31"/>
      <c r="DY265" s="31"/>
      <c r="DZ265" s="31"/>
      <c r="EA265" s="31"/>
      <c r="EB265" s="31"/>
      <c r="EC265" s="31"/>
      <c r="ED265" s="31"/>
      <c r="EE265" s="31"/>
      <c r="EF265" s="31"/>
      <c r="EG265" s="31"/>
      <c r="EH265" s="31"/>
      <c r="EI265" s="31"/>
      <c r="EJ265" s="31"/>
      <c r="EK265" s="31"/>
      <c r="EL265" s="31"/>
      <c r="EM265" s="31"/>
      <c r="EN265" s="31"/>
      <c r="EO265" s="31"/>
      <c r="EP265" s="31"/>
      <c r="EQ265" s="31"/>
      <c r="ER265" s="31"/>
      <c r="ES265" s="31"/>
      <c r="ET265" s="31"/>
      <c r="EU265" s="31"/>
      <c r="EV265" s="31"/>
      <c r="EW265" s="31"/>
      <c r="EX265" s="31"/>
      <c r="EY265" s="31"/>
      <c r="EZ265" s="31"/>
      <c r="FA265" s="31"/>
      <c r="FB265" s="31"/>
      <c r="FC265" s="31"/>
      <c r="FD265" s="31"/>
      <c r="FE265" s="31"/>
      <c r="FF265" s="31"/>
      <c r="FG265" s="31"/>
      <c r="FH265" s="31"/>
      <c r="FI265" s="31"/>
      <c r="FJ265" s="31"/>
      <c r="FK265" s="31"/>
      <c r="FL265" s="31"/>
      <c r="FM265" s="31"/>
      <c r="FN265" s="31"/>
      <c r="FO265" s="31"/>
      <c r="FP265" s="31"/>
      <c r="FQ265" s="31"/>
      <c r="FR265" s="31"/>
      <c r="FS265" s="31"/>
      <c r="FT265" s="31"/>
      <c r="FU265" s="31"/>
      <c r="FV265" s="31"/>
      <c r="FW265" s="31"/>
      <c r="FX265" s="31"/>
      <c r="FY265" s="31"/>
      <c r="FZ265" s="31"/>
    </row>
    <row r="266" spans="15:182" s="21" customFormat="1" x14ac:dyDescent="0.25">
      <c r="O266" s="20"/>
      <c r="P266" s="20"/>
      <c r="Q266" s="20"/>
      <c r="R266" s="20"/>
      <c r="S266" s="20"/>
      <c r="T266" s="20"/>
      <c r="U266" s="20"/>
      <c r="V266" s="20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  <c r="BZ266" s="31"/>
      <c r="CA266" s="31"/>
      <c r="CB266" s="31"/>
      <c r="CC266" s="31"/>
      <c r="CD266" s="31"/>
      <c r="CE266" s="31"/>
      <c r="CF266" s="31"/>
      <c r="CG266" s="31"/>
      <c r="CH266" s="31"/>
      <c r="CI266" s="31"/>
      <c r="CJ266" s="31"/>
      <c r="CK266" s="31"/>
      <c r="CL266" s="31"/>
      <c r="CM266" s="31"/>
      <c r="CN266" s="31"/>
      <c r="CO266" s="31"/>
      <c r="CP266" s="31"/>
      <c r="CQ266" s="31"/>
      <c r="CR266" s="31"/>
      <c r="CS266" s="31"/>
      <c r="CT266" s="31"/>
      <c r="CU266" s="31"/>
      <c r="CV266" s="31"/>
      <c r="CW266" s="31"/>
      <c r="CX266" s="31"/>
      <c r="CY266" s="31"/>
      <c r="CZ266" s="31"/>
      <c r="DA266" s="31"/>
      <c r="DB266" s="31"/>
      <c r="DC266" s="31"/>
      <c r="DD266" s="31"/>
      <c r="DE266" s="31"/>
      <c r="DF266" s="31"/>
      <c r="DG266" s="31"/>
      <c r="DH266" s="31"/>
      <c r="DI266" s="31"/>
      <c r="DJ266" s="31"/>
      <c r="DK266" s="31"/>
      <c r="DL266" s="31"/>
      <c r="DM266" s="31"/>
      <c r="DN266" s="31"/>
      <c r="DO266" s="31"/>
      <c r="DP266" s="31"/>
      <c r="DQ266" s="31"/>
      <c r="DR266" s="31"/>
      <c r="DS266" s="31"/>
      <c r="DT266" s="31"/>
      <c r="DU266" s="31"/>
      <c r="DV266" s="31"/>
      <c r="DW266" s="31"/>
      <c r="DX266" s="31"/>
      <c r="DY266" s="31"/>
      <c r="DZ266" s="31"/>
      <c r="EA266" s="31"/>
      <c r="EB266" s="31"/>
      <c r="EC266" s="31"/>
      <c r="ED266" s="31"/>
      <c r="EE266" s="31"/>
      <c r="EF266" s="31"/>
      <c r="EG266" s="31"/>
      <c r="EH266" s="31"/>
      <c r="EI266" s="31"/>
      <c r="EJ266" s="31"/>
      <c r="EK266" s="31"/>
      <c r="EL266" s="31"/>
      <c r="EM266" s="31"/>
      <c r="EN266" s="31"/>
      <c r="EO266" s="31"/>
      <c r="EP266" s="31"/>
      <c r="EQ266" s="31"/>
      <c r="ER266" s="31"/>
      <c r="ES266" s="31"/>
      <c r="ET266" s="31"/>
      <c r="EU266" s="31"/>
      <c r="EV266" s="31"/>
      <c r="EW266" s="31"/>
      <c r="EX266" s="31"/>
      <c r="EY266" s="31"/>
      <c r="EZ266" s="31"/>
      <c r="FA266" s="31"/>
      <c r="FB266" s="31"/>
      <c r="FC266" s="31"/>
      <c r="FD266" s="31"/>
      <c r="FE266" s="31"/>
      <c r="FF266" s="31"/>
      <c r="FG266" s="31"/>
      <c r="FH266" s="31"/>
      <c r="FI266" s="31"/>
      <c r="FJ266" s="31"/>
      <c r="FK266" s="31"/>
      <c r="FL266" s="31"/>
      <c r="FM266" s="31"/>
      <c r="FN266" s="31"/>
      <c r="FO266" s="31"/>
      <c r="FP266" s="31"/>
      <c r="FQ266" s="31"/>
      <c r="FR266" s="31"/>
      <c r="FS266" s="31"/>
      <c r="FT266" s="31"/>
      <c r="FU266" s="31"/>
      <c r="FV266" s="31"/>
      <c r="FW266" s="31"/>
      <c r="FX266" s="31"/>
      <c r="FY266" s="31"/>
      <c r="FZ266" s="31"/>
    </row>
    <row r="267" spans="15:182" s="21" customFormat="1" x14ac:dyDescent="0.25">
      <c r="O267" s="20"/>
      <c r="P267" s="20"/>
      <c r="Q267" s="20"/>
      <c r="R267" s="20"/>
      <c r="S267" s="20"/>
      <c r="T267" s="20"/>
      <c r="U267" s="20"/>
      <c r="V267" s="20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  <c r="CA267" s="31"/>
      <c r="CB267" s="31"/>
      <c r="CC267" s="31"/>
      <c r="CD267" s="31"/>
      <c r="CE267" s="31"/>
      <c r="CF267" s="31"/>
      <c r="CG267" s="31"/>
      <c r="CH267" s="31"/>
      <c r="CI267" s="31"/>
      <c r="CJ267" s="31"/>
      <c r="CK267" s="31"/>
      <c r="CL267" s="31"/>
      <c r="CM267" s="31"/>
      <c r="CN267" s="31"/>
      <c r="CO267" s="31"/>
      <c r="CP267" s="31"/>
      <c r="CQ267" s="31"/>
      <c r="CR267" s="31"/>
      <c r="CS267" s="31"/>
      <c r="CT267" s="31"/>
      <c r="CU267" s="31"/>
      <c r="CV267" s="31"/>
      <c r="CW267" s="31"/>
      <c r="CX267" s="31"/>
      <c r="CY267" s="31"/>
      <c r="CZ267" s="31"/>
      <c r="DA267" s="31"/>
      <c r="DB267" s="31"/>
      <c r="DC267" s="31"/>
      <c r="DD267" s="31"/>
      <c r="DE267" s="31"/>
      <c r="DF267" s="31"/>
      <c r="DG267" s="31"/>
      <c r="DH267" s="31"/>
      <c r="DI267" s="31"/>
      <c r="DJ267" s="31"/>
      <c r="DK267" s="31"/>
      <c r="DL267" s="31"/>
      <c r="DM267" s="31"/>
      <c r="DN267" s="31"/>
      <c r="DO267" s="31"/>
      <c r="DP267" s="31"/>
      <c r="DQ267" s="31"/>
      <c r="DR267" s="31"/>
      <c r="DS267" s="31"/>
      <c r="DT267" s="31"/>
      <c r="DU267" s="31"/>
      <c r="DV267" s="31"/>
      <c r="DW267" s="31"/>
      <c r="DX267" s="31"/>
      <c r="DY267" s="31"/>
      <c r="DZ267" s="31"/>
      <c r="EA267" s="31"/>
      <c r="EB267" s="31"/>
      <c r="EC267" s="31"/>
      <c r="ED267" s="31"/>
      <c r="EE267" s="31"/>
      <c r="EF267" s="31"/>
      <c r="EG267" s="31"/>
      <c r="EH267" s="31"/>
      <c r="EI267" s="31"/>
      <c r="EJ267" s="31"/>
      <c r="EK267" s="31"/>
      <c r="EL267" s="31"/>
      <c r="EM267" s="31"/>
      <c r="EN267" s="31"/>
      <c r="EO267" s="31"/>
      <c r="EP267" s="31"/>
      <c r="EQ267" s="31"/>
      <c r="ER267" s="31"/>
      <c r="ES267" s="31"/>
      <c r="ET267" s="31"/>
      <c r="EU267" s="31"/>
      <c r="EV267" s="31"/>
      <c r="EW267" s="31"/>
      <c r="EX267" s="31"/>
      <c r="EY267" s="31"/>
      <c r="EZ267" s="31"/>
      <c r="FA267" s="31"/>
      <c r="FB267" s="31"/>
      <c r="FC267" s="31"/>
      <c r="FD267" s="31"/>
      <c r="FE267" s="31"/>
      <c r="FF267" s="31"/>
      <c r="FG267" s="31"/>
      <c r="FH267" s="31"/>
      <c r="FI267" s="31"/>
      <c r="FJ267" s="31"/>
      <c r="FK267" s="31"/>
      <c r="FL267" s="31"/>
      <c r="FM267" s="31"/>
      <c r="FN267" s="31"/>
      <c r="FO267" s="31"/>
      <c r="FP267" s="31"/>
      <c r="FQ267" s="31"/>
      <c r="FR267" s="31"/>
      <c r="FS267" s="31"/>
      <c r="FT267" s="31"/>
      <c r="FU267" s="31"/>
      <c r="FV267" s="31"/>
      <c r="FW267" s="31"/>
      <c r="FX267" s="31"/>
      <c r="FY267" s="31"/>
      <c r="FZ267" s="31"/>
    </row>
    <row r="268" spans="15:182" s="21" customFormat="1" x14ac:dyDescent="0.25">
      <c r="O268" s="20"/>
      <c r="P268" s="20"/>
      <c r="Q268" s="20"/>
      <c r="R268" s="20"/>
      <c r="S268" s="20"/>
      <c r="T268" s="20"/>
      <c r="U268" s="20"/>
      <c r="V268" s="20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  <c r="CA268" s="31"/>
      <c r="CB268" s="31"/>
      <c r="CC268" s="31"/>
      <c r="CD268" s="31"/>
      <c r="CE268" s="31"/>
      <c r="CF268" s="31"/>
      <c r="CG268" s="31"/>
      <c r="CH268" s="31"/>
      <c r="CI268" s="31"/>
      <c r="CJ268" s="31"/>
      <c r="CK268" s="31"/>
      <c r="CL268" s="31"/>
      <c r="CM268" s="31"/>
      <c r="CN268" s="31"/>
      <c r="CO268" s="31"/>
      <c r="CP268" s="31"/>
      <c r="CQ268" s="31"/>
      <c r="CR268" s="31"/>
      <c r="CS268" s="31"/>
      <c r="CT268" s="31"/>
      <c r="CU268" s="31"/>
      <c r="CV268" s="31"/>
      <c r="CW268" s="31"/>
      <c r="CX268" s="31"/>
      <c r="CY268" s="31"/>
      <c r="CZ268" s="31"/>
      <c r="DA268" s="31"/>
      <c r="DB268" s="31"/>
      <c r="DC268" s="31"/>
      <c r="DD268" s="31"/>
      <c r="DE268" s="31"/>
      <c r="DF268" s="31"/>
      <c r="DG268" s="31"/>
      <c r="DH268" s="31"/>
      <c r="DI268" s="31"/>
      <c r="DJ268" s="31"/>
      <c r="DK268" s="31"/>
      <c r="DL268" s="31"/>
      <c r="DM268" s="31"/>
      <c r="DN268" s="31"/>
      <c r="DO268" s="31"/>
      <c r="DP268" s="31"/>
      <c r="DQ268" s="31"/>
      <c r="DR268" s="31"/>
      <c r="DS268" s="31"/>
      <c r="DT268" s="31"/>
      <c r="DU268" s="31"/>
      <c r="DV268" s="31"/>
      <c r="DW268" s="31"/>
      <c r="DX268" s="31"/>
      <c r="DY268" s="31"/>
      <c r="DZ268" s="31"/>
      <c r="EA268" s="31"/>
      <c r="EB268" s="31"/>
      <c r="EC268" s="31"/>
      <c r="ED268" s="31"/>
      <c r="EE268" s="31"/>
      <c r="EF268" s="31"/>
      <c r="EG268" s="31"/>
      <c r="EH268" s="31"/>
      <c r="EI268" s="31"/>
      <c r="EJ268" s="31"/>
      <c r="EK268" s="31"/>
      <c r="EL268" s="31"/>
      <c r="EM268" s="31"/>
      <c r="EN268" s="31"/>
      <c r="EO268" s="31"/>
      <c r="EP268" s="31"/>
      <c r="EQ268" s="31"/>
      <c r="ER268" s="31"/>
      <c r="ES268" s="31"/>
      <c r="ET268" s="31"/>
      <c r="EU268" s="31"/>
      <c r="EV268" s="31"/>
      <c r="EW268" s="31"/>
      <c r="EX268" s="31"/>
      <c r="EY268" s="31"/>
      <c r="EZ268" s="31"/>
      <c r="FA268" s="31"/>
      <c r="FB268" s="31"/>
      <c r="FC268" s="31"/>
      <c r="FD268" s="31"/>
      <c r="FE268" s="31"/>
      <c r="FF268" s="31"/>
      <c r="FG268" s="31"/>
      <c r="FH268" s="31"/>
      <c r="FI268" s="31"/>
      <c r="FJ268" s="31"/>
      <c r="FK268" s="31"/>
      <c r="FL268" s="31"/>
      <c r="FM268" s="31"/>
      <c r="FN268" s="31"/>
      <c r="FO268" s="31"/>
      <c r="FP268" s="31"/>
      <c r="FQ268" s="31"/>
      <c r="FR268" s="31"/>
      <c r="FS268" s="31"/>
      <c r="FT268" s="31"/>
      <c r="FU268" s="31"/>
      <c r="FV268" s="31"/>
      <c r="FW268" s="31"/>
      <c r="FX268" s="31"/>
      <c r="FY268" s="31"/>
      <c r="FZ268" s="31"/>
    </row>
    <row r="269" spans="15:182" s="21" customFormat="1" x14ac:dyDescent="0.25">
      <c r="O269" s="20"/>
      <c r="P269" s="20"/>
      <c r="Q269" s="20"/>
      <c r="R269" s="20"/>
      <c r="S269" s="20"/>
      <c r="T269" s="20"/>
      <c r="U269" s="20"/>
      <c r="V269" s="20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  <c r="BZ269" s="31"/>
      <c r="CA269" s="31"/>
      <c r="CB269" s="31"/>
      <c r="CC269" s="31"/>
      <c r="CD269" s="31"/>
      <c r="CE269" s="31"/>
      <c r="CF269" s="31"/>
      <c r="CG269" s="31"/>
      <c r="CH269" s="31"/>
      <c r="CI269" s="31"/>
      <c r="CJ269" s="31"/>
      <c r="CK269" s="31"/>
      <c r="CL269" s="31"/>
      <c r="CM269" s="31"/>
      <c r="CN269" s="31"/>
      <c r="CO269" s="31"/>
      <c r="CP269" s="31"/>
      <c r="CQ269" s="31"/>
      <c r="CR269" s="31"/>
      <c r="CS269" s="31"/>
      <c r="CT269" s="31"/>
      <c r="CU269" s="31"/>
      <c r="CV269" s="31"/>
      <c r="CW269" s="31"/>
      <c r="CX269" s="31"/>
      <c r="CY269" s="31"/>
      <c r="CZ269" s="31"/>
      <c r="DA269" s="31"/>
      <c r="DB269" s="31"/>
      <c r="DC269" s="31"/>
      <c r="DD269" s="31"/>
      <c r="DE269" s="31"/>
      <c r="DF269" s="31"/>
      <c r="DG269" s="31"/>
      <c r="DH269" s="31"/>
      <c r="DI269" s="31"/>
      <c r="DJ269" s="31"/>
      <c r="DK269" s="31"/>
      <c r="DL269" s="31"/>
      <c r="DM269" s="31"/>
      <c r="DN269" s="31"/>
      <c r="DO269" s="31"/>
      <c r="DP269" s="31"/>
      <c r="DQ269" s="31"/>
      <c r="DR269" s="31"/>
      <c r="DS269" s="31"/>
      <c r="DT269" s="31"/>
      <c r="DU269" s="31"/>
      <c r="DV269" s="31"/>
      <c r="DW269" s="31"/>
      <c r="DX269" s="31"/>
      <c r="DY269" s="31"/>
      <c r="DZ269" s="31"/>
      <c r="EA269" s="31"/>
      <c r="EB269" s="31"/>
      <c r="EC269" s="31"/>
      <c r="ED269" s="31"/>
      <c r="EE269" s="31"/>
      <c r="EF269" s="31"/>
      <c r="EG269" s="31"/>
      <c r="EH269" s="31"/>
      <c r="EI269" s="31"/>
      <c r="EJ269" s="31"/>
      <c r="EK269" s="31"/>
      <c r="EL269" s="31"/>
      <c r="EM269" s="31"/>
      <c r="EN269" s="31"/>
      <c r="EO269" s="31"/>
      <c r="EP269" s="31"/>
      <c r="EQ269" s="31"/>
      <c r="ER269" s="31"/>
      <c r="ES269" s="31"/>
      <c r="ET269" s="31"/>
      <c r="EU269" s="31"/>
      <c r="EV269" s="31"/>
      <c r="EW269" s="31"/>
      <c r="EX269" s="31"/>
      <c r="EY269" s="31"/>
      <c r="EZ269" s="31"/>
      <c r="FA269" s="31"/>
      <c r="FB269" s="31"/>
      <c r="FC269" s="31"/>
      <c r="FD269" s="31"/>
      <c r="FE269" s="31"/>
      <c r="FF269" s="31"/>
      <c r="FG269" s="31"/>
      <c r="FH269" s="31"/>
      <c r="FI269" s="31"/>
      <c r="FJ269" s="31"/>
      <c r="FK269" s="31"/>
      <c r="FL269" s="31"/>
      <c r="FM269" s="31"/>
      <c r="FN269" s="31"/>
      <c r="FO269" s="31"/>
      <c r="FP269" s="31"/>
      <c r="FQ269" s="31"/>
      <c r="FR269" s="31"/>
      <c r="FS269" s="31"/>
      <c r="FT269" s="31"/>
      <c r="FU269" s="31"/>
      <c r="FV269" s="31"/>
      <c r="FW269" s="31"/>
      <c r="FX269" s="31"/>
      <c r="FY269" s="31"/>
      <c r="FZ269" s="31"/>
    </row>
    <row r="270" spans="15:182" s="21" customFormat="1" x14ac:dyDescent="0.25">
      <c r="O270" s="20"/>
      <c r="P270" s="20"/>
      <c r="Q270" s="20"/>
      <c r="R270" s="20"/>
      <c r="S270" s="20"/>
      <c r="T270" s="20"/>
      <c r="U270" s="20"/>
      <c r="V270" s="20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  <c r="BZ270" s="31"/>
      <c r="CA270" s="31"/>
      <c r="CB270" s="31"/>
      <c r="CC270" s="31"/>
      <c r="CD270" s="31"/>
      <c r="CE270" s="31"/>
      <c r="CF270" s="31"/>
      <c r="CG270" s="31"/>
      <c r="CH270" s="31"/>
      <c r="CI270" s="31"/>
      <c r="CJ270" s="31"/>
      <c r="CK270" s="31"/>
      <c r="CL270" s="31"/>
      <c r="CM270" s="31"/>
      <c r="CN270" s="31"/>
      <c r="CO270" s="31"/>
      <c r="CP270" s="31"/>
      <c r="CQ270" s="31"/>
      <c r="CR270" s="31"/>
      <c r="CS270" s="31"/>
      <c r="CT270" s="31"/>
      <c r="CU270" s="31"/>
      <c r="CV270" s="31"/>
      <c r="CW270" s="31"/>
      <c r="CX270" s="31"/>
      <c r="CY270" s="31"/>
      <c r="CZ270" s="31"/>
      <c r="DA270" s="31"/>
      <c r="DB270" s="31"/>
      <c r="DC270" s="31"/>
      <c r="DD270" s="31"/>
      <c r="DE270" s="31"/>
      <c r="DF270" s="31"/>
      <c r="DG270" s="31"/>
      <c r="DH270" s="31"/>
      <c r="DI270" s="31"/>
      <c r="DJ270" s="31"/>
      <c r="DK270" s="31"/>
      <c r="DL270" s="31"/>
      <c r="DM270" s="31"/>
      <c r="DN270" s="31"/>
      <c r="DO270" s="31"/>
      <c r="DP270" s="31"/>
      <c r="DQ270" s="31"/>
      <c r="DR270" s="31"/>
      <c r="DS270" s="31"/>
      <c r="DT270" s="31"/>
      <c r="DU270" s="31"/>
      <c r="DV270" s="31"/>
      <c r="DW270" s="31"/>
      <c r="DX270" s="31"/>
      <c r="DY270" s="31"/>
      <c r="DZ270" s="31"/>
      <c r="EA270" s="31"/>
      <c r="EB270" s="31"/>
      <c r="EC270" s="31"/>
      <c r="ED270" s="31"/>
      <c r="EE270" s="31"/>
      <c r="EF270" s="31"/>
      <c r="EG270" s="31"/>
      <c r="EH270" s="31"/>
      <c r="EI270" s="31"/>
      <c r="EJ270" s="31"/>
      <c r="EK270" s="31"/>
      <c r="EL270" s="31"/>
      <c r="EM270" s="31"/>
      <c r="EN270" s="31"/>
      <c r="EO270" s="31"/>
      <c r="EP270" s="31"/>
      <c r="EQ270" s="31"/>
      <c r="ER270" s="31"/>
      <c r="ES270" s="31"/>
      <c r="ET270" s="31"/>
      <c r="EU270" s="31"/>
      <c r="EV270" s="31"/>
      <c r="EW270" s="31"/>
      <c r="EX270" s="31"/>
      <c r="EY270" s="31"/>
      <c r="EZ270" s="31"/>
      <c r="FA270" s="31"/>
      <c r="FB270" s="31"/>
      <c r="FC270" s="31"/>
      <c r="FD270" s="31"/>
      <c r="FE270" s="31"/>
      <c r="FF270" s="31"/>
      <c r="FG270" s="31"/>
      <c r="FH270" s="31"/>
      <c r="FI270" s="31"/>
      <c r="FJ270" s="31"/>
      <c r="FK270" s="31"/>
      <c r="FL270" s="31"/>
      <c r="FM270" s="31"/>
      <c r="FN270" s="31"/>
      <c r="FO270" s="31"/>
      <c r="FP270" s="31"/>
      <c r="FQ270" s="31"/>
      <c r="FR270" s="31"/>
      <c r="FS270" s="31"/>
      <c r="FT270" s="31"/>
      <c r="FU270" s="31"/>
      <c r="FV270" s="31"/>
      <c r="FW270" s="31"/>
      <c r="FX270" s="31"/>
      <c r="FY270" s="31"/>
      <c r="FZ270" s="31"/>
    </row>
    <row r="271" spans="15:182" s="21" customFormat="1" x14ac:dyDescent="0.25">
      <c r="O271" s="20"/>
      <c r="P271" s="20"/>
      <c r="Q271" s="20"/>
      <c r="R271" s="20"/>
      <c r="S271" s="20"/>
      <c r="T271" s="20"/>
      <c r="U271" s="20"/>
      <c r="V271" s="20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31"/>
      <c r="BZ271" s="31"/>
      <c r="CA271" s="31"/>
      <c r="CB271" s="31"/>
      <c r="CC271" s="31"/>
      <c r="CD271" s="31"/>
      <c r="CE271" s="31"/>
      <c r="CF271" s="31"/>
      <c r="CG271" s="31"/>
      <c r="CH271" s="31"/>
      <c r="CI271" s="31"/>
      <c r="CJ271" s="31"/>
      <c r="CK271" s="31"/>
      <c r="CL271" s="31"/>
      <c r="CM271" s="31"/>
      <c r="CN271" s="31"/>
      <c r="CO271" s="31"/>
      <c r="CP271" s="31"/>
      <c r="CQ271" s="31"/>
      <c r="CR271" s="31"/>
      <c r="CS271" s="31"/>
      <c r="CT271" s="31"/>
      <c r="CU271" s="31"/>
      <c r="CV271" s="31"/>
      <c r="CW271" s="31"/>
      <c r="CX271" s="31"/>
      <c r="CY271" s="31"/>
      <c r="CZ271" s="31"/>
      <c r="DA271" s="31"/>
      <c r="DB271" s="31"/>
      <c r="DC271" s="31"/>
      <c r="DD271" s="31"/>
      <c r="DE271" s="31"/>
      <c r="DF271" s="31"/>
      <c r="DG271" s="31"/>
      <c r="DH271" s="31"/>
      <c r="DI271" s="31"/>
      <c r="DJ271" s="31"/>
      <c r="DK271" s="31"/>
      <c r="DL271" s="31"/>
      <c r="DM271" s="31"/>
      <c r="DN271" s="31"/>
      <c r="DO271" s="31"/>
      <c r="DP271" s="31"/>
      <c r="DQ271" s="31"/>
      <c r="DR271" s="31"/>
      <c r="DS271" s="31"/>
      <c r="DT271" s="31"/>
      <c r="DU271" s="31"/>
      <c r="DV271" s="31"/>
      <c r="DW271" s="31"/>
      <c r="DX271" s="31"/>
      <c r="DY271" s="31"/>
      <c r="DZ271" s="31"/>
      <c r="EA271" s="31"/>
      <c r="EB271" s="31"/>
      <c r="EC271" s="31"/>
      <c r="ED271" s="31"/>
      <c r="EE271" s="31"/>
      <c r="EF271" s="31"/>
      <c r="EG271" s="31"/>
      <c r="EH271" s="31"/>
      <c r="EI271" s="31"/>
      <c r="EJ271" s="31"/>
      <c r="EK271" s="31"/>
      <c r="EL271" s="31"/>
      <c r="EM271" s="31"/>
      <c r="EN271" s="31"/>
      <c r="EO271" s="31"/>
      <c r="EP271" s="31"/>
      <c r="EQ271" s="31"/>
      <c r="ER271" s="31"/>
      <c r="ES271" s="31"/>
      <c r="ET271" s="31"/>
      <c r="EU271" s="31"/>
      <c r="EV271" s="31"/>
      <c r="EW271" s="31"/>
      <c r="EX271" s="31"/>
      <c r="EY271" s="31"/>
      <c r="EZ271" s="31"/>
      <c r="FA271" s="31"/>
      <c r="FB271" s="31"/>
      <c r="FC271" s="31"/>
      <c r="FD271" s="31"/>
      <c r="FE271" s="31"/>
      <c r="FF271" s="31"/>
      <c r="FG271" s="31"/>
      <c r="FH271" s="31"/>
      <c r="FI271" s="31"/>
      <c r="FJ271" s="31"/>
      <c r="FK271" s="31"/>
      <c r="FL271" s="31"/>
      <c r="FM271" s="31"/>
      <c r="FN271" s="31"/>
      <c r="FO271" s="31"/>
      <c r="FP271" s="31"/>
      <c r="FQ271" s="31"/>
      <c r="FR271" s="31"/>
      <c r="FS271" s="31"/>
      <c r="FT271" s="31"/>
      <c r="FU271" s="31"/>
      <c r="FV271" s="31"/>
      <c r="FW271" s="31"/>
      <c r="FX271" s="31"/>
      <c r="FY271" s="31"/>
      <c r="FZ271" s="31"/>
    </row>
    <row r="272" spans="15:182" s="21" customFormat="1" x14ac:dyDescent="0.25">
      <c r="O272" s="20"/>
      <c r="P272" s="20"/>
      <c r="Q272" s="20"/>
      <c r="R272" s="20"/>
      <c r="S272" s="20"/>
      <c r="T272" s="20"/>
      <c r="U272" s="20"/>
      <c r="V272" s="20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/>
      <c r="BZ272" s="31"/>
      <c r="CA272" s="31"/>
      <c r="CB272" s="31"/>
      <c r="CC272" s="31"/>
      <c r="CD272" s="31"/>
      <c r="CE272" s="31"/>
      <c r="CF272" s="31"/>
      <c r="CG272" s="31"/>
      <c r="CH272" s="31"/>
      <c r="CI272" s="31"/>
      <c r="CJ272" s="31"/>
      <c r="CK272" s="31"/>
      <c r="CL272" s="31"/>
      <c r="CM272" s="31"/>
      <c r="CN272" s="31"/>
      <c r="CO272" s="31"/>
      <c r="CP272" s="31"/>
      <c r="CQ272" s="31"/>
      <c r="CR272" s="31"/>
      <c r="CS272" s="31"/>
      <c r="CT272" s="31"/>
      <c r="CU272" s="31"/>
      <c r="CV272" s="31"/>
      <c r="CW272" s="31"/>
      <c r="CX272" s="31"/>
      <c r="CY272" s="31"/>
      <c r="CZ272" s="31"/>
      <c r="DA272" s="31"/>
      <c r="DB272" s="31"/>
      <c r="DC272" s="31"/>
      <c r="DD272" s="31"/>
      <c r="DE272" s="31"/>
      <c r="DF272" s="31"/>
      <c r="DG272" s="31"/>
      <c r="DH272" s="31"/>
      <c r="DI272" s="31"/>
      <c r="DJ272" s="31"/>
      <c r="DK272" s="31"/>
      <c r="DL272" s="31"/>
      <c r="DM272" s="31"/>
      <c r="DN272" s="31"/>
      <c r="DO272" s="31"/>
      <c r="DP272" s="31"/>
      <c r="DQ272" s="31"/>
      <c r="DR272" s="31"/>
      <c r="DS272" s="31"/>
      <c r="DT272" s="31"/>
      <c r="DU272" s="31"/>
      <c r="DV272" s="31"/>
      <c r="DW272" s="31"/>
      <c r="DX272" s="31"/>
      <c r="DY272" s="31"/>
      <c r="DZ272" s="31"/>
      <c r="EA272" s="31"/>
      <c r="EB272" s="31"/>
      <c r="EC272" s="31"/>
      <c r="ED272" s="31"/>
      <c r="EE272" s="31"/>
      <c r="EF272" s="31"/>
      <c r="EG272" s="31"/>
      <c r="EH272" s="31"/>
      <c r="EI272" s="31"/>
      <c r="EJ272" s="31"/>
      <c r="EK272" s="31"/>
      <c r="EL272" s="31"/>
      <c r="EM272" s="31"/>
      <c r="EN272" s="31"/>
      <c r="EO272" s="31"/>
      <c r="EP272" s="31"/>
      <c r="EQ272" s="31"/>
      <c r="ER272" s="31"/>
      <c r="ES272" s="31"/>
      <c r="ET272" s="31"/>
      <c r="EU272" s="31"/>
      <c r="EV272" s="31"/>
      <c r="EW272" s="31"/>
      <c r="EX272" s="31"/>
      <c r="EY272" s="31"/>
      <c r="EZ272" s="31"/>
      <c r="FA272" s="31"/>
      <c r="FB272" s="31"/>
      <c r="FC272" s="31"/>
      <c r="FD272" s="31"/>
      <c r="FE272" s="31"/>
      <c r="FF272" s="31"/>
      <c r="FG272" s="31"/>
      <c r="FH272" s="31"/>
      <c r="FI272" s="31"/>
      <c r="FJ272" s="31"/>
      <c r="FK272" s="31"/>
      <c r="FL272" s="31"/>
      <c r="FM272" s="31"/>
      <c r="FN272" s="31"/>
      <c r="FO272" s="31"/>
      <c r="FP272" s="31"/>
      <c r="FQ272" s="31"/>
      <c r="FR272" s="31"/>
      <c r="FS272" s="31"/>
      <c r="FT272" s="31"/>
      <c r="FU272" s="31"/>
      <c r="FV272" s="31"/>
      <c r="FW272" s="31"/>
      <c r="FX272" s="31"/>
      <c r="FY272" s="31"/>
      <c r="FZ272" s="31"/>
    </row>
    <row r="273" spans="15:22" x14ac:dyDescent="0.25">
      <c r="O273" s="20"/>
      <c r="P273" s="20"/>
      <c r="Q273" s="20"/>
      <c r="U273" s="20"/>
      <c r="V273" s="20"/>
    </row>
    <row r="274" spans="15:22" x14ac:dyDescent="0.25">
      <c r="O274" s="20"/>
      <c r="P274" s="20"/>
      <c r="Q274" s="20"/>
      <c r="U274" s="20"/>
      <c r="V274" s="20"/>
    </row>
    <row r="275" spans="15:22" x14ac:dyDescent="0.25">
      <c r="O275" s="20"/>
      <c r="P275" s="20"/>
      <c r="Q275" s="20"/>
      <c r="U275" s="20"/>
      <c r="V275" s="20"/>
    </row>
    <row r="276" spans="15:22" x14ac:dyDescent="0.25">
      <c r="O276" s="20"/>
      <c r="P276" s="20"/>
      <c r="Q276" s="20"/>
      <c r="U276" s="20"/>
      <c r="V276" s="20"/>
    </row>
    <row r="277" spans="15:22" x14ac:dyDescent="0.25">
      <c r="O277" s="20"/>
      <c r="P277" s="20"/>
      <c r="Q277" s="20"/>
      <c r="U277" s="20"/>
      <c r="V277" s="20"/>
    </row>
    <row r="278" spans="15:22" x14ac:dyDescent="0.25">
      <c r="O278" s="20"/>
      <c r="P278" s="20"/>
      <c r="Q278" s="20"/>
      <c r="U278" s="20"/>
      <c r="V278" s="20"/>
    </row>
    <row r="279" spans="15:22" x14ac:dyDescent="0.25">
      <c r="O279" s="20"/>
      <c r="P279" s="20"/>
      <c r="Q279" s="20"/>
      <c r="U279" s="20"/>
      <c r="V279" s="20"/>
    </row>
    <row r="280" spans="15:22" x14ac:dyDescent="0.25">
      <c r="O280" s="20"/>
      <c r="P280" s="20"/>
      <c r="Q280" s="20"/>
      <c r="U280" s="20"/>
      <c r="V280" s="20"/>
    </row>
    <row r="281" spans="15:22" x14ac:dyDescent="0.25">
      <c r="O281" s="20"/>
      <c r="P281" s="20"/>
      <c r="Q281" s="20"/>
      <c r="U281" s="20"/>
      <c r="V281" s="20"/>
    </row>
    <row r="282" spans="15:22" x14ac:dyDescent="0.25">
      <c r="O282" s="20"/>
      <c r="P282" s="20"/>
      <c r="Q282" s="20"/>
      <c r="U282" s="20"/>
      <c r="V282" s="20"/>
    </row>
    <row r="283" spans="15:22" x14ac:dyDescent="0.25">
      <c r="O283" s="20"/>
      <c r="P283" s="20"/>
      <c r="Q283" s="20"/>
      <c r="U283" s="20"/>
      <c r="V283" s="20"/>
    </row>
    <row r="284" spans="15:22" x14ac:dyDescent="0.25">
      <c r="O284" s="20"/>
      <c r="P284" s="20"/>
      <c r="Q284" s="20"/>
      <c r="U284" s="20"/>
      <c r="V284" s="20"/>
    </row>
    <row r="285" spans="15:22" x14ac:dyDescent="0.25">
      <c r="O285" s="20"/>
      <c r="P285" s="20"/>
      <c r="Q285" s="20"/>
      <c r="U285" s="20"/>
      <c r="V285" s="20"/>
    </row>
    <row r="286" spans="15:22" x14ac:dyDescent="0.25">
      <c r="O286" s="20"/>
      <c r="P286" s="20"/>
      <c r="Q286" s="20"/>
      <c r="U286" s="20"/>
      <c r="V286" s="20"/>
    </row>
    <row r="287" spans="15:22" x14ac:dyDescent="0.25">
      <c r="O287" s="20"/>
      <c r="P287" s="20"/>
      <c r="Q287" s="20"/>
      <c r="U287" s="20"/>
      <c r="V287" s="20"/>
    </row>
    <row r="288" spans="15:22" x14ac:dyDescent="0.25">
      <c r="O288" s="20"/>
      <c r="P288" s="20"/>
      <c r="Q288" s="20"/>
      <c r="U288" s="20"/>
      <c r="V288" s="20"/>
    </row>
    <row r="289" spans="15:22" x14ac:dyDescent="0.25">
      <c r="O289" s="20"/>
      <c r="P289" s="20"/>
      <c r="Q289" s="20"/>
      <c r="U289" s="20"/>
      <c r="V289" s="20"/>
    </row>
    <row r="290" spans="15:22" x14ac:dyDescent="0.25">
      <c r="O290" s="20"/>
      <c r="P290" s="20"/>
      <c r="Q290" s="20"/>
      <c r="U290" s="20"/>
      <c r="V290" s="20"/>
    </row>
    <row r="291" spans="15:22" x14ac:dyDescent="0.25">
      <c r="O291" s="20"/>
      <c r="P291" s="20"/>
      <c r="Q291" s="20"/>
      <c r="U291" s="20"/>
      <c r="V291" s="20"/>
    </row>
    <row r="292" spans="15:22" x14ac:dyDescent="0.25">
      <c r="O292" s="20"/>
      <c r="P292" s="20"/>
      <c r="Q292" s="20"/>
      <c r="U292" s="20"/>
      <c r="V292" s="20"/>
    </row>
    <row r="293" spans="15:22" x14ac:dyDescent="0.25">
      <c r="O293" s="20"/>
      <c r="P293" s="20"/>
      <c r="Q293" s="20"/>
      <c r="U293" s="20"/>
      <c r="V293" s="20"/>
    </row>
    <row r="294" spans="15:22" x14ac:dyDescent="0.25">
      <c r="O294" s="20"/>
      <c r="P294" s="20"/>
      <c r="Q294" s="20"/>
      <c r="U294" s="20"/>
      <c r="V294" s="20"/>
    </row>
    <row r="295" spans="15:22" x14ac:dyDescent="0.25">
      <c r="O295" s="20"/>
      <c r="P295" s="20"/>
      <c r="Q295" s="20"/>
      <c r="U295" s="20"/>
      <c r="V295" s="20"/>
    </row>
    <row r="296" spans="15:22" x14ac:dyDescent="0.25">
      <c r="O296" s="20"/>
      <c r="P296" s="20"/>
      <c r="Q296" s="20"/>
      <c r="U296" s="20"/>
      <c r="V296" s="20"/>
    </row>
    <row r="297" spans="15:22" x14ac:dyDescent="0.25">
      <c r="O297" s="20"/>
      <c r="P297" s="20"/>
      <c r="Q297" s="20"/>
      <c r="U297" s="20"/>
      <c r="V297" s="20"/>
    </row>
    <row r="298" spans="15:22" x14ac:dyDescent="0.25">
      <c r="O298" s="20"/>
      <c r="P298" s="20"/>
      <c r="Q298" s="20"/>
      <c r="U298" s="20"/>
      <c r="V298" s="20"/>
    </row>
    <row r="299" spans="15:22" x14ac:dyDescent="0.25">
      <c r="O299" s="20"/>
      <c r="P299" s="20"/>
      <c r="Q299" s="20"/>
      <c r="U299" s="20"/>
      <c r="V299" s="20"/>
    </row>
    <row r="300" spans="15:22" x14ac:dyDescent="0.25">
      <c r="O300" s="20"/>
      <c r="P300" s="20"/>
      <c r="Q300" s="20"/>
      <c r="U300" s="20"/>
      <c r="V300" s="20"/>
    </row>
    <row r="301" spans="15:22" x14ac:dyDescent="0.25">
      <c r="O301" s="20"/>
      <c r="P301" s="20"/>
      <c r="Q301" s="20"/>
      <c r="U301" s="20"/>
      <c r="V301" s="20"/>
    </row>
    <row r="302" spans="15:22" x14ac:dyDescent="0.25">
      <c r="O302" s="20"/>
      <c r="P302" s="20"/>
      <c r="Q302" s="20"/>
      <c r="U302" s="20"/>
      <c r="V302" s="20"/>
    </row>
    <row r="303" spans="15:22" x14ac:dyDescent="0.25">
      <c r="O303" s="20"/>
      <c r="P303" s="20"/>
      <c r="Q303" s="20"/>
      <c r="U303" s="20"/>
      <c r="V303" s="20"/>
    </row>
    <row r="304" spans="15:22" x14ac:dyDescent="0.25">
      <c r="O304" s="20"/>
      <c r="P304" s="20"/>
      <c r="Q304" s="20"/>
      <c r="U304" s="20"/>
      <c r="V304" s="20"/>
    </row>
    <row r="305" spans="15:22" x14ac:dyDescent="0.25">
      <c r="O305" s="20"/>
      <c r="P305" s="20"/>
      <c r="Q305" s="20"/>
      <c r="U305" s="20"/>
      <c r="V305" s="20"/>
    </row>
    <row r="306" spans="15:22" x14ac:dyDescent="0.25">
      <c r="O306" s="20"/>
      <c r="P306" s="20"/>
      <c r="Q306" s="20"/>
      <c r="U306" s="20"/>
      <c r="V306" s="20"/>
    </row>
    <row r="307" spans="15:22" x14ac:dyDescent="0.25">
      <c r="O307" s="20"/>
      <c r="P307" s="20"/>
      <c r="Q307" s="20"/>
      <c r="U307" s="20"/>
      <c r="V307" s="20"/>
    </row>
    <row r="308" spans="15:22" x14ac:dyDescent="0.25">
      <c r="O308" s="20"/>
      <c r="P308" s="20"/>
      <c r="Q308" s="20"/>
      <c r="U308" s="20"/>
      <c r="V308" s="20"/>
    </row>
    <row r="309" spans="15:22" x14ac:dyDescent="0.25">
      <c r="O309" s="20"/>
      <c r="P309" s="20"/>
      <c r="Q309" s="20"/>
      <c r="U309" s="20"/>
      <c r="V309" s="20"/>
    </row>
    <row r="310" spans="15:22" x14ac:dyDescent="0.25">
      <c r="O310" s="20"/>
      <c r="P310" s="20"/>
      <c r="Q310" s="20"/>
      <c r="U310" s="20"/>
      <c r="V310" s="20"/>
    </row>
    <row r="311" spans="15:22" x14ac:dyDescent="0.25">
      <c r="O311" s="20"/>
      <c r="P311" s="20"/>
      <c r="Q311" s="20"/>
      <c r="U311" s="20"/>
      <c r="V311" s="20"/>
    </row>
    <row r="312" spans="15:22" x14ac:dyDescent="0.25">
      <c r="O312" s="20"/>
      <c r="P312" s="20"/>
      <c r="Q312" s="20"/>
      <c r="U312" s="20"/>
      <c r="V312" s="20"/>
    </row>
    <row r="313" spans="15:22" x14ac:dyDescent="0.25">
      <c r="O313" s="20"/>
      <c r="P313" s="20"/>
      <c r="Q313" s="20"/>
      <c r="U313" s="20"/>
      <c r="V313" s="20"/>
    </row>
    <row r="314" spans="15:22" x14ac:dyDescent="0.25">
      <c r="O314" s="20"/>
      <c r="P314" s="20"/>
      <c r="Q314" s="20"/>
      <c r="U314" s="20"/>
      <c r="V314" s="20"/>
    </row>
    <row r="315" spans="15:22" x14ac:dyDescent="0.25">
      <c r="O315" s="20"/>
      <c r="P315" s="20"/>
      <c r="Q315" s="20"/>
      <c r="U315" s="20"/>
      <c r="V315" s="20"/>
    </row>
    <row r="316" spans="15:22" x14ac:dyDescent="0.25">
      <c r="O316" s="20"/>
      <c r="P316" s="20"/>
      <c r="Q316" s="20"/>
      <c r="U316" s="20"/>
      <c r="V316" s="20"/>
    </row>
    <row r="317" spans="15:22" x14ac:dyDescent="0.25">
      <c r="O317" s="20"/>
      <c r="P317" s="20"/>
      <c r="Q317" s="20"/>
      <c r="U317" s="20"/>
      <c r="V317" s="20"/>
    </row>
    <row r="318" spans="15:22" x14ac:dyDescent="0.25">
      <c r="O318" s="20"/>
      <c r="P318" s="20"/>
      <c r="Q318" s="20"/>
      <c r="U318" s="20"/>
      <c r="V318" s="20"/>
    </row>
    <row r="319" spans="15:22" x14ac:dyDescent="0.25">
      <c r="O319" s="20"/>
      <c r="P319" s="20"/>
      <c r="Q319" s="20"/>
      <c r="U319" s="20"/>
      <c r="V319" s="20"/>
    </row>
    <row r="320" spans="15:22" x14ac:dyDescent="0.25">
      <c r="O320" s="20"/>
      <c r="P320" s="20"/>
      <c r="Q320" s="20"/>
      <c r="U320" s="20"/>
      <c r="V320" s="20"/>
    </row>
    <row r="321" spans="15:22" x14ac:dyDescent="0.25">
      <c r="O321" s="20"/>
      <c r="P321" s="20"/>
      <c r="Q321" s="20"/>
      <c r="U321" s="20"/>
      <c r="V321" s="20"/>
    </row>
    <row r="322" spans="15:22" x14ac:dyDescent="0.25">
      <c r="O322" s="20"/>
      <c r="P322" s="20"/>
      <c r="Q322" s="20"/>
      <c r="U322" s="20"/>
      <c r="V322" s="20"/>
    </row>
    <row r="323" spans="15:22" x14ac:dyDescent="0.25">
      <c r="O323" s="20"/>
      <c r="P323" s="20"/>
      <c r="Q323" s="20"/>
      <c r="U323" s="20"/>
      <c r="V323" s="20"/>
    </row>
    <row r="324" spans="15:22" x14ac:dyDescent="0.25">
      <c r="O324" s="20"/>
      <c r="P324" s="20"/>
      <c r="Q324" s="20"/>
      <c r="U324" s="20"/>
      <c r="V324" s="20"/>
    </row>
    <row r="325" spans="15:22" x14ac:dyDescent="0.25">
      <c r="O325" s="20"/>
      <c r="P325" s="20"/>
      <c r="Q325" s="20"/>
      <c r="U325" s="20"/>
      <c r="V325" s="20"/>
    </row>
    <row r="326" spans="15:22" x14ac:dyDescent="0.25">
      <c r="O326" s="20"/>
      <c r="P326" s="20"/>
      <c r="Q326" s="20"/>
      <c r="U326" s="20"/>
      <c r="V326" s="20"/>
    </row>
    <row r="327" spans="15:22" x14ac:dyDescent="0.25">
      <c r="O327" s="20"/>
      <c r="P327" s="20"/>
      <c r="Q327" s="20"/>
      <c r="U327" s="20"/>
      <c r="V327" s="20"/>
    </row>
    <row r="328" spans="15:22" x14ac:dyDescent="0.25">
      <c r="O328" s="20"/>
      <c r="P328" s="20"/>
      <c r="Q328" s="20"/>
      <c r="U328" s="20"/>
      <c r="V328" s="20"/>
    </row>
    <row r="329" spans="15:22" x14ac:dyDescent="0.25">
      <c r="O329" s="20"/>
      <c r="P329" s="20"/>
      <c r="Q329" s="20"/>
      <c r="U329" s="20"/>
      <c r="V329" s="20"/>
    </row>
    <row r="330" spans="15:22" x14ac:dyDescent="0.25">
      <c r="O330" s="20"/>
      <c r="P330" s="20"/>
      <c r="Q330" s="20"/>
      <c r="U330" s="20"/>
      <c r="V330" s="20"/>
    </row>
    <row r="331" spans="15:22" x14ac:dyDescent="0.25">
      <c r="O331" s="20"/>
      <c r="P331" s="20"/>
      <c r="Q331" s="20"/>
      <c r="U331" s="20"/>
      <c r="V331" s="20"/>
    </row>
    <row r="332" spans="15:22" x14ac:dyDescent="0.25">
      <c r="O332" s="20"/>
      <c r="P332" s="20"/>
      <c r="Q332" s="20"/>
      <c r="U332" s="20"/>
      <c r="V332" s="20"/>
    </row>
    <row r="333" spans="15:22" x14ac:dyDescent="0.25">
      <c r="O333" s="20"/>
      <c r="P333" s="20"/>
      <c r="Q333" s="20"/>
      <c r="U333" s="20"/>
      <c r="V333" s="20"/>
    </row>
    <row r="334" spans="15:22" x14ac:dyDescent="0.25">
      <c r="O334" s="20"/>
      <c r="P334" s="20"/>
      <c r="Q334" s="20"/>
      <c r="U334" s="20"/>
      <c r="V334" s="20"/>
    </row>
    <row r="335" spans="15:22" x14ac:dyDescent="0.25">
      <c r="O335" s="20"/>
      <c r="P335" s="20"/>
      <c r="Q335" s="20"/>
      <c r="U335" s="20"/>
      <c r="V335" s="20"/>
    </row>
    <row r="336" spans="15:22" x14ac:dyDescent="0.25">
      <c r="O336" s="20"/>
      <c r="P336" s="20"/>
      <c r="Q336" s="20"/>
      <c r="U336" s="20"/>
      <c r="V336" s="20"/>
    </row>
    <row r="337" spans="15:22" x14ac:dyDescent="0.25">
      <c r="O337" s="20"/>
      <c r="P337" s="20"/>
      <c r="Q337" s="20"/>
      <c r="U337" s="20"/>
      <c r="V337" s="20"/>
    </row>
    <row r="338" spans="15:22" x14ac:dyDescent="0.25">
      <c r="O338" s="20"/>
      <c r="P338" s="20"/>
      <c r="Q338" s="20"/>
      <c r="U338" s="20"/>
      <c r="V338" s="20"/>
    </row>
    <row r="339" spans="15:22" x14ac:dyDescent="0.25">
      <c r="O339" s="20"/>
      <c r="P339" s="20"/>
      <c r="Q339" s="20"/>
      <c r="U339" s="20"/>
      <c r="V339" s="20"/>
    </row>
    <row r="340" spans="15:22" x14ac:dyDescent="0.25">
      <c r="O340" s="20"/>
      <c r="P340" s="20"/>
      <c r="Q340" s="20"/>
      <c r="U340" s="20"/>
      <c r="V340" s="20"/>
    </row>
    <row r="341" spans="15:22" x14ac:dyDescent="0.25">
      <c r="O341" s="20"/>
      <c r="P341" s="20"/>
      <c r="Q341" s="20"/>
      <c r="U341" s="20"/>
      <c r="V341" s="20"/>
    </row>
    <row r="342" spans="15:22" x14ac:dyDescent="0.25">
      <c r="O342" s="20"/>
      <c r="P342" s="20"/>
      <c r="Q342" s="20"/>
      <c r="U342" s="20"/>
      <c r="V342" s="20"/>
    </row>
    <row r="343" spans="15:22" x14ac:dyDescent="0.25">
      <c r="O343" s="20"/>
      <c r="P343" s="20"/>
      <c r="Q343" s="20"/>
      <c r="U343" s="20"/>
      <c r="V343" s="20"/>
    </row>
    <row r="344" spans="15:22" x14ac:dyDescent="0.25">
      <c r="O344" s="20"/>
      <c r="P344" s="20"/>
      <c r="Q344" s="20"/>
      <c r="U344" s="20"/>
      <c r="V344" s="20"/>
    </row>
    <row r="345" spans="15:22" x14ac:dyDescent="0.25">
      <c r="O345" s="20"/>
      <c r="P345" s="20"/>
      <c r="Q345" s="20"/>
      <c r="U345" s="20"/>
      <c r="V345" s="20"/>
    </row>
    <row r="346" spans="15:22" x14ac:dyDescent="0.25">
      <c r="O346" s="20"/>
      <c r="P346" s="20"/>
      <c r="Q346" s="20"/>
      <c r="U346" s="20"/>
      <c r="V346" s="20"/>
    </row>
    <row r="347" spans="15:22" x14ac:dyDescent="0.25">
      <c r="O347" s="20"/>
      <c r="P347" s="20"/>
      <c r="Q347" s="20"/>
      <c r="U347" s="20"/>
      <c r="V347" s="20"/>
    </row>
    <row r="348" spans="15:22" x14ac:dyDescent="0.25">
      <c r="O348" s="20"/>
      <c r="P348" s="20"/>
      <c r="Q348" s="20"/>
      <c r="U348" s="20"/>
      <c r="V348" s="20"/>
    </row>
    <row r="349" spans="15:22" x14ac:dyDescent="0.25">
      <c r="O349" s="20"/>
      <c r="P349" s="20"/>
      <c r="Q349" s="20"/>
      <c r="U349" s="20"/>
      <c r="V349" s="20"/>
    </row>
    <row r="350" spans="15:22" x14ac:dyDescent="0.25">
      <c r="O350" s="20"/>
      <c r="P350" s="20"/>
      <c r="Q350" s="20"/>
      <c r="U350" s="20"/>
      <c r="V350" s="20"/>
    </row>
    <row r="351" spans="15:22" x14ac:dyDescent="0.25">
      <c r="O351" s="20"/>
      <c r="P351" s="20"/>
      <c r="Q351" s="20"/>
      <c r="U351" s="20"/>
      <c r="V351" s="20"/>
    </row>
    <row r="352" spans="15:22" x14ac:dyDescent="0.25">
      <c r="O352" s="20"/>
      <c r="P352" s="20"/>
      <c r="Q352" s="20"/>
      <c r="U352" s="20"/>
      <c r="V352" s="20"/>
    </row>
    <row r="353" spans="15:22" x14ac:dyDescent="0.25">
      <c r="O353" s="20"/>
      <c r="P353" s="20"/>
      <c r="Q353" s="20"/>
      <c r="U353" s="20"/>
      <c r="V353" s="20"/>
    </row>
    <row r="354" spans="15:22" x14ac:dyDescent="0.25">
      <c r="O354" s="20"/>
      <c r="P354" s="20"/>
      <c r="Q354" s="20"/>
      <c r="U354" s="20"/>
      <c r="V354" s="20"/>
    </row>
    <row r="355" spans="15:22" x14ac:dyDescent="0.25">
      <c r="O355" s="20"/>
      <c r="P355" s="20"/>
      <c r="Q355" s="20"/>
      <c r="U355" s="20"/>
      <c r="V355" s="20"/>
    </row>
    <row r="356" spans="15:22" x14ac:dyDescent="0.25">
      <c r="O356" s="20"/>
      <c r="P356" s="20"/>
      <c r="Q356" s="20"/>
      <c r="U356" s="20"/>
      <c r="V356" s="20"/>
    </row>
    <row r="357" spans="15:22" x14ac:dyDescent="0.25">
      <c r="O357" s="20"/>
      <c r="P357" s="20"/>
      <c r="Q357" s="20"/>
      <c r="U357" s="20"/>
      <c r="V357" s="20"/>
    </row>
    <row r="358" spans="15:22" x14ac:dyDescent="0.25">
      <c r="O358" s="20"/>
      <c r="P358" s="20"/>
      <c r="Q358" s="20"/>
      <c r="U358" s="20"/>
      <c r="V358" s="20"/>
    </row>
    <row r="359" spans="15:22" x14ac:dyDescent="0.25">
      <c r="O359" s="20"/>
      <c r="P359" s="20"/>
      <c r="Q359" s="20"/>
      <c r="U359" s="20"/>
      <c r="V359" s="20"/>
    </row>
    <row r="360" spans="15:22" x14ac:dyDescent="0.25">
      <c r="O360" s="20"/>
      <c r="P360" s="20"/>
      <c r="Q360" s="20"/>
      <c r="U360" s="20"/>
      <c r="V360" s="20"/>
    </row>
    <row r="361" spans="15:22" x14ac:dyDescent="0.25">
      <c r="O361" s="20"/>
      <c r="P361" s="20"/>
      <c r="Q361" s="20"/>
      <c r="U361" s="20"/>
      <c r="V361" s="20"/>
    </row>
    <row r="362" spans="15:22" x14ac:dyDescent="0.25">
      <c r="O362" s="20"/>
      <c r="P362" s="20"/>
      <c r="Q362" s="20"/>
      <c r="U362" s="20"/>
      <c r="V362" s="20"/>
    </row>
    <row r="363" spans="15:22" x14ac:dyDescent="0.25">
      <c r="R363" s="23"/>
      <c r="S363" s="23"/>
      <c r="T363" s="23"/>
    </row>
    <row r="364" spans="15:22" x14ac:dyDescent="0.25">
      <c r="R364" s="23"/>
      <c r="S364" s="23"/>
      <c r="T364" s="23"/>
    </row>
    <row r="365" spans="15:22" x14ac:dyDescent="0.25">
      <c r="R365" s="23"/>
      <c r="S365" s="23"/>
      <c r="T365" s="23"/>
    </row>
    <row r="366" spans="15:22" x14ac:dyDescent="0.25">
      <c r="R366" s="23"/>
      <c r="S366" s="23"/>
      <c r="T366" s="23"/>
    </row>
  </sheetData>
  <autoFilter ref="C1:C366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0"/>
  <sheetViews>
    <sheetView tabSelected="1" topLeftCell="A10" zoomScale="120" zoomScaleNormal="120" workbookViewId="0">
      <selection activeCell="B27" sqref="B27"/>
    </sheetView>
  </sheetViews>
  <sheetFormatPr defaultColWidth="9" defaultRowHeight="21" x14ac:dyDescent="0.35"/>
  <cols>
    <col min="1" max="1" width="6.7109375" style="9" customWidth="1"/>
    <col min="2" max="9" width="9" style="9"/>
    <col min="10" max="10" width="18.5703125" style="9" customWidth="1"/>
    <col min="11" max="16384" width="9" style="9"/>
  </cols>
  <sheetData>
    <row r="2" spans="1:11" ht="23.25" x14ac:dyDescent="0.35">
      <c r="B2" s="124" t="s">
        <v>9</v>
      </c>
      <c r="C2" s="124"/>
      <c r="D2" s="124"/>
      <c r="E2" s="124"/>
      <c r="F2" s="124"/>
      <c r="G2" s="124"/>
      <c r="H2" s="124"/>
      <c r="I2" s="124"/>
      <c r="J2" s="124"/>
    </row>
    <row r="3" spans="1:11" s="11" customFormat="1" ht="23.25" x14ac:dyDescent="0.35">
      <c r="B3" s="125" t="s">
        <v>523</v>
      </c>
      <c r="C3" s="125"/>
      <c r="D3" s="125"/>
      <c r="E3" s="125"/>
      <c r="F3" s="125"/>
      <c r="G3" s="125"/>
      <c r="H3" s="125"/>
      <c r="I3" s="125"/>
      <c r="J3" s="125"/>
    </row>
    <row r="4" spans="1:11" s="11" customFormat="1" ht="23.25" x14ac:dyDescent="0.35">
      <c r="B4" s="125" t="s">
        <v>539</v>
      </c>
      <c r="C4" s="125"/>
      <c r="D4" s="125"/>
      <c r="E4" s="125"/>
      <c r="F4" s="125"/>
      <c r="G4" s="125"/>
      <c r="H4" s="125"/>
      <c r="I4" s="125"/>
      <c r="J4" s="125"/>
    </row>
    <row r="5" spans="1:11" ht="24" customHeight="1" x14ac:dyDescent="0.35">
      <c r="B5" s="124" t="s">
        <v>553</v>
      </c>
      <c r="C5" s="124"/>
      <c r="D5" s="124"/>
      <c r="E5" s="124"/>
      <c r="F5" s="124"/>
      <c r="G5" s="124"/>
      <c r="H5" s="124"/>
      <c r="I5" s="124"/>
      <c r="J5" s="124"/>
    </row>
    <row r="6" spans="1:11" ht="24" customHeight="1" x14ac:dyDescent="0.35">
      <c r="B6" s="36"/>
      <c r="C6" s="36"/>
      <c r="D6" s="36"/>
      <c r="E6" s="36"/>
      <c r="F6" s="36"/>
      <c r="G6" s="36"/>
      <c r="H6" s="36"/>
      <c r="I6" s="36"/>
      <c r="J6" s="36"/>
    </row>
    <row r="7" spans="1:11" s="1" customFormat="1" ht="24" customHeight="1" x14ac:dyDescent="0.35">
      <c r="B7" s="107" t="s">
        <v>552</v>
      </c>
      <c r="C7" s="107"/>
      <c r="D7" s="107"/>
      <c r="E7" s="107"/>
      <c r="F7" s="107"/>
      <c r="G7" s="107"/>
      <c r="H7" s="107"/>
      <c r="I7" s="107"/>
      <c r="J7" s="107"/>
    </row>
    <row r="8" spans="1:11" s="1" customFormat="1" ht="24" customHeight="1" x14ac:dyDescent="0.35">
      <c r="B8" s="107" t="s">
        <v>554</v>
      </c>
      <c r="C8" s="107"/>
      <c r="D8" s="108"/>
      <c r="E8" s="107"/>
      <c r="F8" s="107"/>
      <c r="G8" s="107"/>
      <c r="H8" s="107"/>
      <c r="I8" s="107"/>
      <c r="J8" s="107"/>
    </row>
    <row r="9" spans="1:11" s="1" customFormat="1" ht="24" customHeight="1" x14ac:dyDescent="0.35">
      <c r="B9" s="126" t="s">
        <v>555</v>
      </c>
      <c r="C9" s="126"/>
      <c r="D9" s="126"/>
      <c r="E9" s="126"/>
      <c r="F9" s="126"/>
      <c r="G9" s="126"/>
      <c r="H9" s="126"/>
      <c r="I9" s="126"/>
      <c r="J9" s="126"/>
    </row>
    <row r="10" spans="1:11" s="1" customFormat="1" ht="24" customHeight="1" x14ac:dyDescent="0.55000000000000004">
      <c r="B10" s="97" t="s">
        <v>556</v>
      </c>
      <c r="C10" s="97"/>
      <c r="D10" s="97"/>
      <c r="E10" s="109"/>
      <c r="F10" s="109"/>
      <c r="G10" s="109"/>
      <c r="H10" s="97"/>
      <c r="I10" s="97"/>
      <c r="J10" s="97"/>
      <c r="K10" s="97"/>
    </row>
    <row r="11" spans="1:11" s="1" customFormat="1" x14ac:dyDescent="0.35">
      <c r="B11" s="123" t="s">
        <v>568</v>
      </c>
      <c r="C11" s="123"/>
      <c r="D11" s="123"/>
      <c r="E11" s="123"/>
      <c r="F11" s="123"/>
      <c r="G11" s="123"/>
      <c r="H11" s="123"/>
      <c r="I11" s="123"/>
      <c r="J11" s="123"/>
      <c r="K11" s="123"/>
    </row>
    <row r="12" spans="1:11" s="1" customFormat="1" x14ac:dyDescent="0.35">
      <c r="A12" s="1" t="s">
        <v>569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</row>
    <row r="13" spans="1:11" s="1" customFormat="1" x14ac:dyDescent="0.35">
      <c r="A13" s="1" t="s">
        <v>557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</row>
    <row r="14" spans="1:11" s="1" customFormat="1" x14ac:dyDescent="0.35">
      <c r="B14" s="110" t="s">
        <v>573</v>
      </c>
      <c r="C14" s="110"/>
      <c r="D14" s="110"/>
      <c r="E14" s="110"/>
      <c r="F14" s="110"/>
      <c r="G14" s="110"/>
      <c r="H14" s="110"/>
      <c r="I14" s="110"/>
      <c r="J14" s="110"/>
      <c r="K14" s="110"/>
    </row>
    <row r="15" spans="1:11" s="1" customFormat="1" x14ac:dyDescent="0.35">
      <c r="B15" s="110" t="s">
        <v>540</v>
      </c>
      <c r="C15" s="110"/>
      <c r="D15" s="110"/>
      <c r="E15" s="110"/>
      <c r="F15" s="110"/>
      <c r="G15" s="110"/>
      <c r="H15" s="110"/>
      <c r="I15" s="110"/>
      <c r="J15" s="110"/>
      <c r="K15" s="110"/>
    </row>
    <row r="16" spans="1:11" s="1" customFormat="1" x14ac:dyDescent="0.35">
      <c r="A16" s="1" t="s">
        <v>558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</row>
    <row r="17" spans="1:12" s="1" customFormat="1" x14ac:dyDescent="0.35">
      <c r="A17" s="1" t="s">
        <v>571</v>
      </c>
      <c r="E17" s="10"/>
      <c r="F17" s="10"/>
      <c r="G17" s="10"/>
    </row>
    <row r="18" spans="1:12" s="1" customFormat="1" x14ac:dyDescent="0.35">
      <c r="B18" s="57" t="s">
        <v>581</v>
      </c>
      <c r="C18" s="57"/>
      <c r="D18" s="57"/>
      <c r="E18" s="57"/>
      <c r="F18" s="57"/>
      <c r="G18" s="57"/>
      <c r="H18" s="57"/>
      <c r="I18" s="57"/>
      <c r="J18" s="57"/>
    </row>
    <row r="19" spans="1:12" s="1" customFormat="1" x14ac:dyDescent="0.35">
      <c r="B19" s="123" t="s">
        <v>585</v>
      </c>
      <c r="C19" s="123"/>
      <c r="D19" s="123"/>
      <c r="E19" s="123"/>
      <c r="F19" s="123"/>
      <c r="G19" s="123"/>
      <c r="H19" s="123"/>
      <c r="I19" s="123"/>
      <c r="J19" s="123"/>
      <c r="K19" s="123"/>
    </row>
    <row r="20" spans="1:12" s="1" customFormat="1" x14ac:dyDescent="0.35">
      <c r="B20" s="123" t="s">
        <v>586</v>
      </c>
      <c r="C20" s="123"/>
      <c r="D20" s="123"/>
      <c r="E20" s="123"/>
      <c r="F20" s="123"/>
      <c r="G20" s="123"/>
      <c r="H20" s="123"/>
      <c r="I20" s="123"/>
      <c r="J20" s="123"/>
    </row>
    <row r="21" spans="1:12" s="1" customFormat="1" x14ac:dyDescent="0.35">
      <c r="B21" s="127" t="s">
        <v>587</v>
      </c>
      <c r="C21" s="127"/>
      <c r="D21" s="127"/>
      <c r="E21" s="127"/>
      <c r="F21" s="127"/>
      <c r="G21" s="127"/>
      <c r="H21" s="127"/>
      <c r="I21" s="127"/>
      <c r="J21" s="127"/>
    </row>
    <row r="22" spans="1:12" s="1" customFormat="1" x14ac:dyDescent="0.35">
      <c r="B22" s="127" t="s">
        <v>588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</row>
    <row r="23" spans="1:12" s="1" customFormat="1" x14ac:dyDescent="0.35">
      <c r="B23" s="127" t="s">
        <v>589</v>
      </c>
      <c r="C23" s="127"/>
      <c r="D23" s="127"/>
      <c r="E23" s="127"/>
      <c r="F23" s="127"/>
      <c r="G23" s="127"/>
      <c r="H23" s="127"/>
      <c r="I23" s="127"/>
      <c r="J23" s="127"/>
    </row>
    <row r="24" spans="1:12" s="1" customFormat="1" x14ac:dyDescent="0.35">
      <c r="B24" s="123" t="s">
        <v>597</v>
      </c>
      <c r="C24" s="123"/>
      <c r="D24" s="123"/>
      <c r="E24" s="123"/>
      <c r="F24" s="123"/>
      <c r="G24" s="123"/>
      <c r="H24" s="123"/>
      <c r="I24" s="123"/>
      <c r="J24" s="123"/>
    </row>
    <row r="25" spans="1:12" s="1" customFormat="1" x14ac:dyDescent="0.35">
      <c r="B25" s="112" t="s">
        <v>590</v>
      </c>
      <c r="C25" s="107"/>
      <c r="D25" s="107"/>
      <c r="E25" s="107"/>
      <c r="F25" s="107"/>
      <c r="G25" s="107"/>
      <c r="H25" s="107"/>
      <c r="I25" s="107"/>
      <c r="J25" s="107"/>
    </row>
    <row r="26" spans="1:12" s="1" customFormat="1" x14ac:dyDescent="0.35">
      <c r="B26" s="107" t="s">
        <v>561</v>
      </c>
    </row>
    <row r="27" spans="1:12" s="1" customFormat="1" x14ac:dyDescent="0.35">
      <c r="B27" s="107" t="s">
        <v>600</v>
      </c>
    </row>
    <row r="28" spans="1:12" s="12" customFormat="1" x14ac:dyDescent="0.35"/>
    <row r="29" spans="1:12" s="12" customFormat="1" x14ac:dyDescent="0.35"/>
    <row r="30" spans="1:12" s="12" customFormat="1" x14ac:dyDescent="0.35"/>
  </sheetData>
  <mergeCells count="12">
    <mergeCell ref="B22:L22"/>
    <mergeCell ref="B23:J23"/>
    <mergeCell ref="B24:J24"/>
    <mergeCell ref="B21:J21"/>
    <mergeCell ref="B19:K19"/>
    <mergeCell ref="B20:J20"/>
    <mergeCell ref="B11:K11"/>
    <mergeCell ref="B2:J2"/>
    <mergeCell ref="B3:J3"/>
    <mergeCell ref="B4:J4"/>
    <mergeCell ref="B9:J9"/>
    <mergeCell ref="B5:J5"/>
  </mergeCells>
  <pageMargins left="0.45" right="0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8"/>
  <sheetViews>
    <sheetView zoomScaleNormal="100" workbookViewId="0">
      <selection activeCell="B5" sqref="B5:H5"/>
    </sheetView>
  </sheetViews>
  <sheetFormatPr defaultRowHeight="19.5" x14ac:dyDescent="0.3"/>
  <cols>
    <col min="1" max="1" width="7.140625" style="2" customWidth="1"/>
    <col min="2" max="2" width="4.5703125" style="2" customWidth="1"/>
    <col min="3" max="3" width="7.7109375" style="2" customWidth="1"/>
    <col min="4" max="4" width="9.140625" style="2"/>
    <col min="5" max="5" width="30.140625" style="2" customWidth="1"/>
    <col min="6" max="6" width="14.7109375" style="2" customWidth="1"/>
    <col min="7" max="7" width="14.7109375" style="62" customWidth="1"/>
    <col min="8" max="8" width="7" style="62" customWidth="1"/>
    <col min="9" max="9" width="14.28515625" style="62" customWidth="1"/>
    <col min="10" max="257" width="9.140625" style="2"/>
    <col min="258" max="258" width="10.85546875" style="2" customWidth="1"/>
    <col min="259" max="259" width="9.140625" style="2"/>
    <col min="260" max="260" width="15.42578125" style="2" customWidth="1"/>
    <col min="261" max="261" width="30.85546875" style="2" customWidth="1"/>
    <col min="262" max="262" width="6.85546875" style="2" customWidth="1"/>
    <col min="263" max="263" width="7" style="2" customWidth="1"/>
    <col min="264" max="264" width="13.7109375" style="2" customWidth="1"/>
    <col min="265" max="513" width="9.140625" style="2"/>
    <col min="514" max="514" width="10.85546875" style="2" customWidth="1"/>
    <col min="515" max="515" width="9.140625" style="2"/>
    <col min="516" max="516" width="15.42578125" style="2" customWidth="1"/>
    <col min="517" max="517" width="30.85546875" style="2" customWidth="1"/>
    <col min="518" max="518" width="6.85546875" style="2" customWidth="1"/>
    <col min="519" max="519" width="7" style="2" customWidth="1"/>
    <col min="520" max="520" width="13.7109375" style="2" customWidth="1"/>
    <col min="521" max="769" width="9.140625" style="2"/>
    <col min="770" max="770" width="10.85546875" style="2" customWidth="1"/>
    <col min="771" max="771" width="9.140625" style="2"/>
    <col min="772" max="772" width="15.42578125" style="2" customWidth="1"/>
    <col min="773" max="773" width="30.85546875" style="2" customWidth="1"/>
    <col min="774" max="774" width="6.85546875" style="2" customWidth="1"/>
    <col min="775" max="775" width="7" style="2" customWidth="1"/>
    <col min="776" max="776" width="13.7109375" style="2" customWidth="1"/>
    <col min="777" max="1025" width="9.140625" style="2"/>
    <col min="1026" max="1026" width="10.85546875" style="2" customWidth="1"/>
    <col min="1027" max="1027" width="9.140625" style="2"/>
    <col min="1028" max="1028" width="15.42578125" style="2" customWidth="1"/>
    <col min="1029" max="1029" width="30.85546875" style="2" customWidth="1"/>
    <col min="1030" max="1030" width="6.85546875" style="2" customWidth="1"/>
    <col min="1031" max="1031" width="7" style="2" customWidth="1"/>
    <col min="1032" max="1032" width="13.7109375" style="2" customWidth="1"/>
    <col min="1033" max="1281" width="9.140625" style="2"/>
    <col min="1282" max="1282" width="10.85546875" style="2" customWidth="1"/>
    <col min="1283" max="1283" width="9.140625" style="2"/>
    <col min="1284" max="1284" width="15.42578125" style="2" customWidth="1"/>
    <col min="1285" max="1285" width="30.85546875" style="2" customWidth="1"/>
    <col min="1286" max="1286" width="6.85546875" style="2" customWidth="1"/>
    <col min="1287" max="1287" width="7" style="2" customWidth="1"/>
    <col min="1288" max="1288" width="13.7109375" style="2" customWidth="1"/>
    <col min="1289" max="1537" width="9.140625" style="2"/>
    <col min="1538" max="1538" width="10.85546875" style="2" customWidth="1"/>
    <col min="1539" max="1539" width="9.140625" style="2"/>
    <col min="1540" max="1540" width="15.42578125" style="2" customWidth="1"/>
    <col min="1541" max="1541" width="30.85546875" style="2" customWidth="1"/>
    <col min="1542" max="1542" width="6.85546875" style="2" customWidth="1"/>
    <col min="1543" max="1543" width="7" style="2" customWidth="1"/>
    <col min="1544" max="1544" width="13.7109375" style="2" customWidth="1"/>
    <col min="1545" max="1793" width="9.140625" style="2"/>
    <col min="1794" max="1794" width="10.85546875" style="2" customWidth="1"/>
    <col min="1795" max="1795" width="9.140625" style="2"/>
    <col min="1796" max="1796" width="15.42578125" style="2" customWidth="1"/>
    <col min="1797" max="1797" width="30.85546875" style="2" customWidth="1"/>
    <col min="1798" max="1798" width="6.85546875" style="2" customWidth="1"/>
    <col min="1799" max="1799" width="7" style="2" customWidth="1"/>
    <col min="1800" max="1800" width="13.7109375" style="2" customWidth="1"/>
    <col min="1801" max="2049" width="9.140625" style="2"/>
    <col min="2050" max="2050" width="10.85546875" style="2" customWidth="1"/>
    <col min="2051" max="2051" width="9.140625" style="2"/>
    <col min="2052" max="2052" width="15.42578125" style="2" customWidth="1"/>
    <col min="2053" max="2053" width="30.85546875" style="2" customWidth="1"/>
    <col min="2054" max="2054" width="6.85546875" style="2" customWidth="1"/>
    <col min="2055" max="2055" width="7" style="2" customWidth="1"/>
    <col min="2056" max="2056" width="13.7109375" style="2" customWidth="1"/>
    <col min="2057" max="2305" width="9.140625" style="2"/>
    <col min="2306" max="2306" width="10.85546875" style="2" customWidth="1"/>
    <col min="2307" max="2307" width="9.140625" style="2"/>
    <col min="2308" max="2308" width="15.42578125" style="2" customWidth="1"/>
    <col min="2309" max="2309" width="30.85546875" style="2" customWidth="1"/>
    <col min="2310" max="2310" width="6.85546875" style="2" customWidth="1"/>
    <col min="2311" max="2311" width="7" style="2" customWidth="1"/>
    <col min="2312" max="2312" width="13.7109375" style="2" customWidth="1"/>
    <col min="2313" max="2561" width="9.140625" style="2"/>
    <col min="2562" max="2562" width="10.85546875" style="2" customWidth="1"/>
    <col min="2563" max="2563" width="9.140625" style="2"/>
    <col min="2564" max="2564" width="15.42578125" style="2" customWidth="1"/>
    <col min="2565" max="2565" width="30.85546875" style="2" customWidth="1"/>
    <col min="2566" max="2566" width="6.85546875" style="2" customWidth="1"/>
    <col min="2567" max="2567" width="7" style="2" customWidth="1"/>
    <col min="2568" max="2568" width="13.7109375" style="2" customWidth="1"/>
    <col min="2569" max="2817" width="9.140625" style="2"/>
    <col min="2818" max="2818" width="10.85546875" style="2" customWidth="1"/>
    <col min="2819" max="2819" width="9.140625" style="2"/>
    <col min="2820" max="2820" width="15.42578125" style="2" customWidth="1"/>
    <col min="2821" max="2821" width="30.85546875" style="2" customWidth="1"/>
    <col min="2822" max="2822" width="6.85546875" style="2" customWidth="1"/>
    <col min="2823" max="2823" width="7" style="2" customWidth="1"/>
    <col min="2824" max="2824" width="13.7109375" style="2" customWidth="1"/>
    <col min="2825" max="3073" width="9.140625" style="2"/>
    <col min="3074" max="3074" width="10.85546875" style="2" customWidth="1"/>
    <col min="3075" max="3075" width="9.140625" style="2"/>
    <col min="3076" max="3076" width="15.42578125" style="2" customWidth="1"/>
    <col min="3077" max="3077" width="30.85546875" style="2" customWidth="1"/>
    <col min="3078" max="3078" width="6.85546875" style="2" customWidth="1"/>
    <col min="3079" max="3079" width="7" style="2" customWidth="1"/>
    <col min="3080" max="3080" width="13.7109375" style="2" customWidth="1"/>
    <col min="3081" max="3329" width="9.140625" style="2"/>
    <col min="3330" max="3330" width="10.85546875" style="2" customWidth="1"/>
    <col min="3331" max="3331" width="9.140625" style="2"/>
    <col min="3332" max="3332" width="15.42578125" style="2" customWidth="1"/>
    <col min="3333" max="3333" width="30.85546875" style="2" customWidth="1"/>
    <col min="3334" max="3334" width="6.85546875" style="2" customWidth="1"/>
    <col min="3335" max="3335" width="7" style="2" customWidth="1"/>
    <col min="3336" max="3336" width="13.7109375" style="2" customWidth="1"/>
    <col min="3337" max="3585" width="9.140625" style="2"/>
    <col min="3586" max="3586" width="10.85546875" style="2" customWidth="1"/>
    <col min="3587" max="3587" width="9.140625" style="2"/>
    <col min="3588" max="3588" width="15.42578125" style="2" customWidth="1"/>
    <col min="3589" max="3589" width="30.85546875" style="2" customWidth="1"/>
    <col min="3590" max="3590" width="6.85546875" style="2" customWidth="1"/>
    <col min="3591" max="3591" width="7" style="2" customWidth="1"/>
    <col min="3592" max="3592" width="13.7109375" style="2" customWidth="1"/>
    <col min="3593" max="3841" width="9.140625" style="2"/>
    <col min="3842" max="3842" width="10.85546875" style="2" customWidth="1"/>
    <col min="3843" max="3843" width="9.140625" style="2"/>
    <col min="3844" max="3844" width="15.42578125" style="2" customWidth="1"/>
    <col min="3845" max="3845" width="30.85546875" style="2" customWidth="1"/>
    <col min="3846" max="3846" width="6.85546875" style="2" customWidth="1"/>
    <col min="3847" max="3847" width="7" style="2" customWidth="1"/>
    <col min="3848" max="3848" width="13.7109375" style="2" customWidth="1"/>
    <col min="3849" max="4097" width="9.140625" style="2"/>
    <col min="4098" max="4098" width="10.85546875" style="2" customWidth="1"/>
    <col min="4099" max="4099" width="9.140625" style="2"/>
    <col min="4100" max="4100" width="15.42578125" style="2" customWidth="1"/>
    <col min="4101" max="4101" width="30.85546875" style="2" customWidth="1"/>
    <col min="4102" max="4102" width="6.85546875" style="2" customWidth="1"/>
    <col min="4103" max="4103" width="7" style="2" customWidth="1"/>
    <col min="4104" max="4104" width="13.7109375" style="2" customWidth="1"/>
    <col min="4105" max="4353" width="9.140625" style="2"/>
    <col min="4354" max="4354" width="10.85546875" style="2" customWidth="1"/>
    <col min="4355" max="4355" width="9.140625" style="2"/>
    <col min="4356" max="4356" width="15.42578125" style="2" customWidth="1"/>
    <col min="4357" max="4357" width="30.85546875" style="2" customWidth="1"/>
    <col min="4358" max="4358" width="6.85546875" style="2" customWidth="1"/>
    <col min="4359" max="4359" width="7" style="2" customWidth="1"/>
    <col min="4360" max="4360" width="13.7109375" style="2" customWidth="1"/>
    <col min="4361" max="4609" width="9.140625" style="2"/>
    <col min="4610" max="4610" width="10.85546875" style="2" customWidth="1"/>
    <col min="4611" max="4611" width="9.140625" style="2"/>
    <col min="4612" max="4612" width="15.42578125" style="2" customWidth="1"/>
    <col min="4613" max="4613" width="30.85546875" style="2" customWidth="1"/>
    <col min="4614" max="4614" width="6.85546875" style="2" customWidth="1"/>
    <col min="4615" max="4615" width="7" style="2" customWidth="1"/>
    <col min="4616" max="4616" width="13.7109375" style="2" customWidth="1"/>
    <col min="4617" max="4865" width="9.140625" style="2"/>
    <col min="4866" max="4866" width="10.85546875" style="2" customWidth="1"/>
    <col min="4867" max="4867" width="9.140625" style="2"/>
    <col min="4868" max="4868" width="15.42578125" style="2" customWidth="1"/>
    <col min="4869" max="4869" width="30.85546875" style="2" customWidth="1"/>
    <col min="4870" max="4870" width="6.85546875" style="2" customWidth="1"/>
    <col min="4871" max="4871" width="7" style="2" customWidth="1"/>
    <col min="4872" max="4872" width="13.7109375" style="2" customWidth="1"/>
    <col min="4873" max="5121" width="9.140625" style="2"/>
    <col min="5122" max="5122" width="10.85546875" style="2" customWidth="1"/>
    <col min="5123" max="5123" width="9.140625" style="2"/>
    <col min="5124" max="5124" width="15.42578125" style="2" customWidth="1"/>
    <col min="5125" max="5125" width="30.85546875" style="2" customWidth="1"/>
    <col min="5126" max="5126" width="6.85546875" style="2" customWidth="1"/>
    <col min="5127" max="5127" width="7" style="2" customWidth="1"/>
    <col min="5128" max="5128" width="13.7109375" style="2" customWidth="1"/>
    <col min="5129" max="5377" width="9.140625" style="2"/>
    <col min="5378" max="5378" width="10.85546875" style="2" customWidth="1"/>
    <col min="5379" max="5379" width="9.140625" style="2"/>
    <col min="5380" max="5380" width="15.42578125" style="2" customWidth="1"/>
    <col min="5381" max="5381" width="30.85546875" style="2" customWidth="1"/>
    <col min="5382" max="5382" width="6.85546875" style="2" customWidth="1"/>
    <col min="5383" max="5383" width="7" style="2" customWidth="1"/>
    <col min="5384" max="5384" width="13.7109375" style="2" customWidth="1"/>
    <col min="5385" max="5633" width="9.140625" style="2"/>
    <col min="5634" max="5634" width="10.85546875" style="2" customWidth="1"/>
    <col min="5635" max="5635" width="9.140625" style="2"/>
    <col min="5636" max="5636" width="15.42578125" style="2" customWidth="1"/>
    <col min="5637" max="5637" width="30.85546875" style="2" customWidth="1"/>
    <col min="5638" max="5638" width="6.85546875" style="2" customWidth="1"/>
    <col min="5639" max="5639" width="7" style="2" customWidth="1"/>
    <col min="5640" max="5640" width="13.7109375" style="2" customWidth="1"/>
    <col min="5641" max="5889" width="9.140625" style="2"/>
    <col min="5890" max="5890" width="10.85546875" style="2" customWidth="1"/>
    <col min="5891" max="5891" width="9.140625" style="2"/>
    <col min="5892" max="5892" width="15.42578125" style="2" customWidth="1"/>
    <col min="5893" max="5893" width="30.85546875" style="2" customWidth="1"/>
    <col min="5894" max="5894" width="6.85546875" style="2" customWidth="1"/>
    <col min="5895" max="5895" width="7" style="2" customWidth="1"/>
    <col min="5896" max="5896" width="13.7109375" style="2" customWidth="1"/>
    <col min="5897" max="6145" width="9.140625" style="2"/>
    <col min="6146" max="6146" width="10.85546875" style="2" customWidth="1"/>
    <col min="6147" max="6147" width="9.140625" style="2"/>
    <col min="6148" max="6148" width="15.42578125" style="2" customWidth="1"/>
    <col min="6149" max="6149" width="30.85546875" style="2" customWidth="1"/>
    <col min="6150" max="6150" width="6.85546875" style="2" customWidth="1"/>
    <col min="6151" max="6151" width="7" style="2" customWidth="1"/>
    <col min="6152" max="6152" width="13.7109375" style="2" customWidth="1"/>
    <col min="6153" max="6401" width="9.140625" style="2"/>
    <col min="6402" max="6402" width="10.85546875" style="2" customWidth="1"/>
    <col min="6403" max="6403" width="9.140625" style="2"/>
    <col min="6404" max="6404" width="15.42578125" style="2" customWidth="1"/>
    <col min="6405" max="6405" width="30.85546875" style="2" customWidth="1"/>
    <col min="6406" max="6406" width="6.85546875" style="2" customWidth="1"/>
    <col min="6407" max="6407" width="7" style="2" customWidth="1"/>
    <col min="6408" max="6408" width="13.7109375" style="2" customWidth="1"/>
    <col min="6409" max="6657" width="9.140625" style="2"/>
    <col min="6658" max="6658" width="10.85546875" style="2" customWidth="1"/>
    <col min="6659" max="6659" width="9.140625" style="2"/>
    <col min="6660" max="6660" width="15.42578125" style="2" customWidth="1"/>
    <col min="6661" max="6661" width="30.85546875" style="2" customWidth="1"/>
    <col min="6662" max="6662" width="6.85546875" style="2" customWidth="1"/>
    <col min="6663" max="6663" width="7" style="2" customWidth="1"/>
    <col min="6664" max="6664" width="13.7109375" style="2" customWidth="1"/>
    <col min="6665" max="6913" width="9.140625" style="2"/>
    <col min="6914" max="6914" width="10.85546875" style="2" customWidth="1"/>
    <col min="6915" max="6915" width="9.140625" style="2"/>
    <col min="6916" max="6916" width="15.42578125" style="2" customWidth="1"/>
    <col min="6917" max="6917" width="30.85546875" style="2" customWidth="1"/>
    <col min="6918" max="6918" width="6.85546875" style="2" customWidth="1"/>
    <col min="6919" max="6919" width="7" style="2" customWidth="1"/>
    <col min="6920" max="6920" width="13.7109375" style="2" customWidth="1"/>
    <col min="6921" max="7169" width="9.140625" style="2"/>
    <col min="7170" max="7170" width="10.85546875" style="2" customWidth="1"/>
    <col min="7171" max="7171" width="9.140625" style="2"/>
    <col min="7172" max="7172" width="15.42578125" style="2" customWidth="1"/>
    <col min="7173" max="7173" width="30.85546875" style="2" customWidth="1"/>
    <col min="7174" max="7174" width="6.85546875" style="2" customWidth="1"/>
    <col min="7175" max="7175" width="7" style="2" customWidth="1"/>
    <col min="7176" max="7176" width="13.7109375" style="2" customWidth="1"/>
    <col min="7177" max="7425" width="9.140625" style="2"/>
    <col min="7426" max="7426" width="10.85546875" style="2" customWidth="1"/>
    <col min="7427" max="7427" width="9.140625" style="2"/>
    <col min="7428" max="7428" width="15.42578125" style="2" customWidth="1"/>
    <col min="7429" max="7429" width="30.85546875" style="2" customWidth="1"/>
    <col min="7430" max="7430" width="6.85546875" style="2" customWidth="1"/>
    <col min="7431" max="7431" width="7" style="2" customWidth="1"/>
    <col min="7432" max="7432" width="13.7109375" style="2" customWidth="1"/>
    <col min="7433" max="7681" width="9.140625" style="2"/>
    <col min="7682" max="7682" width="10.85546875" style="2" customWidth="1"/>
    <col min="7683" max="7683" width="9.140625" style="2"/>
    <col min="7684" max="7684" width="15.42578125" style="2" customWidth="1"/>
    <col min="7685" max="7685" width="30.85546875" style="2" customWidth="1"/>
    <col min="7686" max="7686" width="6.85546875" style="2" customWidth="1"/>
    <col min="7687" max="7687" width="7" style="2" customWidth="1"/>
    <col min="7688" max="7688" width="13.7109375" style="2" customWidth="1"/>
    <col min="7689" max="7937" width="9.140625" style="2"/>
    <col min="7938" max="7938" width="10.85546875" style="2" customWidth="1"/>
    <col min="7939" max="7939" width="9.140625" style="2"/>
    <col min="7940" max="7940" width="15.42578125" style="2" customWidth="1"/>
    <col min="7941" max="7941" width="30.85546875" style="2" customWidth="1"/>
    <col min="7942" max="7942" width="6.85546875" style="2" customWidth="1"/>
    <col min="7943" max="7943" width="7" style="2" customWidth="1"/>
    <col min="7944" max="7944" width="13.7109375" style="2" customWidth="1"/>
    <col min="7945" max="8193" width="9.140625" style="2"/>
    <col min="8194" max="8194" width="10.85546875" style="2" customWidth="1"/>
    <col min="8195" max="8195" width="9.140625" style="2"/>
    <col min="8196" max="8196" width="15.42578125" style="2" customWidth="1"/>
    <col min="8197" max="8197" width="30.85546875" style="2" customWidth="1"/>
    <col min="8198" max="8198" width="6.85546875" style="2" customWidth="1"/>
    <col min="8199" max="8199" width="7" style="2" customWidth="1"/>
    <col min="8200" max="8200" width="13.7109375" style="2" customWidth="1"/>
    <col min="8201" max="8449" width="9.140625" style="2"/>
    <col min="8450" max="8450" width="10.85546875" style="2" customWidth="1"/>
    <col min="8451" max="8451" width="9.140625" style="2"/>
    <col min="8452" max="8452" width="15.42578125" style="2" customWidth="1"/>
    <col min="8453" max="8453" width="30.85546875" style="2" customWidth="1"/>
    <col min="8454" max="8454" width="6.85546875" style="2" customWidth="1"/>
    <col min="8455" max="8455" width="7" style="2" customWidth="1"/>
    <col min="8456" max="8456" width="13.7109375" style="2" customWidth="1"/>
    <col min="8457" max="8705" width="9.140625" style="2"/>
    <col min="8706" max="8706" width="10.85546875" style="2" customWidth="1"/>
    <col min="8707" max="8707" width="9.140625" style="2"/>
    <col min="8708" max="8708" width="15.42578125" style="2" customWidth="1"/>
    <col min="8709" max="8709" width="30.85546875" style="2" customWidth="1"/>
    <col min="8710" max="8710" width="6.85546875" style="2" customWidth="1"/>
    <col min="8711" max="8711" width="7" style="2" customWidth="1"/>
    <col min="8712" max="8712" width="13.7109375" style="2" customWidth="1"/>
    <col min="8713" max="8961" width="9.140625" style="2"/>
    <col min="8962" max="8962" width="10.85546875" style="2" customWidth="1"/>
    <col min="8963" max="8963" width="9.140625" style="2"/>
    <col min="8964" max="8964" width="15.42578125" style="2" customWidth="1"/>
    <col min="8965" max="8965" width="30.85546875" style="2" customWidth="1"/>
    <col min="8966" max="8966" width="6.85546875" style="2" customWidth="1"/>
    <col min="8967" max="8967" width="7" style="2" customWidth="1"/>
    <col min="8968" max="8968" width="13.7109375" style="2" customWidth="1"/>
    <col min="8969" max="9217" width="9.140625" style="2"/>
    <col min="9218" max="9218" width="10.85546875" style="2" customWidth="1"/>
    <col min="9219" max="9219" width="9.140625" style="2"/>
    <col min="9220" max="9220" width="15.42578125" style="2" customWidth="1"/>
    <col min="9221" max="9221" width="30.85546875" style="2" customWidth="1"/>
    <col min="9222" max="9222" width="6.85546875" style="2" customWidth="1"/>
    <col min="9223" max="9223" width="7" style="2" customWidth="1"/>
    <col min="9224" max="9224" width="13.7109375" style="2" customWidth="1"/>
    <col min="9225" max="9473" width="9.140625" style="2"/>
    <col min="9474" max="9474" width="10.85546875" style="2" customWidth="1"/>
    <col min="9475" max="9475" width="9.140625" style="2"/>
    <col min="9476" max="9476" width="15.42578125" style="2" customWidth="1"/>
    <col min="9477" max="9477" width="30.85546875" style="2" customWidth="1"/>
    <col min="9478" max="9478" width="6.85546875" style="2" customWidth="1"/>
    <col min="9479" max="9479" width="7" style="2" customWidth="1"/>
    <col min="9480" max="9480" width="13.7109375" style="2" customWidth="1"/>
    <col min="9481" max="9729" width="9.140625" style="2"/>
    <col min="9730" max="9730" width="10.85546875" style="2" customWidth="1"/>
    <col min="9731" max="9731" width="9.140625" style="2"/>
    <col min="9732" max="9732" width="15.42578125" style="2" customWidth="1"/>
    <col min="9733" max="9733" width="30.85546875" style="2" customWidth="1"/>
    <col min="9734" max="9734" width="6.85546875" style="2" customWidth="1"/>
    <col min="9735" max="9735" width="7" style="2" customWidth="1"/>
    <col min="9736" max="9736" width="13.7109375" style="2" customWidth="1"/>
    <col min="9737" max="9985" width="9.140625" style="2"/>
    <col min="9986" max="9986" width="10.85546875" style="2" customWidth="1"/>
    <col min="9987" max="9987" width="9.140625" style="2"/>
    <col min="9988" max="9988" width="15.42578125" style="2" customWidth="1"/>
    <col min="9989" max="9989" width="30.85546875" style="2" customWidth="1"/>
    <col min="9990" max="9990" width="6.85546875" style="2" customWidth="1"/>
    <col min="9991" max="9991" width="7" style="2" customWidth="1"/>
    <col min="9992" max="9992" width="13.7109375" style="2" customWidth="1"/>
    <col min="9993" max="10241" width="9.140625" style="2"/>
    <col min="10242" max="10242" width="10.85546875" style="2" customWidth="1"/>
    <col min="10243" max="10243" width="9.140625" style="2"/>
    <col min="10244" max="10244" width="15.42578125" style="2" customWidth="1"/>
    <col min="10245" max="10245" width="30.85546875" style="2" customWidth="1"/>
    <col min="10246" max="10246" width="6.85546875" style="2" customWidth="1"/>
    <col min="10247" max="10247" width="7" style="2" customWidth="1"/>
    <col min="10248" max="10248" width="13.7109375" style="2" customWidth="1"/>
    <col min="10249" max="10497" width="9.140625" style="2"/>
    <col min="10498" max="10498" width="10.85546875" style="2" customWidth="1"/>
    <col min="10499" max="10499" width="9.140625" style="2"/>
    <col min="10500" max="10500" width="15.42578125" style="2" customWidth="1"/>
    <col min="10501" max="10501" width="30.85546875" style="2" customWidth="1"/>
    <col min="10502" max="10502" width="6.85546875" style="2" customWidth="1"/>
    <col min="10503" max="10503" width="7" style="2" customWidth="1"/>
    <col min="10504" max="10504" width="13.7109375" style="2" customWidth="1"/>
    <col min="10505" max="10753" width="9.140625" style="2"/>
    <col min="10754" max="10754" width="10.85546875" style="2" customWidth="1"/>
    <col min="10755" max="10755" width="9.140625" style="2"/>
    <col min="10756" max="10756" width="15.42578125" style="2" customWidth="1"/>
    <col min="10757" max="10757" width="30.85546875" style="2" customWidth="1"/>
    <col min="10758" max="10758" width="6.85546875" style="2" customWidth="1"/>
    <col min="10759" max="10759" width="7" style="2" customWidth="1"/>
    <col min="10760" max="10760" width="13.7109375" style="2" customWidth="1"/>
    <col min="10761" max="11009" width="9.140625" style="2"/>
    <col min="11010" max="11010" width="10.85546875" style="2" customWidth="1"/>
    <col min="11011" max="11011" width="9.140625" style="2"/>
    <col min="11012" max="11012" width="15.42578125" style="2" customWidth="1"/>
    <col min="11013" max="11013" width="30.85546875" style="2" customWidth="1"/>
    <col min="11014" max="11014" width="6.85546875" style="2" customWidth="1"/>
    <col min="11015" max="11015" width="7" style="2" customWidth="1"/>
    <col min="11016" max="11016" width="13.7109375" style="2" customWidth="1"/>
    <col min="11017" max="11265" width="9.140625" style="2"/>
    <col min="11266" max="11266" width="10.85546875" style="2" customWidth="1"/>
    <col min="11267" max="11267" width="9.140625" style="2"/>
    <col min="11268" max="11268" width="15.42578125" style="2" customWidth="1"/>
    <col min="11269" max="11269" width="30.85546875" style="2" customWidth="1"/>
    <col min="11270" max="11270" width="6.85546875" style="2" customWidth="1"/>
    <col min="11271" max="11271" width="7" style="2" customWidth="1"/>
    <col min="11272" max="11272" width="13.7109375" style="2" customWidth="1"/>
    <col min="11273" max="11521" width="9.140625" style="2"/>
    <col min="11522" max="11522" width="10.85546875" style="2" customWidth="1"/>
    <col min="11523" max="11523" width="9.140625" style="2"/>
    <col min="11524" max="11524" width="15.42578125" style="2" customWidth="1"/>
    <col min="11525" max="11525" width="30.85546875" style="2" customWidth="1"/>
    <col min="11526" max="11526" width="6.85546875" style="2" customWidth="1"/>
    <col min="11527" max="11527" width="7" style="2" customWidth="1"/>
    <col min="11528" max="11528" width="13.7109375" style="2" customWidth="1"/>
    <col min="11529" max="11777" width="9.140625" style="2"/>
    <col min="11778" max="11778" width="10.85546875" style="2" customWidth="1"/>
    <col min="11779" max="11779" width="9.140625" style="2"/>
    <col min="11780" max="11780" width="15.42578125" style="2" customWidth="1"/>
    <col min="11781" max="11781" width="30.85546875" style="2" customWidth="1"/>
    <col min="11782" max="11782" width="6.85546875" style="2" customWidth="1"/>
    <col min="11783" max="11783" width="7" style="2" customWidth="1"/>
    <col min="11784" max="11784" width="13.7109375" style="2" customWidth="1"/>
    <col min="11785" max="12033" width="9.140625" style="2"/>
    <col min="12034" max="12034" width="10.85546875" style="2" customWidth="1"/>
    <col min="12035" max="12035" width="9.140625" style="2"/>
    <col min="12036" max="12036" width="15.42578125" style="2" customWidth="1"/>
    <col min="12037" max="12037" width="30.85546875" style="2" customWidth="1"/>
    <col min="12038" max="12038" width="6.85546875" style="2" customWidth="1"/>
    <col min="12039" max="12039" width="7" style="2" customWidth="1"/>
    <col min="12040" max="12040" width="13.7109375" style="2" customWidth="1"/>
    <col min="12041" max="12289" width="9.140625" style="2"/>
    <col min="12290" max="12290" width="10.85546875" style="2" customWidth="1"/>
    <col min="12291" max="12291" width="9.140625" style="2"/>
    <col min="12292" max="12292" width="15.42578125" style="2" customWidth="1"/>
    <col min="12293" max="12293" width="30.85546875" style="2" customWidth="1"/>
    <col min="12294" max="12294" width="6.85546875" style="2" customWidth="1"/>
    <col min="12295" max="12295" width="7" style="2" customWidth="1"/>
    <col min="12296" max="12296" width="13.7109375" style="2" customWidth="1"/>
    <col min="12297" max="12545" width="9.140625" style="2"/>
    <col min="12546" max="12546" width="10.85546875" style="2" customWidth="1"/>
    <col min="12547" max="12547" width="9.140625" style="2"/>
    <col min="12548" max="12548" width="15.42578125" style="2" customWidth="1"/>
    <col min="12549" max="12549" width="30.85546875" style="2" customWidth="1"/>
    <col min="12550" max="12550" width="6.85546875" style="2" customWidth="1"/>
    <col min="12551" max="12551" width="7" style="2" customWidth="1"/>
    <col min="12552" max="12552" width="13.7109375" style="2" customWidth="1"/>
    <col min="12553" max="12801" width="9.140625" style="2"/>
    <col min="12802" max="12802" width="10.85546875" style="2" customWidth="1"/>
    <col min="12803" max="12803" width="9.140625" style="2"/>
    <col min="12804" max="12804" width="15.42578125" style="2" customWidth="1"/>
    <col min="12805" max="12805" width="30.85546875" style="2" customWidth="1"/>
    <col min="12806" max="12806" width="6.85546875" style="2" customWidth="1"/>
    <col min="12807" max="12807" width="7" style="2" customWidth="1"/>
    <col min="12808" max="12808" width="13.7109375" style="2" customWidth="1"/>
    <col min="12809" max="13057" width="9.140625" style="2"/>
    <col min="13058" max="13058" width="10.85546875" style="2" customWidth="1"/>
    <col min="13059" max="13059" width="9.140625" style="2"/>
    <col min="13060" max="13060" width="15.42578125" style="2" customWidth="1"/>
    <col min="13061" max="13061" width="30.85546875" style="2" customWidth="1"/>
    <col min="13062" max="13062" width="6.85546875" style="2" customWidth="1"/>
    <col min="13063" max="13063" width="7" style="2" customWidth="1"/>
    <col min="13064" max="13064" width="13.7109375" style="2" customWidth="1"/>
    <col min="13065" max="13313" width="9.140625" style="2"/>
    <col min="13314" max="13314" width="10.85546875" style="2" customWidth="1"/>
    <col min="13315" max="13315" width="9.140625" style="2"/>
    <col min="13316" max="13316" width="15.42578125" style="2" customWidth="1"/>
    <col min="13317" max="13317" width="30.85546875" style="2" customWidth="1"/>
    <col min="13318" max="13318" width="6.85546875" style="2" customWidth="1"/>
    <col min="13319" max="13319" width="7" style="2" customWidth="1"/>
    <col min="13320" max="13320" width="13.7109375" style="2" customWidth="1"/>
    <col min="13321" max="13569" width="9.140625" style="2"/>
    <col min="13570" max="13570" width="10.85546875" style="2" customWidth="1"/>
    <col min="13571" max="13571" width="9.140625" style="2"/>
    <col min="13572" max="13572" width="15.42578125" style="2" customWidth="1"/>
    <col min="13573" max="13573" width="30.85546875" style="2" customWidth="1"/>
    <col min="13574" max="13574" width="6.85546875" style="2" customWidth="1"/>
    <col min="13575" max="13575" width="7" style="2" customWidth="1"/>
    <col min="13576" max="13576" width="13.7109375" style="2" customWidth="1"/>
    <col min="13577" max="13825" width="9.140625" style="2"/>
    <col min="13826" max="13826" width="10.85546875" style="2" customWidth="1"/>
    <col min="13827" max="13827" width="9.140625" style="2"/>
    <col min="13828" max="13828" width="15.42578125" style="2" customWidth="1"/>
    <col min="13829" max="13829" width="30.85546875" style="2" customWidth="1"/>
    <col min="13830" max="13830" width="6.85546875" style="2" customWidth="1"/>
    <col min="13831" max="13831" width="7" style="2" customWidth="1"/>
    <col min="13832" max="13832" width="13.7109375" style="2" customWidth="1"/>
    <col min="13833" max="14081" width="9.140625" style="2"/>
    <col min="14082" max="14082" width="10.85546875" style="2" customWidth="1"/>
    <col min="14083" max="14083" width="9.140625" style="2"/>
    <col min="14084" max="14084" width="15.42578125" style="2" customWidth="1"/>
    <col min="14085" max="14085" width="30.85546875" style="2" customWidth="1"/>
    <col min="14086" max="14086" width="6.85546875" style="2" customWidth="1"/>
    <col min="14087" max="14087" width="7" style="2" customWidth="1"/>
    <col min="14088" max="14088" width="13.7109375" style="2" customWidth="1"/>
    <col min="14089" max="14337" width="9.140625" style="2"/>
    <col min="14338" max="14338" width="10.85546875" style="2" customWidth="1"/>
    <col min="14339" max="14339" width="9.140625" style="2"/>
    <col min="14340" max="14340" width="15.42578125" style="2" customWidth="1"/>
    <col min="14341" max="14341" width="30.85546875" style="2" customWidth="1"/>
    <col min="14342" max="14342" width="6.85546875" style="2" customWidth="1"/>
    <col min="14343" max="14343" width="7" style="2" customWidth="1"/>
    <col min="14344" max="14344" width="13.7109375" style="2" customWidth="1"/>
    <col min="14345" max="14593" width="9.140625" style="2"/>
    <col min="14594" max="14594" width="10.85546875" style="2" customWidth="1"/>
    <col min="14595" max="14595" width="9.140625" style="2"/>
    <col min="14596" max="14596" width="15.42578125" style="2" customWidth="1"/>
    <col min="14597" max="14597" width="30.85546875" style="2" customWidth="1"/>
    <col min="14598" max="14598" width="6.85546875" style="2" customWidth="1"/>
    <col min="14599" max="14599" width="7" style="2" customWidth="1"/>
    <col min="14600" max="14600" width="13.7109375" style="2" customWidth="1"/>
    <col min="14601" max="14849" width="9.140625" style="2"/>
    <col min="14850" max="14850" width="10.85546875" style="2" customWidth="1"/>
    <col min="14851" max="14851" width="9.140625" style="2"/>
    <col min="14852" max="14852" width="15.42578125" style="2" customWidth="1"/>
    <col min="14853" max="14853" width="30.85546875" style="2" customWidth="1"/>
    <col min="14854" max="14854" width="6.85546875" style="2" customWidth="1"/>
    <col min="14855" max="14855" width="7" style="2" customWidth="1"/>
    <col min="14856" max="14856" width="13.7109375" style="2" customWidth="1"/>
    <col min="14857" max="15105" width="9.140625" style="2"/>
    <col min="15106" max="15106" width="10.85546875" style="2" customWidth="1"/>
    <col min="15107" max="15107" width="9.140625" style="2"/>
    <col min="15108" max="15108" width="15.42578125" style="2" customWidth="1"/>
    <col min="15109" max="15109" width="30.85546875" style="2" customWidth="1"/>
    <col min="15110" max="15110" width="6.85546875" style="2" customWidth="1"/>
    <col min="15111" max="15111" width="7" style="2" customWidth="1"/>
    <col min="15112" max="15112" width="13.7109375" style="2" customWidth="1"/>
    <col min="15113" max="15361" width="9.140625" style="2"/>
    <col min="15362" max="15362" width="10.85546875" style="2" customWidth="1"/>
    <col min="15363" max="15363" width="9.140625" style="2"/>
    <col min="15364" max="15364" width="15.42578125" style="2" customWidth="1"/>
    <col min="15365" max="15365" width="30.85546875" style="2" customWidth="1"/>
    <col min="15366" max="15366" width="6.85546875" style="2" customWidth="1"/>
    <col min="15367" max="15367" width="7" style="2" customWidth="1"/>
    <col min="15368" max="15368" width="13.7109375" style="2" customWidth="1"/>
    <col min="15369" max="15617" width="9.140625" style="2"/>
    <col min="15618" max="15618" width="10.85546875" style="2" customWidth="1"/>
    <col min="15619" max="15619" width="9.140625" style="2"/>
    <col min="15620" max="15620" width="15.42578125" style="2" customWidth="1"/>
    <col min="15621" max="15621" width="30.85546875" style="2" customWidth="1"/>
    <col min="15622" max="15622" width="6.85546875" style="2" customWidth="1"/>
    <col min="15623" max="15623" width="7" style="2" customWidth="1"/>
    <col min="15624" max="15624" width="13.7109375" style="2" customWidth="1"/>
    <col min="15625" max="15873" width="9.140625" style="2"/>
    <col min="15874" max="15874" width="10.85546875" style="2" customWidth="1"/>
    <col min="15875" max="15875" width="9.140625" style="2"/>
    <col min="15876" max="15876" width="15.42578125" style="2" customWidth="1"/>
    <col min="15877" max="15877" width="30.85546875" style="2" customWidth="1"/>
    <col min="15878" max="15878" width="6.85546875" style="2" customWidth="1"/>
    <col min="15879" max="15879" width="7" style="2" customWidth="1"/>
    <col min="15880" max="15880" width="13.7109375" style="2" customWidth="1"/>
    <col min="15881" max="16129" width="9.140625" style="2"/>
    <col min="16130" max="16130" width="10.85546875" style="2" customWidth="1"/>
    <col min="16131" max="16131" width="9.140625" style="2"/>
    <col min="16132" max="16132" width="15.42578125" style="2" customWidth="1"/>
    <col min="16133" max="16133" width="30.85546875" style="2" customWidth="1"/>
    <col min="16134" max="16134" width="6.85546875" style="2" customWidth="1"/>
    <col min="16135" max="16135" width="7" style="2" customWidth="1"/>
    <col min="16136" max="16136" width="13.7109375" style="2" customWidth="1"/>
    <col min="16137" max="16384" width="9.140625" style="2"/>
  </cols>
  <sheetData>
    <row r="1" spans="2:9" s="9" customFormat="1" ht="21" x14ac:dyDescent="0.35">
      <c r="B1" s="128" t="s">
        <v>531</v>
      </c>
      <c r="C1" s="128"/>
      <c r="D1" s="128"/>
      <c r="E1" s="128"/>
      <c r="F1" s="128"/>
      <c r="G1" s="128"/>
      <c r="H1" s="128"/>
      <c r="I1" s="128"/>
    </row>
    <row r="2" spans="2:9" s="9" customFormat="1" ht="21" x14ac:dyDescent="0.35">
      <c r="B2" s="3"/>
      <c r="C2" s="3"/>
      <c r="D2" s="3"/>
      <c r="E2" s="3"/>
      <c r="F2" s="3"/>
      <c r="G2" s="3"/>
      <c r="H2" s="3"/>
      <c r="I2" s="3"/>
    </row>
    <row r="3" spans="2:9" s="11" customFormat="1" ht="23.25" x14ac:dyDescent="0.35">
      <c r="B3" s="125" t="s">
        <v>523</v>
      </c>
      <c r="C3" s="125"/>
      <c r="D3" s="125"/>
      <c r="E3" s="125"/>
      <c r="F3" s="125"/>
      <c r="G3" s="125"/>
      <c r="H3" s="125"/>
      <c r="I3" s="121"/>
    </row>
    <row r="4" spans="2:9" s="11" customFormat="1" ht="23.25" x14ac:dyDescent="0.35">
      <c r="B4" s="125" t="s">
        <v>539</v>
      </c>
      <c r="C4" s="125"/>
      <c r="D4" s="125"/>
      <c r="E4" s="125"/>
      <c r="F4" s="125"/>
      <c r="G4" s="125"/>
      <c r="H4" s="125"/>
      <c r="I4" s="121"/>
    </row>
    <row r="5" spans="2:9" s="9" customFormat="1" ht="24" customHeight="1" x14ac:dyDescent="0.35">
      <c r="B5" s="124" t="s">
        <v>553</v>
      </c>
      <c r="C5" s="124"/>
      <c r="D5" s="124"/>
      <c r="E5" s="124"/>
      <c r="F5" s="124"/>
      <c r="G5" s="124"/>
      <c r="H5" s="124"/>
      <c r="I5" s="122"/>
    </row>
    <row r="6" spans="2:9" s="9" customFormat="1" ht="21" x14ac:dyDescent="0.35">
      <c r="B6" s="3"/>
      <c r="C6" s="3"/>
      <c r="D6" s="3"/>
      <c r="E6" s="3"/>
      <c r="F6" s="3"/>
      <c r="G6" s="3"/>
      <c r="H6" s="3"/>
      <c r="I6" s="3"/>
    </row>
    <row r="7" spans="2:9" s="1" customFormat="1" ht="21" x14ac:dyDescent="0.35">
      <c r="B7" s="65" t="s">
        <v>532</v>
      </c>
      <c r="F7" s="10"/>
      <c r="G7" s="10"/>
      <c r="H7" s="10"/>
    </row>
    <row r="8" spans="2:9" s="1" customFormat="1" ht="21.75" thickBot="1" x14ac:dyDescent="0.4">
      <c r="B8" s="66" t="s">
        <v>538</v>
      </c>
      <c r="C8" s="67"/>
      <c r="D8" s="67"/>
      <c r="E8" s="67"/>
      <c r="F8" s="68"/>
      <c r="G8" s="68"/>
      <c r="H8" s="10"/>
    </row>
    <row r="9" spans="2:9" s="1" customFormat="1" ht="21.75" thickTop="1" x14ac:dyDescent="0.35">
      <c r="B9" s="66"/>
      <c r="C9" s="130" t="s">
        <v>10</v>
      </c>
      <c r="D9" s="130"/>
      <c r="E9" s="130"/>
      <c r="F9" s="80" t="s">
        <v>3</v>
      </c>
      <c r="G9" s="80" t="s">
        <v>4</v>
      </c>
      <c r="H9" s="10"/>
    </row>
    <row r="10" spans="2:9" s="1" customFormat="1" ht="21" x14ac:dyDescent="0.35">
      <c r="B10" s="66"/>
      <c r="C10" s="131" t="s">
        <v>510</v>
      </c>
      <c r="D10" s="132" t="s">
        <v>510</v>
      </c>
      <c r="E10" s="133" t="s">
        <v>510</v>
      </c>
      <c r="F10" s="70">
        <v>12</v>
      </c>
      <c r="G10" s="71">
        <f t="shared" ref="G10:G19" si="0">F10*100/F$19</f>
        <v>5.2401746724890828</v>
      </c>
      <c r="H10" s="10"/>
    </row>
    <row r="11" spans="2:9" s="1" customFormat="1" ht="21" x14ac:dyDescent="0.35">
      <c r="B11" s="66"/>
      <c r="C11" s="131" t="s">
        <v>511</v>
      </c>
      <c r="D11" s="132" t="s">
        <v>511</v>
      </c>
      <c r="E11" s="133" t="s">
        <v>511</v>
      </c>
      <c r="F11" s="70">
        <v>2</v>
      </c>
      <c r="G11" s="71">
        <f t="shared" si="0"/>
        <v>0.8733624454148472</v>
      </c>
      <c r="H11" s="10"/>
    </row>
    <row r="12" spans="2:9" s="1" customFormat="1" ht="21" x14ac:dyDescent="0.35">
      <c r="B12" s="66"/>
      <c r="C12" s="131" t="s">
        <v>163</v>
      </c>
      <c r="D12" s="132" t="s">
        <v>163</v>
      </c>
      <c r="E12" s="133" t="s">
        <v>163</v>
      </c>
      <c r="F12" s="70">
        <v>2</v>
      </c>
      <c r="G12" s="71">
        <f t="shared" si="0"/>
        <v>0.8733624454148472</v>
      </c>
      <c r="H12" s="10"/>
    </row>
    <row r="13" spans="2:9" s="1" customFormat="1" ht="21" x14ac:dyDescent="0.35">
      <c r="B13" s="66"/>
      <c r="C13" s="131" t="s">
        <v>512</v>
      </c>
      <c r="D13" s="132" t="s">
        <v>512</v>
      </c>
      <c r="E13" s="133" t="s">
        <v>512</v>
      </c>
      <c r="F13" s="70">
        <v>2</v>
      </c>
      <c r="G13" s="71">
        <f t="shared" si="0"/>
        <v>0.8733624454148472</v>
      </c>
      <c r="H13" s="10"/>
    </row>
    <row r="14" spans="2:9" s="1" customFormat="1" ht="21" x14ac:dyDescent="0.35">
      <c r="B14" s="66"/>
      <c r="C14" s="131" t="s">
        <v>58</v>
      </c>
      <c r="D14" s="132" t="s">
        <v>58</v>
      </c>
      <c r="E14" s="133" t="s">
        <v>58</v>
      </c>
      <c r="F14" s="70">
        <v>2</v>
      </c>
      <c r="G14" s="71">
        <f t="shared" si="0"/>
        <v>0.8733624454148472</v>
      </c>
      <c r="H14" s="10"/>
    </row>
    <row r="15" spans="2:9" s="1" customFormat="1" ht="21" x14ac:dyDescent="0.35">
      <c r="B15" s="66"/>
      <c r="C15" s="131" t="s">
        <v>508</v>
      </c>
      <c r="D15" s="132" t="s">
        <v>508</v>
      </c>
      <c r="E15" s="133" t="s">
        <v>508</v>
      </c>
      <c r="F15" s="70">
        <v>1</v>
      </c>
      <c r="G15" s="71">
        <f t="shared" si="0"/>
        <v>0.4366812227074236</v>
      </c>
      <c r="H15" s="10"/>
    </row>
    <row r="16" spans="2:9" s="1" customFormat="1" ht="21" x14ac:dyDescent="0.35">
      <c r="B16" s="66"/>
      <c r="C16" s="131" t="s">
        <v>509</v>
      </c>
      <c r="D16" s="132" t="s">
        <v>509</v>
      </c>
      <c r="E16" s="133" t="s">
        <v>509</v>
      </c>
      <c r="F16" s="70">
        <v>1</v>
      </c>
      <c r="G16" s="71">
        <f t="shared" si="0"/>
        <v>0.4366812227074236</v>
      </c>
      <c r="H16" s="10"/>
    </row>
    <row r="17" spans="2:9" s="1" customFormat="1" ht="21" x14ac:dyDescent="0.35">
      <c r="B17" s="66"/>
      <c r="C17" s="131" t="s">
        <v>161</v>
      </c>
      <c r="D17" s="132" t="s">
        <v>161</v>
      </c>
      <c r="E17" s="133" t="s">
        <v>161</v>
      </c>
      <c r="F17" s="70">
        <v>1</v>
      </c>
      <c r="G17" s="71">
        <f t="shared" si="0"/>
        <v>0.4366812227074236</v>
      </c>
      <c r="H17" s="10"/>
    </row>
    <row r="18" spans="2:9" s="1" customFormat="1" ht="21" x14ac:dyDescent="0.35">
      <c r="B18" s="66"/>
      <c r="C18" s="131" t="s">
        <v>513</v>
      </c>
      <c r="D18" s="132" t="s">
        <v>513</v>
      </c>
      <c r="E18" s="133" t="s">
        <v>513</v>
      </c>
      <c r="F18" s="70">
        <v>206</v>
      </c>
      <c r="G18" s="71">
        <f t="shared" si="0"/>
        <v>89.956331877729255</v>
      </c>
      <c r="H18" s="10"/>
    </row>
    <row r="19" spans="2:9" s="1" customFormat="1" ht="21.75" thickBot="1" x14ac:dyDescent="0.4">
      <c r="B19" s="66"/>
      <c r="C19" s="134" t="s">
        <v>5</v>
      </c>
      <c r="D19" s="134"/>
      <c r="E19" s="134"/>
      <c r="F19" s="72">
        <f>SUM(F10:F18)</f>
        <v>229</v>
      </c>
      <c r="G19" s="73">
        <f t="shared" si="0"/>
        <v>100</v>
      </c>
    </row>
    <row r="20" spans="2:9" s="1" customFormat="1" ht="21.75" thickTop="1" x14ac:dyDescent="0.35">
      <c r="B20" s="66"/>
      <c r="C20" s="55"/>
      <c r="D20" s="55"/>
      <c r="E20" s="55"/>
      <c r="F20" s="74"/>
      <c r="G20" s="75"/>
    </row>
    <row r="21" spans="2:9" s="1" customFormat="1" ht="21" x14ac:dyDescent="0.35">
      <c r="B21" s="66"/>
      <c r="C21" s="1" t="s">
        <v>572</v>
      </c>
      <c r="F21" s="10"/>
      <c r="G21" s="10"/>
    </row>
    <row r="22" spans="2:9" s="1" customFormat="1" ht="21" x14ac:dyDescent="0.35">
      <c r="B22" s="1" t="s">
        <v>575</v>
      </c>
      <c r="F22" s="10"/>
      <c r="G22" s="10"/>
    </row>
    <row r="23" spans="2:9" s="9" customFormat="1" ht="21" x14ac:dyDescent="0.35">
      <c r="B23" s="129" t="s">
        <v>574</v>
      </c>
      <c r="C23" s="129"/>
      <c r="D23" s="129"/>
      <c r="E23" s="129"/>
      <c r="F23" s="129"/>
      <c r="G23" s="129"/>
      <c r="H23" s="129"/>
      <c r="I23" s="129"/>
    </row>
    <row r="24" spans="2:9" s="9" customFormat="1" ht="21" x14ac:dyDescent="0.35">
      <c r="B24" s="3"/>
      <c r="C24" s="3"/>
      <c r="D24" s="3"/>
      <c r="E24" s="3"/>
      <c r="F24" s="3"/>
      <c r="G24" s="3"/>
      <c r="H24" s="3"/>
      <c r="I24" s="3"/>
    </row>
    <row r="25" spans="2:9" s="9" customFormat="1" ht="21" x14ac:dyDescent="0.35">
      <c r="B25" s="3"/>
      <c r="C25" s="3"/>
      <c r="D25" s="3"/>
      <c r="E25" s="3"/>
      <c r="F25" s="3"/>
      <c r="G25" s="3"/>
      <c r="H25" s="3"/>
      <c r="I25" s="3"/>
    </row>
    <row r="26" spans="2:9" s="9" customFormat="1" ht="21" x14ac:dyDescent="0.35">
      <c r="B26" s="3"/>
      <c r="C26" s="3"/>
      <c r="D26" s="3"/>
      <c r="E26" s="3"/>
      <c r="F26" s="3"/>
      <c r="G26" s="3"/>
      <c r="H26" s="3"/>
      <c r="I26" s="3"/>
    </row>
    <row r="27" spans="2:9" s="9" customFormat="1" ht="21" x14ac:dyDescent="0.35">
      <c r="B27" s="3"/>
      <c r="C27" s="3"/>
      <c r="D27" s="3"/>
      <c r="E27" s="3"/>
      <c r="F27" s="3"/>
      <c r="G27" s="3"/>
      <c r="H27" s="3"/>
      <c r="I27" s="3"/>
    </row>
    <row r="28" spans="2:9" s="9" customFormat="1" ht="21" x14ac:dyDescent="0.35">
      <c r="B28" s="3"/>
      <c r="C28" s="3"/>
      <c r="D28" s="3"/>
      <c r="E28" s="3"/>
      <c r="F28" s="3"/>
      <c r="G28" s="3"/>
      <c r="H28" s="3"/>
      <c r="I28" s="3"/>
    </row>
    <row r="29" spans="2:9" s="1" customFormat="1" ht="21" x14ac:dyDescent="0.35"/>
    <row r="30" spans="2:9" s="57" customFormat="1" ht="21" x14ac:dyDescent="0.35"/>
    <row r="31" spans="2:9" s="57" customFormat="1" ht="21" x14ac:dyDescent="0.35"/>
    <row r="32" spans="2:9" s="57" customFormat="1" ht="21" x14ac:dyDescent="0.35"/>
    <row r="33" spans="3:9" s="57" customFormat="1" ht="21" x14ac:dyDescent="0.35"/>
    <row r="34" spans="3:9" s="57" customFormat="1" ht="21" x14ac:dyDescent="0.35"/>
    <row r="35" spans="3:9" s="57" customFormat="1" ht="21" x14ac:dyDescent="0.35"/>
    <row r="36" spans="3:9" s="58" customFormat="1" x14ac:dyDescent="0.3">
      <c r="C36" s="59"/>
      <c r="D36" s="59"/>
    </row>
    <row r="37" spans="3:9" x14ac:dyDescent="0.3">
      <c r="C37" s="60"/>
      <c r="D37" s="60"/>
      <c r="E37" s="60"/>
      <c r="F37" s="60"/>
      <c r="G37" s="61"/>
      <c r="H37" s="61"/>
      <c r="I37" s="61"/>
    </row>
    <row r="38" spans="3:9" x14ac:dyDescent="0.3">
      <c r="C38" s="60"/>
      <c r="D38" s="60"/>
      <c r="E38" s="60"/>
      <c r="F38" s="60"/>
      <c r="G38" s="61"/>
      <c r="H38" s="61"/>
      <c r="I38" s="61"/>
    </row>
    <row r="39" spans="3:9" x14ac:dyDescent="0.3">
      <c r="C39" s="60"/>
      <c r="D39" s="60"/>
      <c r="E39" s="60"/>
      <c r="F39" s="60"/>
      <c r="G39" s="61"/>
      <c r="H39" s="61"/>
      <c r="I39" s="61"/>
    </row>
    <row r="40" spans="3:9" x14ac:dyDescent="0.3">
      <c r="C40" s="60"/>
      <c r="D40" s="60"/>
      <c r="E40" s="60"/>
      <c r="F40" s="60"/>
      <c r="G40" s="61"/>
      <c r="H40" s="61"/>
      <c r="I40" s="61"/>
    </row>
    <row r="41" spans="3:9" x14ac:dyDescent="0.3">
      <c r="C41" s="60"/>
      <c r="D41" s="60"/>
      <c r="E41" s="60"/>
      <c r="F41" s="60"/>
      <c r="G41" s="61"/>
      <c r="H41" s="61"/>
      <c r="I41" s="61"/>
    </row>
    <row r="42" spans="3:9" x14ac:dyDescent="0.3">
      <c r="C42" s="60"/>
      <c r="D42" s="60"/>
      <c r="E42" s="60"/>
      <c r="F42" s="60"/>
      <c r="G42" s="61"/>
      <c r="H42" s="61"/>
      <c r="I42" s="61"/>
    </row>
    <row r="43" spans="3:9" x14ac:dyDescent="0.3">
      <c r="C43" s="60"/>
      <c r="D43" s="60"/>
      <c r="E43" s="60"/>
      <c r="F43" s="60"/>
      <c r="G43" s="61"/>
      <c r="H43" s="61"/>
      <c r="I43" s="61"/>
    </row>
    <row r="44" spans="3:9" x14ac:dyDescent="0.3">
      <c r="C44" s="60"/>
      <c r="D44" s="60"/>
      <c r="E44" s="60"/>
      <c r="F44" s="60"/>
      <c r="G44" s="61"/>
      <c r="H44" s="61"/>
      <c r="I44" s="61"/>
    </row>
    <row r="45" spans="3:9" x14ac:dyDescent="0.3">
      <c r="C45" s="60"/>
      <c r="D45" s="60"/>
      <c r="E45" s="60"/>
      <c r="F45" s="60"/>
      <c r="G45" s="61"/>
      <c r="H45" s="61"/>
      <c r="I45" s="61"/>
    </row>
    <row r="46" spans="3:9" x14ac:dyDescent="0.3">
      <c r="C46" s="60"/>
      <c r="D46" s="60"/>
      <c r="E46" s="60"/>
      <c r="F46" s="60"/>
      <c r="G46" s="61"/>
      <c r="H46" s="61"/>
      <c r="I46" s="61"/>
    </row>
    <row r="47" spans="3:9" x14ac:dyDescent="0.3">
      <c r="C47" s="60"/>
      <c r="D47" s="60"/>
      <c r="E47" s="60"/>
      <c r="F47" s="60"/>
      <c r="G47" s="61"/>
      <c r="H47" s="61"/>
      <c r="I47" s="61"/>
    </row>
    <row r="48" spans="3:9" x14ac:dyDescent="0.3">
      <c r="C48" s="60"/>
      <c r="D48" s="60"/>
      <c r="E48" s="60"/>
      <c r="F48" s="60"/>
      <c r="G48" s="61"/>
      <c r="H48" s="61"/>
      <c r="I48" s="61"/>
    </row>
  </sheetData>
  <mergeCells count="16">
    <mergeCell ref="B1:I1"/>
    <mergeCell ref="B23:I23"/>
    <mergeCell ref="C9:E9"/>
    <mergeCell ref="C11:E11"/>
    <mergeCell ref="C15:E15"/>
    <mergeCell ref="C19:E19"/>
    <mergeCell ref="C18:E18"/>
    <mergeCell ref="C16:E16"/>
    <mergeCell ref="C12:E12"/>
    <mergeCell ref="C13:E13"/>
    <mergeCell ref="C14:E14"/>
    <mergeCell ref="B3:H3"/>
    <mergeCell ref="B4:H4"/>
    <mergeCell ref="B5:H5"/>
    <mergeCell ref="C17:E17"/>
    <mergeCell ref="C10:E10"/>
  </mergeCells>
  <pageMargins left="0.31496062992125984" right="0" top="0.74803149606299213" bottom="0.74803149606299213" header="0.31496062992125984" footer="0.31496062992125984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120" zoomScaleNormal="120" workbookViewId="0">
      <selection activeCell="C6" sqref="C6:E6"/>
    </sheetView>
  </sheetViews>
  <sheetFormatPr defaultRowHeight="19.5" x14ac:dyDescent="0.3"/>
  <cols>
    <col min="1" max="1" width="3.42578125" style="2" customWidth="1"/>
    <col min="2" max="2" width="7.7109375" style="2" customWidth="1"/>
    <col min="3" max="3" width="9.140625" style="2"/>
    <col min="4" max="4" width="15.42578125" style="2" customWidth="1"/>
    <col min="5" max="5" width="25.7109375" style="2" customWidth="1"/>
    <col min="6" max="7" width="9.28515625" style="62" customWidth="1"/>
    <col min="8" max="8" width="15.42578125" style="62" customWidth="1"/>
    <col min="9" max="257" width="9.140625" style="2"/>
    <col min="258" max="258" width="10.85546875" style="2" customWidth="1"/>
    <col min="259" max="259" width="9.140625" style="2"/>
    <col min="260" max="260" width="15.42578125" style="2" customWidth="1"/>
    <col min="261" max="261" width="30.85546875" style="2" customWidth="1"/>
    <col min="262" max="262" width="6.85546875" style="2" customWidth="1"/>
    <col min="263" max="263" width="7" style="2" customWidth="1"/>
    <col min="264" max="264" width="13.7109375" style="2" customWidth="1"/>
    <col min="265" max="513" width="9.140625" style="2"/>
    <col min="514" max="514" width="10.85546875" style="2" customWidth="1"/>
    <col min="515" max="515" width="9.140625" style="2"/>
    <col min="516" max="516" width="15.42578125" style="2" customWidth="1"/>
    <col min="517" max="517" width="30.85546875" style="2" customWidth="1"/>
    <col min="518" max="518" width="6.85546875" style="2" customWidth="1"/>
    <col min="519" max="519" width="7" style="2" customWidth="1"/>
    <col min="520" max="520" width="13.7109375" style="2" customWidth="1"/>
    <col min="521" max="769" width="9.140625" style="2"/>
    <col min="770" max="770" width="10.85546875" style="2" customWidth="1"/>
    <col min="771" max="771" width="9.140625" style="2"/>
    <col min="772" max="772" width="15.42578125" style="2" customWidth="1"/>
    <col min="773" max="773" width="30.85546875" style="2" customWidth="1"/>
    <col min="774" max="774" width="6.85546875" style="2" customWidth="1"/>
    <col min="775" max="775" width="7" style="2" customWidth="1"/>
    <col min="776" max="776" width="13.7109375" style="2" customWidth="1"/>
    <col min="777" max="1025" width="9.140625" style="2"/>
    <col min="1026" max="1026" width="10.85546875" style="2" customWidth="1"/>
    <col min="1027" max="1027" width="9.140625" style="2"/>
    <col min="1028" max="1028" width="15.42578125" style="2" customWidth="1"/>
    <col min="1029" max="1029" width="30.85546875" style="2" customWidth="1"/>
    <col min="1030" max="1030" width="6.85546875" style="2" customWidth="1"/>
    <col min="1031" max="1031" width="7" style="2" customWidth="1"/>
    <col min="1032" max="1032" width="13.7109375" style="2" customWidth="1"/>
    <col min="1033" max="1281" width="9.140625" style="2"/>
    <col min="1282" max="1282" width="10.85546875" style="2" customWidth="1"/>
    <col min="1283" max="1283" width="9.140625" style="2"/>
    <col min="1284" max="1284" width="15.42578125" style="2" customWidth="1"/>
    <col min="1285" max="1285" width="30.85546875" style="2" customWidth="1"/>
    <col min="1286" max="1286" width="6.85546875" style="2" customWidth="1"/>
    <col min="1287" max="1287" width="7" style="2" customWidth="1"/>
    <col min="1288" max="1288" width="13.7109375" style="2" customWidth="1"/>
    <col min="1289" max="1537" width="9.140625" style="2"/>
    <col min="1538" max="1538" width="10.85546875" style="2" customWidth="1"/>
    <col min="1539" max="1539" width="9.140625" style="2"/>
    <col min="1540" max="1540" width="15.42578125" style="2" customWidth="1"/>
    <col min="1541" max="1541" width="30.85546875" style="2" customWidth="1"/>
    <col min="1542" max="1542" width="6.85546875" style="2" customWidth="1"/>
    <col min="1543" max="1543" width="7" style="2" customWidth="1"/>
    <col min="1544" max="1544" width="13.7109375" style="2" customWidth="1"/>
    <col min="1545" max="1793" width="9.140625" style="2"/>
    <col min="1794" max="1794" width="10.85546875" style="2" customWidth="1"/>
    <col min="1795" max="1795" width="9.140625" style="2"/>
    <col min="1796" max="1796" width="15.42578125" style="2" customWidth="1"/>
    <col min="1797" max="1797" width="30.85546875" style="2" customWidth="1"/>
    <col min="1798" max="1798" width="6.85546875" style="2" customWidth="1"/>
    <col min="1799" max="1799" width="7" style="2" customWidth="1"/>
    <col min="1800" max="1800" width="13.7109375" style="2" customWidth="1"/>
    <col min="1801" max="2049" width="9.140625" style="2"/>
    <col min="2050" max="2050" width="10.85546875" style="2" customWidth="1"/>
    <col min="2051" max="2051" width="9.140625" style="2"/>
    <col min="2052" max="2052" width="15.42578125" style="2" customWidth="1"/>
    <col min="2053" max="2053" width="30.85546875" style="2" customWidth="1"/>
    <col min="2054" max="2054" width="6.85546875" style="2" customWidth="1"/>
    <col min="2055" max="2055" width="7" style="2" customWidth="1"/>
    <col min="2056" max="2056" width="13.7109375" style="2" customWidth="1"/>
    <col min="2057" max="2305" width="9.140625" style="2"/>
    <col min="2306" max="2306" width="10.85546875" style="2" customWidth="1"/>
    <col min="2307" max="2307" width="9.140625" style="2"/>
    <col min="2308" max="2308" width="15.42578125" style="2" customWidth="1"/>
    <col min="2309" max="2309" width="30.85546875" style="2" customWidth="1"/>
    <col min="2310" max="2310" width="6.85546875" style="2" customWidth="1"/>
    <col min="2311" max="2311" width="7" style="2" customWidth="1"/>
    <col min="2312" max="2312" width="13.7109375" style="2" customWidth="1"/>
    <col min="2313" max="2561" width="9.140625" style="2"/>
    <col min="2562" max="2562" width="10.85546875" style="2" customWidth="1"/>
    <col min="2563" max="2563" width="9.140625" style="2"/>
    <col min="2564" max="2564" width="15.42578125" style="2" customWidth="1"/>
    <col min="2565" max="2565" width="30.85546875" style="2" customWidth="1"/>
    <col min="2566" max="2566" width="6.85546875" style="2" customWidth="1"/>
    <col min="2567" max="2567" width="7" style="2" customWidth="1"/>
    <col min="2568" max="2568" width="13.7109375" style="2" customWidth="1"/>
    <col min="2569" max="2817" width="9.140625" style="2"/>
    <col min="2818" max="2818" width="10.85546875" style="2" customWidth="1"/>
    <col min="2819" max="2819" width="9.140625" style="2"/>
    <col min="2820" max="2820" width="15.42578125" style="2" customWidth="1"/>
    <col min="2821" max="2821" width="30.85546875" style="2" customWidth="1"/>
    <col min="2822" max="2822" width="6.85546875" style="2" customWidth="1"/>
    <col min="2823" max="2823" width="7" style="2" customWidth="1"/>
    <col min="2824" max="2824" width="13.7109375" style="2" customWidth="1"/>
    <col min="2825" max="3073" width="9.140625" style="2"/>
    <col min="3074" max="3074" width="10.85546875" style="2" customWidth="1"/>
    <col min="3075" max="3075" width="9.140625" style="2"/>
    <col min="3076" max="3076" width="15.42578125" style="2" customWidth="1"/>
    <col min="3077" max="3077" width="30.85546875" style="2" customWidth="1"/>
    <col min="3078" max="3078" width="6.85546875" style="2" customWidth="1"/>
    <col min="3079" max="3079" width="7" style="2" customWidth="1"/>
    <col min="3080" max="3080" width="13.7109375" style="2" customWidth="1"/>
    <col min="3081" max="3329" width="9.140625" style="2"/>
    <col min="3330" max="3330" width="10.85546875" style="2" customWidth="1"/>
    <col min="3331" max="3331" width="9.140625" style="2"/>
    <col min="3332" max="3332" width="15.42578125" style="2" customWidth="1"/>
    <col min="3333" max="3333" width="30.85546875" style="2" customWidth="1"/>
    <col min="3334" max="3334" width="6.85546875" style="2" customWidth="1"/>
    <col min="3335" max="3335" width="7" style="2" customWidth="1"/>
    <col min="3336" max="3336" width="13.7109375" style="2" customWidth="1"/>
    <col min="3337" max="3585" width="9.140625" style="2"/>
    <col min="3586" max="3586" width="10.85546875" style="2" customWidth="1"/>
    <col min="3587" max="3587" width="9.140625" style="2"/>
    <col min="3588" max="3588" width="15.42578125" style="2" customWidth="1"/>
    <col min="3589" max="3589" width="30.85546875" style="2" customWidth="1"/>
    <col min="3590" max="3590" width="6.85546875" style="2" customWidth="1"/>
    <col min="3591" max="3591" width="7" style="2" customWidth="1"/>
    <col min="3592" max="3592" width="13.7109375" style="2" customWidth="1"/>
    <col min="3593" max="3841" width="9.140625" style="2"/>
    <col min="3842" max="3842" width="10.85546875" style="2" customWidth="1"/>
    <col min="3843" max="3843" width="9.140625" style="2"/>
    <col min="3844" max="3844" width="15.42578125" style="2" customWidth="1"/>
    <col min="3845" max="3845" width="30.85546875" style="2" customWidth="1"/>
    <col min="3846" max="3846" width="6.85546875" style="2" customWidth="1"/>
    <col min="3847" max="3847" width="7" style="2" customWidth="1"/>
    <col min="3848" max="3848" width="13.7109375" style="2" customWidth="1"/>
    <col min="3849" max="4097" width="9.140625" style="2"/>
    <col min="4098" max="4098" width="10.85546875" style="2" customWidth="1"/>
    <col min="4099" max="4099" width="9.140625" style="2"/>
    <col min="4100" max="4100" width="15.42578125" style="2" customWidth="1"/>
    <col min="4101" max="4101" width="30.85546875" style="2" customWidth="1"/>
    <col min="4102" max="4102" width="6.85546875" style="2" customWidth="1"/>
    <col min="4103" max="4103" width="7" style="2" customWidth="1"/>
    <col min="4104" max="4104" width="13.7109375" style="2" customWidth="1"/>
    <col min="4105" max="4353" width="9.140625" style="2"/>
    <col min="4354" max="4354" width="10.85546875" style="2" customWidth="1"/>
    <col min="4355" max="4355" width="9.140625" style="2"/>
    <col min="4356" max="4356" width="15.42578125" style="2" customWidth="1"/>
    <col min="4357" max="4357" width="30.85546875" style="2" customWidth="1"/>
    <col min="4358" max="4358" width="6.85546875" style="2" customWidth="1"/>
    <col min="4359" max="4359" width="7" style="2" customWidth="1"/>
    <col min="4360" max="4360" width="13.7109375" style="2" customWidth="1"/>
    <col min="4361" max="4609" width="9.140625" style="2"/>
    <col min="4610" max="4610" width="10.85546875" style="2" customWidth="1"/>
    <col min="4611" max="4611" width="9.140625" style="2"/>
    <col min="4612" max="4612" width="15.42578125" style="2" customWidth="1"/>
    <col min="4613" max="4613" width="30.85546875" style="2" customWidth="1"/>
    <col min="4614" max="4614" width="6.85546875" style="2" customWidth="1"/>
    <col min="4615" max="4615" width="7" style="2" customWidth="1"/>
    <col min="4616" max="4616" width="13.7109375" style="2" customWidth="1"/>
    <col min="4617" max="4865" width="9.140625" style="2"/>
    <col min="4866" max="4866" width="10.85546875" style="2" customWidth="1"/>
    <col min="4867" max="4867" width="9.140625" style="2"/>
    <col min="4868" max="4868" width="15.42578125" style="2" customWidth="1"/>
    <col min="4869" max="4869" width="30.85546875" style="2" customWidth="1"/>
    <col min="4870" max="4870" width="6.85546875" style="2" customWidth="1"/>
    <col min="4871" max="4871" width="7" style="2" customWidth="1"/>
    <col min="4872" max="4872" width="13.7109375" style="2" customWidth="1"/>
    <col min="4873" max="5121" width="9.140625" style="2"/>
    <col min="5122" max="5122" width="10.85546875" style="2" customWidth="1"/>
    <col min="5123" max="5123" width="9.140625" style="2"/>
    <col min="5124" max="5124" width="15.42578125" style="2" customWidth="1"/>
    <col min="5125" max="5125" width="30.85546875" style="2" customWidth="1"/>
    <col min="5126" max="5126" width="6.85546875" style="2" customWidth="1"/>
    <col min="5127" max="5127" width="7" style="2" customWidth="1"/>
    <col min="5128" max="5128" width="13.7109375" style="2" customWidth="1"/>
    <col min="5129" max="5377" width="9.140625" style="2"/>
    <col min="5378" max="5378" width="10.85546875" style="2" customWidth="1"/>
    <col min="5379" max="5379" width="9.140625" style="2"/>
    <col min="5380" max="5380" width="15.42578125" style="2" customWidth="1"/>
    <col min="5381" max="5381" width="30.85546875" style="2" customWidth="1"/>
    <col min="5382" max="5382" width="6.85546875" style="2" customWidth="1"/>
    <col min="5383" max="5383" width="7" style="2" customWidth="1"/>
    <col min="5384" max="5384" width="13.7109375" style="2" customWidth="1"/>
    <col min="5385" max="5633" width="9.140625" style="2"/>
    <col min="5634" max="5634" width="10.85546875" style="2" customWidth="1"/>
    <col min="5635" max="5635" width="9.140625" style="2"/>
    <col min="5636" max="5636" width="15.42578125" style="2" customWidth="1"/>
    <col min="5637" max="5637" width="30.85546875" style="2" customWidth="1"/>
    <col min="5638" max="5638" width="6.85546875" style="2" customWidth="1"/>
    <col min="5639" max="5639" width="7" style="2" customWidth="1"/>
    <col min="5640" max="5640" width="13.7109375" style="2" customWidth="1"/>
    <col min="5641" max="5889" width="9.140625" style="2"/>
    <col min="5890" max="5890" width="10.85546875" style="2" customWidth="1"/>
    <col min="5891" max="5891" width="9.140625" style="2"/>
    <col min="5892" max="5892" width="15.42578125" style="2" customWidth="1"/>
    <col min="5893" max="5893" width="30.85546875" style="2" customWidth="1"/>
    <col min="5894" max="5894" width="6.85546875" style="2" customWidth="1"/>
    <col min="5895" max="5895" width="7" style="2" customWidth="1"/>
    <col min="5896" max="5896" width="13.7109375" style="2" customWidth="1"/>
    <col min="5897" max="6145" width="9.140625" style="2"/>
    <col min="6146" max="6146" width="10.85546875" style="2" customWidth="1"/>
    <col min="6147" max="6147" width="9.140625" style="2"/>
    <col min="6148" max="6148" width="15.42578125" style="2" customWidth="1"/>
    <col min="6149" max="6149" width="30.85546875" style="2" customWidth="1"/>
    <col min="6150" max="6150" width="6.85546875" style="2" customWidth="1"/>
    <col min="6151" max="6151" width="7" style="2" customWidth="1"/>
    <col min="6152" max="6152" width="13.7109375" style="2" customWidth="1"/>
    <col min="6153" max="6401" width="9.140625" style="2"/>
    <col min="6402" max="6402" width="10.85546875" style="2" customWidth="1"/>
    <col min="6403" max="6403" width="9.140625" style="2"/>
    <col min="6404" max="6404" width="15.42578125" style="2" customWidth="1"/>
    <col min="6405" max="6405" width="30.85546875" style="2" customWidth="1"/>
    <col min="6406" max="6406" width="6.85546875" style="2" customWidth="1"/>
    <col min="6407" max="6407" width="7" style="2" customWidth="1"/>
    <col min="6408" max="6408" width="13.7109375" style="2" customWidth="1"/>
    <col min="6409" max="6657" width="9.140625" style="2"/>
    <col min="6658" max="6658" width="10.85546875" style="2" customWidth="1"/>
    <col min="6659" max="6659" width="9.140625" style="2"/>
    <col min="6660" max="6660" width="15.42578125" style="2" customWidth="1"/>
    <col min="6661" max="6661" width="30.85546875" style="2" customWidth="1"/>
    <col min="6662" max="6662" width="6.85546875" style="2" customWidth="1"/>
    <col min="6663" max="6663" width="7" style="2" customWidth="1"/>
    <col min="6664" max="6664" width="13.7109375" style="2" customWidth="1"/>
    <col min="6665" max="6913" width="9.140625" style="2"/>
    <col min="6914" max="6914" width="10.85546875" style="2" customWidth="1"/>
    <col min="6915" max="6915" width="9.140625" style="2"/>
    <col min="6916" max="6916" width="15.42578125" style="2" customWidth="1"/>
    <col min="6917" max="6917" width="30.85546875" style="2" customWidth="1"/>
    <col min="6918" max="6918" width="6.85546875" style="2" customWidth="1"/>
    <col min="6919" max="6919" width="7" style="2" customWidth="1"/>
    <col min="6920" max="6920" width="13.7109375" style="2" customWidth="1"/>
    <col min="6921" max="7169" width="9.140625" style="2"/>
    <col min="7170" max="7170" width="10.85546875" style="2" customWidth="1"/>
    <col min="7171" max="7171" width="9.140625" style="2"/>
    <col min="7172" max="7172" width="15.42578125" style="2" customWidth="1"/>
    <col min="7173" max="7173" width="30.85546875" style="2" customWidth="1"/>
    <col min="7174" max="7174" width="6.85546875" style="2" customWidth="1"/>
    <col min="7175" max="7175" width="7" style="2" customWidth="1"/>
    <col min="7176" max="7176" width="13.7109375" style="2" customWidth="1"/>
    <col min="7177" max="7425" width="9.140625" style="2"/>
    <col min="7426" max="7426" width="10.85546875" style="2" customWidth="1"/>
    <col min="7427" max="7427" width="9.140625" style="2"/>
    <col min="7428" max="7428" width="15.42578125" style="2" customWidth="1"/>
    <col min="7429" max="7429" width="30.85546875" style="2" customWidth="1"/>
    <col min="7430" max="7430" width="6.85546875" style="2" customWidth="1"/>
    <col min="7431" max="7431" width="7" style="2" customWidth="1"/>
    <col min="7432" max="7432" width="13.7109375" style="2" customWidth="1"/>
    <col min="7433" max="7681" width="9.140625" style="2"/>
    <col min="7682" max="7682" width="10.85546875" style="2" customWidth="1"/>
    <col min="7683" max="7683" width="9.140625" style="2"/>
    <col min="7684" max="7684" width="15.42578125" style="2" customWidth="1"/>
    <col min="7685" max="7685" width="30.85546875" style="2" customWidth="1"/>
    <col min="7686" max="7686" width="6.85546875" style="2" customWidth="1"/>
    <col min="7687" max="7687" width="7" style="2" customWidth="1"/>
    <col min="7688" max="7688" width="13.7109375" style="2" customWidth="1"/>
    <col min="7689" max="7937" width="9.140625" style="2"/>
    <col min="7938" max="7938" width="10.85546875" style="2" customWidth="1"/>
    <col min="7939" max="7939" width="9.140625" style="2"/>
    <col min="7940" max="7940" width="15.42578125" style="2" customWidth="1"/>
    <col min="7941" max="7941" width="30.85546875" style="2" customWidth="1"/>
    <col min="7942" max="7942" width="6.85546875" style="2" customWidth="1"/>
    <col min="7943" max="7943" width="7" style="2" customWidth="1"/>
    <col min="7944" max="7944" width="13.7109375" style="2" customWidth="1"/>
    <col min="7945" max="8193" width="9.140625" style="2"/>
    <col min="8194" max="8194" width="10.85546875" style="2" customWidth="1"/>
    <col min="8195" max="8195" width="9.140625" style="2"/>
    <col min="8196" max="8196" width="15.42578125" style="2" customWidth="1"/>
    <col min="8197" max="8197" width="30.85546875" style="2" customWidth="1"/>
    <col min="8198" max="8198" width="6.85546875" style="2" customWidth="1"/>
    <col min="8199" max="8199" width="7" style="2" customWidth="1"/>
    <col min="8200" max="8200" width="13.7109375" style="2" customWidth="1"/>
    <col min="8201" max="8449" width="9.140625" style="2"/>
    <col min="8450" max="8450" width="10.85546875" style="2" customWidth="1"/>
    <col min="8451" max="8451" width="9.140625" style="2"/>
    <col min="8452" max="8452" width="15.42578125" style="2" customWidth="1"/>
    <col min="8453" max="8453" width="30.85546875" style="2" customWidth="1"/>
    <col min="8454" max="8454" width="6.85546875" style="2" customWidth="1"/>
    <col min="8455" max="8455" width="7" style="2" customWidth="1"/>
    <col min="8456" max="8456" width="13.7109375" style="2" customWidth="1"/>
    <col min="8457" max="8705" width="9.140625" style="2"/>
    <col min="8706" max="8706" width="10.85546875" style="2" customWidth="1"/>
    <col min="8707" max="8707" width="9.140625" style="2"/>
    <col min="8708" max="8708" width="15.42578125" style="2" customWidth="1"/>
    <col min="8709" max="8709" width="30.85546875" style="2" customWidth="1"/>
    <col min="8710" max="8710" width="6.85546875" style="2" customWidth="1"/>
    <col min="8711" max="8711" width="7" style="2" customWidth="1"/>
    <col min="8712" max="8712" width="13.7109375" style="2" customWidth="1"/>
    <col min="8713" max="8961" width="9.140625" style="2"/>
    <col min="8962" max="8962" width="10.85546875" style="2" customWidth="1"/>
    <col min="8963" max="8963" width="9.140625" style="2"/>
    <col min="8964" max="8964" width="15.42578125" style="2" customWidth="1"/>
    <col min="8965" max="8965" width="30.85546875" style="2" customWidth="1"/>
    <col min="8966" max="8966" width="6.85546875" style="2" customWidth="1"/>
    <col min="8967" max="8967" width="7" style="2" customWidth="1"/>
    <col min="8968" max="8968" width="13.7109375" style="2" customWidth="1"/>
    <col min="8969" max="9217" width="9.140625" style="2"/>
    <col min="9218" max="9218" width="10.85546875" style="2" customWidth="1"/>
    <col min="9219" max="9219" width="9.140625" style="2"/>
    <col min="9220" max="9220" width="15.42578125" style="2" customWidth="1"/>
    <col min="9221" max="9221" width="30.85546875" style="2" customWidth="1"/>
    <col min="9222" max="9222" width="6.85546875" style="2" customWidth="1"/>
    <col min="9223" max="9223" width="7" style="2" customWidth="1"/>
    <col min="9224" max="9224" width="13.7109375" style="2" customWidth="1"/>
    <col min="9225" max="9473" width="9.140625" style="2"/>
    <col min="9474" max="9474" width="10.85546875" style="2" customWidth="1"/>
    <col min="9475" max="9475" width="9.140625" style="2"/>
    <col min="9476" max="9476" width="15.42578125" style="2" customWidth="1"/>
    <col min="9477" max="9477" width="30.85546875" style="2" customWidth="1"/>
    <col min="9478" max="9478" width="6.85546875" style="2" customWidth="1"/>
    <col min="9479" max="9479" width="7" style="2" customWidth="1"/>
    <col min="9480" max="9480" width="13.7109375" style="2" customWidth="1"/>
    <col min="9481" max="9729" width="9.140625" style="2"/>
    <col min="9730" max="9730" width="10.85546875" style="2" customWidth="1"/>
    <col min="9731" max="9731" width="9.140625" style="2"/>
    <col min="9732" max="9732" width="15.42578125" style="2" customWidth="1"/>
    <col min="9733" max="9733" width="30.85546875" style="2" customWidth="1"/>
    <col min="9734" max="9734" width="6.85546875" style="2" customWidth="1"/>
    <col min="9735" max="9735" width="7" style="2" customWidth="1"/>
    <col min="9736" max="9736" width="13.7109375" style="2" customWidth="1"/>
    <col min="9737" max="9985" width="9.140625" style="2"/>
    <col min="9986" max="9986" width="10.85546875" style="2" customWidth="1"/>
    <col min="9987" max="9987" width="9.140625" style="2"/>
    <col min="9988" max="9988" width="15.42578125" style="2" customWidth="1"/>
    <col min="9989" max="9989" width="30.85546875" style="2" customWidth="1"/>
    <col min="9990" max="9990" width="6.85546875" style="2" customWidth="1"/>
    <col min="9991" max="9991" width="7" style="2" customWidth="1"/>
    <col min="9992" max="9992" width="13.7109375" style="2" customWidth="1"/>
    <col min="9993" max="10241" width="9.140625" style="2"/>
    <col min="10242" max="10242" width="10.85546875" style="2" customWidth="1"/>
    <col min="10243" max="10243" width="9.140625" style="2"/>
    <col min="10244" max="10244" width="15.42578125" style="2" customWidth="1"/>
    <col min="10245" max="10245" width="30.85546875" style="2" customWidth="1"/>
    <col min="10246" max="10246" width="6.85546875" style="2" customWidth="1"/>
    <col min="10247" max="10247" width="7" style="2" customWidth="1"/>
    <col min="10248" max="10248" width="13.7109375" style="2" customWidth="1"/>
    <col min="10249" max="10497" width="9.140625" style="2"/>
    <col min="10498" max="10498" width="10.85546875" style="2" customWidth="1"/>
    <col min="10499" max="10499" width="9.140625" style="2"/>
    <col min="10500" max="10500" width="15.42578125" style="2" customWidth="1"/>
    <col min="10501" max="10501" width="30.85546875" style="2" customWidth="1"/>
    <col min="10502" max="10502" width="6.85546875" style="2" customWidth="1"/>
    <col min="10503" max="10503" width="7" style="2" customWidth="1"/>
    <col min="10504" max="10504" width="13.7109375" style="2" customWidth="1"/>
    <col min="10505" max="10753" width="9.140625" style="2"/>
    <col min="10754" max="10754" width="10.85546875" style="2" customWidth="1"/>
    <col min="10755" max="10755" width="9.140625" style="2"/>
    <col min="10756" max="10756" width="15.42578125" style="2" customWidth="1"/>
    <col min="10757" max="10757" width="30.85546875" style="2" customWidth="1"/>
    <col min="10758" max="10758" width="6.85546875" style="2" customWidth="1"/>
    <col min="10759" max="10759" width="7" style="2" customWidth="1"/>
    <col min="10760" max="10760" width="13.7109375" style="2" customWidth="1"/>
    <col min="10761" max="11009" width="9.140625" style="2"/>
    <col min="11010" max="11010" width="10.85546875" style="2" customWidth="1"/>
    <col min="11011" max="11011" width="9.140625" style="2"/>
    <col min="11012" max="11012" width="15.42578125" style="2" customWidth="1"/>
    <col min="11013" max="11013" width="30.85546875" style="2" customWidth="1"/>
    <col min="11014" max="11014" width="6.85546875" style="2" customWidth="1"/>
    <col min="11015" max="11015" width="7" style="2" customWidth="1"/>
    <col min="11016" max="11016" width="13.7109375" style="2" customWidth="1"/>
    <col min="11017" max="11265" width="9.140625" style="2"/>
    <col min="11266" max="11266" width="10.85546875" style="2" customWidth="1"/>
    <col min="11267" max="11267" width="9.140625" style="2"/>
    <col min="11268" max="11268" width="15.42578125" style="2" customWidth="1"/>
    <col min="11269" max="11269" width="30.85546875" style="2" customWidth="1"/>
    <col min="11270" max="11270" width="6.85546875" style="2" customWidth="1"/>
    <col min="11271" max="11271" width="7" style="2" customWidth="1"/>
    <col min="11272" max="11272" width="13.7109375" style="2" customWidth="1"/>
    <col min="11273" max="11521" width="9.140625" style="2"/>
    <col min="11522" max="11522" width="10.85546875" style="2" customWidth="1"/>
    <col min="11523" max="11523" width="9.140625" style="2"/>
    <col min="11524" max="11524" width="15.42578125" style="2" customWidth="1"/>
    <col min="11525" max="11525" width="30.85546875" style="2" customWidth="1"/>
    <col min="11526" max="11526" width="6.85546875" style="2" customWidth="1"/>
    <col min="11527" max="11527" width="7" style="2" customWidth="1"/>
    <col min="11528" max="11528" width="13.7109375" style="2" customWidth="1"/>
    <col min="11529" max="11777" width="9.140625" style="2"/>
    <col min="11778" max="11778" width="10.85546875" style="2" customWidth="1"/>
    <col min="11779" max="11779" width="9.140625" style="2"/>
    <col min="11780" max="11780" width="15.42578125" style="2" customWidth="1"/>
    <col min="11781" max="11781" width="30.85546875" style="2" customWidth="1"/>
    <col min="11782" max="11782" width="6.85546875" style="2" customWidth="1"/>
    <col min="11783" max="11783" width="7" style="2" customWidth="1"/>
    <col min="11784" max="11784" width="13.7109375" style="2" customWidth="1"/>
    <col min="11785" max="12033" width="9.140625" style="2"/>
    <col min="12034" max="12034" width="10.85546875" style="2" customWidth="1"/>
    <col min="12035" max="12035" width="9.140625" style="2"/>
    <col min="12036" max="12036" width="15.42578125" style="2" customWidth="1"/>
    <col min="12037" max="12037" width="30.85546875" style="2" customWidth="1"/>
    <col min="12038" max="12038" width="6.85546875" style="2" customWidth="1"/>
    <col min="12039" max="12039" width="7" style="2" customWidth="1"/>
    <col min="12040" max="12040" width="13.7109375" style="2" customWidth="1"/>
    <col min="12041" max="12289" width="9.140625" style="2"/>
    <col min="12290" max="12290" width="10.85546875" style="2" customWidth="1"/>
    <col min="12291" max="12291" width="9.140625" style="2"/>
    <col min="12292" max="12292" width="15.42578125" style="2" customWidth="1"/>
    <col min="12293" max="12293" width="30.85546875" style="2" customWidth="1"/>
    <col min="12294" max="12294" width="6.85546875" style="2" customWidth="1"/>
    <col min="12295" max="12295" width="7" style="2" customWidth="1"/>
    <col min="12296" max="12296" width="13.7109375" style="2" customWidth="1"/>
    <col min="12297" max="12545" width="9.140625" style="2"/>
    <col min="12546" max="12546" width="10.85546875" style="2" customWidth="1"/>
    <col min="12547" max="12547" width="9.140625" style="2"/>
    <col min="12548" max="12548" width="15.42578125" style="2" customWidth="1"/>
    <col min="12549" max="12549" width="30.85546875" style="2" customWidth="1"/>
    <col min="12550" max="12550" width="6.85546875" style="2" customWidth="1"/>
    <col min="12551" max="12551" width="7" style="2" customWidth="1"/>
    <col min="12552" max="12552" width="13.7109375" style="2" customWidth="1"/>
    <col min="12553" max="12801" width="9.140625" style="2"/>
    <col min="12802" max="12802" width="10.85546875" style="2" customWidth="1"/>
    <col min="12803" max="12803" width="9.140625" style="2"/>
    <col min="12804" max="12804" width="15.42578125" style="2" customWidth="1"/>
    <col min="12805" max="12805" width="30.85546875" style="2" customWidth="1"/>
    <col min="12806" max="12806" width="6.85546875" style="2" customWidth="1"/>
    <col min="12807" max="12807" width="7" style="2" customWidth="1"/>
    <col min="12808" max="12808" width="13.7109375" style="2" customWidth="1"/>
    <col min="12809" max="13057" width="9.140625" style="2"/>
    <col min="13058" max="13058" width="10.85546875" style="2" customWidth="1"/>
    <col min="13059" max="13059" width="9.140625" style="2"/>
    <col min="13060" max="13060" width="15.42578125" style="2" customWidth="1"/>
    <col min="13061" max="13061" width="30.85546875" style="2" customWidth="1"/>
    <col min="13062" max="13062" width="6.85546875" style="2" customWidth="1"/>
    <col min="13063" max="13063" width="7" style="2" customWidth="1"/>
    <col min="13064" max="13064" width="13.7109375" style="2" customWidth="1"/>
    <col min="13065" max="13313" width="9.140625" style="2"/>
    <col min="13314" max="13314" width="10.85546875" style="2" customWidth="1"/>
    <col min="13315" max="13315" width="9.140625" style="2"/>
    <col min="13316" max="13316" width="15.42578125" style="2" customWidth="1"/>
    <col min="13317" max="13317" width="30.85546875" style="2" customWidth="1"/>
    <col min="13318" max="13318" width="6.85546875" style="2" customWidth="1"/>
    <col min="13319" max="13319" width="7" style="2" customWidth="1"/>
    <col min="13320" max="13320" width="13.7109375" style="2" customWidth="1"/>
    <col min="13321" max="13569" width="9.140625" style="2"/>
    <col min="13570" max="13570" width="10.85546875" style="2" customWidth="1"/>
    <col min="13571" max="13571" width="9.140625" style="2"/>
    <col min="13572" max="13572" width="15.42578125" style="2" customWidth="1"/>
    <col min="13573" max="13573" width="30.85546875" style="2" customWidth="1"/>
    <col min="13574" max="13574" width="6.85546875" style="2" customWidth="1"/>
    <col min="13575" max="13575" width="7" style="2" customWidth="1"/>
    <col min="13576" max="13576" width="13.7109375" style="2" customWidth="1"/>
    <col min="13577" max="13825" width="9.140625" style="2"/>
    <col min="13826" max="13826" width="10.85546875" style="2" customWidth="1"/>
    <col min="13827" max="13827" width="9.140625" style="2"/>
    <col min="13828" max="13828" width="15.42578125" style="2" customWidth="1"/>
    <col min="13829" max="13829" width="30.85546875" style="2" customWidth="1"/>
    <col min="13830" max="13830" width="6.85546875" style="2" customWidth="1"/>
    <col min="13831" max="13831" width="7" style="2" customWidth="1"/>
    <col min="13832" max="13832" width="13.7109375" style="2" customWidth="1"/>
    <col min="13833" max="14081" width="9.140625" style="2"/>
    <col min="14082" max="14082" width="10.85546875" style="2" customWidth="1"/>
    <col min="14083" max="14083" width="9.140625" style="2"/>
    <col min="14084" max="14084" width="15.42578125" style="2" customWidth="1"/>
    <col min="14085" max="14085" width="30.85546875" style="2" customWidth="1"/>
    <col min="14086" max="14086" width="6.85546875" style="2" customWidth="1"/>
    <col min="14087" max="14087" width="7" style="2" customWidth="1"/>
    <col min="14088" max="14088" width="13.7109375" style="2" customWidth="1"/>
    <col min="14089" max="14337" width="9.140625" style="2"/>
    <col min="14338" max="14338" width="10.85546875" style="2" customWidth="1"/>
    <col min="14339" max="14339" width="9.140625" style="2"/>
    <col min="14340" max="14340" width="15.42578125" style="2" customWidth="1"/>
    <col min="14341" max="14341" width="30.85546875" style="2" customWidth="1"/>
    <col min="14342" max="14342" width="6.85546875" style="2" customWidth="1"/>
    <col min="14343" max="14343" width="7" style="2" customWidth="1"/>
    <col min="14344" max="14344" width="13.7109375" style="2" customWidth="1"/>
    <col min="14345" max="14593" width="9.140625" style="2"/>
    <col min="14594" max="14594" width="10.85546875" style="2" customWidth="1"/>
    <col min="14595" max="14595" width="9.140625" style="2"/>
    <col min="14596" max="14596" width="15.42578125" style="2" customWidth="1"/>
    <col min="14597" max="14597" width="30.85546875" style="2" customWidth="1"/>
    <col min="14598" max="14598" width="6.85546875" style="2" customWidth="1"/>
    <col min="14599" max="14599" width="7" style="2" customWidth="1"/>
    <col min="14600" max="14600" width="13.7109375" style="2" customWidth="1"/>
    <col min="14601" max="14849" width="9.140625" style="2"/>
    <col min="14850" max="14850" width="10.85546875" style="2" customWidth="1"/>
    <col min="14851" max="14851" width="9.140625" style="2"/>
    <col min="14852" max="14852" width="15.42578125" style="2" customWidth="1"/>
    <col min="14853" max="14853" width="30.85546875" style="2" customWidth="1"/>
    <col min="14854" max="14854" width="6.85546875" style="2" customWidth="1"/>
    <col min="14855" max="14855" width="7" style="2" customWidth="1"/>
    <col min="14856" max="14856" width="13.7109375" style="2" customWidth="1"/>
    <col min="14857" max="15105" width="9.140625" style="2"/>
    <col min="15106" max="15106" width="10.85546875" style="2" customWidth="1"/>
    <col min="15107" max="15107" width="9.140625" style="2"/>
    <col min="15108" max="15108" width="15.42578125" style="2" customWidth="1"/>
    <col min="15109" max="15109" width="30.85546875" style="2" customWidth="1"/>
    <col min="15110" max="15110" width="6.85546875" style="2" customWidth="1"/>
    <col min="15111" max="15111" width="7" style="2" customWidth="1"/>
    <col min="15112" max="15112" width="13.7109375" style="2" customWidth="1"/>
    <col min="15113" max="15361" width="9.140625" style="2"/>
    <col min="15362" max="15362" width="10.85546875" style="2" customWidth="1"/>
    <col min="15363" max="15363" width="9.140625" style="2"/>
    <col min="15364" max="15364" width="15.42578125" style="2" customWidth="1"/>
    <col min="15365" max="15365" width="30.85546875" style="2" customWidth="1"/>
    <col min="15366" max="15366" width="6.85546875" style="2" customWidth="1"/>
    <col min="15367" max="15367" width="7" style="2" customWidth="1"/>
    <col min="15368" max="15368" width="13.7109375" style="2" customWidth="1"/>
    <col min="15369" max="15617" width="9.140625" style="2"/>
    <col min="15618" max="15618" width="10.85546875" style="2" customWidth="1"/>
    <col min="15619" max="15619" width="9.140625" style="2"/>
    <col min="15620" max="15620" width="15.42578125" style="2" customWidth="1"/>
    <col min="15621" max="15621" width="30.85546875" style="2" customWidth="1"/>
    <col min="15622" max="15622" width="6.85546875" style="2" customWidth="1"/>
    <col min="15623" max="15623" width="7" style="2" customWidth="1"/>
    <col min="15624" max="15624" width="13.7109375" style="2" customWidth="1"/>
    <col min="15625" max="15873" width="9.140625" style="2"/>
    <col min="15874" max="15874" width="10.85546875" style="2" customWidth="1"/>
    <col min="15875" max="15875" width="9.140625" style="2"/>
    <col min="15876" max="15876" width="15.42578125" style="2" customWidth="1"/>
    <col min="15877" max="15877" width="30.85546875" style="2" customWidth="1"/>
    <col min="15878" max="15878" width="6.85546875" style="2" customWidth="1"/>
    <col min="15879" max="15879" width="7" style="2" customWidth="1"/>
    <col min="15880" max="15880" width="13.7109375" style="2" customWidth="1"/>
    <col min="15881" max="16129" width="9.140625" style="2"/>
    <col min="16130" max="16130" width="10.85546875" style="2" customWidth="1"/>
    <col min="16131" max="16131" width="9.140625" style="2"/>
    <col min="16132" max="16132" width="15.42578125" style="2" customWidth="1"/>
    <col min="16133" max="16133" width="30.85546875" style="2" customWidth="1"/>
    <col min="16134" max="16134" width="6.85546875" style="2" customWidth="1"/>
    <col min="16135" max="16135" width="7" style="2" customWidth="1"/>
    <col min="16136" max="16136" width="13.7109375" style="2" customWidth="1"/>
    <col min="16137" max="16383" width="9.140625" style="2"/>
    <col min="16384" max="16384" width="9" style="2" customWidth="1"/>
  </cols>
  <sheetData>
    <row r="1" spans="1:8" x14ac:dyDescent="0.3">
      <c r="B1" s="135" t="s">
        <v>550</v>
      </c>
      <c r="C1" s="135"/>
      <c r="D1" s="135"/>
      <c r="E1" s="135"/>
      <c r="F1" s="135"/>
      <c r="G1" s="135"/>
      <c r="H1" s="135"/>
    </row>
    <row r="2" spans="1:8" x14ac:dyDescent="0.3">
      <c r="B2" s="64"/>
      <c r="C2" s="64"/>
      <c r="D2" s="64"/>
      <c r="E2" s="64"/>
      <c r="F2" s="64"/>
      <c r="G2" s="64"/>
      <c r="H2" s="64"/>
    </row>
    <row r="3" spans="1:8" s="1" customFormat="1" ht="21" x14ac:dyDescent="0.35">
      <c r="A3" s="66" t="s">
        <v>546</v>
      </c>
      <c r="E3" s="10"/>
      <c r="F3" s="10"/>
      <c r="G3" s="10"/>
    </row>
    <row r="4" spans="1:8" s="1" customFormat="1" ht="21.75" thickBot="1" x14ac:dyDescent="0.4">
      <c r="B4" s="1" t="s">
        <v>533</v>
      </c>
      <c r="F4" s="10"/>
      <c r="G4" s="10"/>
      <c r="H4" s="10"/>
    </row>
    <row r="5" spans="1:8" s="1" customFormat="1" ht="21.75" thickTop="1" x14ac:dyDescent="0.35">
      <c r="C5" s="136" t="s">
        <v>534</v>
      </c>
      <c r="D5" s="136"/>
      <c r="E5" s="136"/>
      <c r="F5" s="76" t="s">
        <v>3</v>
      </c>
      <c r="G5" s="77" t="s">
        <v>4</v>
      </c>
      <c r="H5" s="10"/>
    </row>
    <row r="6" spans="1:8" s="1" customFormat="1" ht="21" x14ac:dyDescent="0.35">
      <c r="C6" s="131" t="s">
        <v>544</v>
      </c>
      <c r="D6" s="132"/>
      <c r="E6" s="133"/>
      <c r="F6" s="70">
        <v>46</v>
      </c>
      <c r="G6" s="69">
        <f t="shared" ref="G6:G15" si="0">F6*100/F$15</f>
        <v>27.710843373493976</v>
      </c>
      <c r="H6" s="10"/>
    </row>
    <row r="7" spans="1:8" s="1" customFormat="1" ht="21" x14ac:dyDescent="0.35">
      <c r="C7" s="131" t="s">
        <v>535</v>
      </c>
      <c r="D7" s="132"/>
      <c r="E7" s="133"/>
      <c r="F7" s="70">
        <v>30</v>
      </c>
      <c r="G7" s="69">
        <f t="shared" si="0"/>
        <v>18.072289156626507</v>
      </c>
      <c r="H7" s="10"/>
    </row>
    <row r="8" spans="1:8" s="1" customFormat="1" ht="21" x14ac:dyDescent="0.35">
      <c r="C8" s="131" t="s">
        <v>547</v>
      </c>
      <c r="D8" s="132"/>
      <c r="E8" s="133"/>
      <c r="F8" s="70">
        <v>27</v>
      </c>
      <c r="G8" s="69">
        <f t="shared" si="0"/>
        <v>16.265060240963855</v>
      </c>
      <c r="H8" s="10"/>
    </row>
    <row r="9" spans="1:8" s="1" customFormat="1" ht="21" x14ac:dyDescent="0.35">
      <c r="C9" s="131" t="s">
        <v>251</v>
      </c>
      <c r="D9" s="132"/>
      <c r="E9" s="133"/>
      <c r="F9" s="70">
        <v>22</v>
      </c>
      <c r="G9" s="69">
        <f t="shared" si="0"/>
        <v>13.253012048192771</v>
      </c>
      <c r="H9" s="10"/>
    </row>
    <row r="10" spans="1:8" s="1" customFormat="1" ht="21" x14ac:dyDescent="0.35">
      <c r="C10" s="131" t="s">
        <v>537</v>
      </c>
      <c r="D10" s="132"/>
      <c r="E10" s="133"/>
      <c r="F10" s="70">
        <v>16</v>
      </c>
      <c r="G10" s="69">
        <f t="shared" si="0"/>
        <v>9.6385542168674707</v>
      </c>
      <c r="H10" s="10"/>
    </row>
    <row r="11" spans="1:8" s="1" customFormat="1" ht="21" x14ac:dyDescent="0.35">
      <c r="C11" s="131" t="s">
        <v>541</v>
      </c>
      <c r="D11" s="132"/>
      <c r="E11" s="133"/>
      <c r="F11" s="70">
        <v>7</v>
      </c>
      <c r="G11" s="69">
        <f t="shared" si="0"/>
        <v>4.2168674698795181</v>
      </c>
      <c r="H11" s="10"/>
    </row>
    <row r="12" spans="1:8" s="1" customFormat="1" ht="21" x14ac:dyDescent="0.35">
      <c r="C12" s="131" t="s">
        <v>536</v>
      </c>
      <c r="D12" s="132"/>
      <c r="E12" s="133"/>
      <c r="F12" s="70">
        <v>7</v>
      </c>
      <c r="G12" s="69">
        <f t="shared" si="0"/>
        <v>4.2168674698795181</v>
      </c>
      <c r="H12" s="10"/>
    </row>
    <row r="13" spans="1:8" s="1" customFormat="1" ht="21" x14ac:dyDescent="0.35">
      <c r="C13" s="131" t="s">
        <v>127</v>
      </c>
      <c r="D13" s="132"/>
      <c r="E13" s="133"/>
      <c r="F13" s="70">
        <v>7</v>
      </c>
      <c r="G13" s="69">
        <f t="shared" si="0"/>
        <v>4.2168674698795181</v>
      </c>
      <c r="H13" s="10"/>
    </row>
    <row r="14" spans="1:8" s="1" customFormat="1" ht="21" x14ac:dyDescent="0.35">
      <c r="C14" s="131" t="s">
        <v>545</v>
      </c>
      <c r="D14" s="132"/>
      <c r="E14" s="133"/>
      <c r="F14" s="78">
        <v>4</v>
      </c>
      <c r="G14" s="69">
        <f t="shared" si="0"/>
        <v>2.4096385542168677</v>
      </c>
      <c r="H14" s="10"/>
    </row>
    <row r="15" spans="1:8" s="1" customFormat="1" ht="21.75" thickBot="1" x14ac:dyDescent="0.4">
      <c r="C15" s="137" t="s">
        <v>5</v>
      </c>
      <c r="D15" s="138"/>
      <c r="E15" s="139"/>
      <c r="F15" s="79">
        <f>SUM(F6:F14)</f>
        <v>166</v>
      </c>
      <c r="G15" s="73">
        <f t="shared" si="0"/>
        <v>100</v>
      </c>
      <c r="H15" s="10"/>
    </row>
    <row r="16" spans="1:8" s="1" customFormat="1" ht="21.75" thickTop="1" x14ac:dyDescent="0.35">
      <c r="F16" s="10"/>
      <c r="G16" s="10"/>
      <c r="H16" s="10"/>
    </row>
    <row r="17" spans="1:9" s="1" customFormat="1" ht="21" x14ac:dyDescent="0.35">
      <c r="A17" s="57"/>
      <c r="B17" s="1" t="s">
        <v>551</v>
      </c>
      <c r="E17" s="10"/>
      <c r="F17" s="10"/>
      <c r="G17" s="10"/>
    </row>
    <row r="18" spans="1:9" s="1" customFormat="1" ht="21" x14ac:dyDescent="0.35">
      <c r="A18" s="1" t="s">
        <v>595</v>
      </c>
      <c r="E18" s="10"/>
      <c r="F18" s="10"/>
      <c r="G18" s="10"/>
    </row>
    <row r="19" spans="1:9" s="1" customFormat="1" ht="21" x14ac:dyDescent="0.35">
      <c r="B19" s="1" t="s">
        <v>594</v>
      </c>
      <c r="F19" s="10"/>
      <c r="G19" s="10"/>
      <c r="H19" s="10"/>
    </row>
    <row r="20" spans="1:9" x14ac:dyDescent="0.3">
      <c r="B20" s="62"/>
      <c r="C20" s="62"/>
      <c r="D20" s="62"/>
      <c r="E20" s="62"/>
      <c r="I20" s="58"/>
    </row>
    <row r="21" spans="1:9" x14ac:dyDescent="0.3">
      <c r="B21" s="62"/>
      <c r="C21" s="62"/>
      <c r="D21" s="62"/>
      <c r="E21" s="62"/>
      <c r="I21" s="58"/>
    </row>
    <row r="22" spans="1:9" x14ac:dyDescent="0.3">
      <c r="B22" s="62"/>
      <c r="C22" s="62"/>
      <c r="D22" s="62"/>
      <c r="E22" s="62"/>
      <c r="I22" s="58"/>
    </row>
    <row r="23" spans="1:9" x14ac:dyDescent="0.3">
      <c r="B23" s="62"/>
      <c r="C23" s="62"/>
      <c r="D23" s="62"/>
      <c r="E23" s="62"/>
      <c r="I23" s="58"/>
    </row>
    <row r="24" spans="1:9" x14ac:dyDescent="0.3">
      <c r="B24" s="62"/>
      <c r="C24" s="62"/>
      <c r="D24" s="62"/>
      <c r="E24" s="62"/>
      <c r="I24" s="58"/>
    </row>
    <row r="25" spans="1:9" x14ac:dyDescent="0.3">
      <c r="B25" s="62"/>
      <c r="C25" s="62"/>
      <c r="D25" s="62"/>
      <c r="E25" s="62"/>
      <c r="I25" s="58"/>
    </row>
    <row r="26" spans="1:9" x14ac:dyDescent="0.3">
      <c r="B26" s="62"/>
      <c r="C26" s="62"/>
      <c r="D26" s="62"/>
      <c r="E26" s="62"/>
      <c r="I26" s="58"/>
    </row>
    <row r="27" spans="1:9" x14ac:dyDescent="0.3">
      <c r="B27" s="62"/>
      <c r="C27" s="62"/>
      <c r="D27" s="62"/>
      <c r="E27" s="62"/>
      <c r="I27" s="58"/>
    </row>
    <row r="28" spans="1:9" x14ac:dyDescent="0.3">
      <c r="B28" s="60"/>
      <c r="C28" s="60"/>
      <c r="D28" s="60"/>
      <c r="E28" s="60"/>
      <c r="F28" s="61"/>
      <c r="G28" s="61"/>
      <c r="H28" s="61"/>
    </row>
  </sheetData>
  <mergeCells count="12">
    <mergeCell ref="C11:E11"/>
    <mergeCell ref="C12:E12"/>
    <mergeCell ref="C13:E13"/>
    <mergeCell ref="C14:E14"/>
    <mergeCell ref="C15:E15"/>
    <mergeCell ref="C7:E7"/>
    <mergeCell ref="C8:E8"/>
    <mergeCell ref="C9:E9"/>
    <mergeCell ref="C10:E10"/>
    <mergeCell ref="B1:H1"/>
    <mergeCell ref="C5:E5"/>
    <mergeCell ref="C6:E6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67"/>
  <sheetViews>
    <sheetView topLeftCell="A10" workbookViewId="0">
      <selection activeCell="C29" sqref="C29"/>
    </sheetView>
  </sheetViews>
  <sheetFormatPr defaultRowHeight="19.5" x14ac:dyDescent="0.3"/>
  <cols>
    <col min="1" max="1" width="6" style="2" customWidth="1"/>
    <col min="2" max="2" width="2.85546875" style="2" customWidth="1"/>
    <col min="3" max="3" width="7.7109375" style="2" customWidth="1"/>
    <col min="4" max="4" width="9.140625" style="2"/>
    <col min="5" max="5" width="17" style="2" customWidth="1"/>
    <col min="6" max="6" width="27.85546875" style="2" customWidth="1"/>
    <col min="7" max="7" width="7.28515625" style="62" customWidth="1"/>
    <col min="8" max="8" width="8.42578125" style="62" customWidth="1"/>
    <col min="9" max="9" width="14.28515625" style="62" customWidth="1"/>
    <col min="10" max="257" width="9.140625" style="2"/>
    <col min="258" max="258" width="10.85546875" style="2" customWidth="1"/>
    <col min="259" max="259" width="9.140625" style="2"/>
    <col min="260" max="260" width="15.42578125" style="2" customWidth="1"/>
    <col min="261" max="261" width="30.85546875" style="2" customWidth="1"/>
    <col min="262" max="262" width="6.85546875" style="2" customWidth="1"/>
    <col min="263" max="263" width="7" style="2" customWidth="1"/>
    <col min="264" max="264" width="13.7109375" style="2" customWidth="1"/>
    <col min="265" max="513" width="9.140625" style="2"/>
    <col min="514" max="514" width="10.85546875" style="2" customWidth="1"/>
    <col min="515" max="515" width="9.140625" style="2"/>
    <col min="516" max="516" width="15.42578125" style="2" customWidth="1"/>
    <col min="517" max="517" width="30.85546875" style="2" customWidth="1"/>
    <col min="518" max="518" width="6.85546875" style="2" customWidth="1"/>
    <col min="519" max="519" width="7" style="2" customWidth="1"/>
    <col min="520" max="520" width="13.7109375" style="2" customWidth="1"/>
    <col min="521" max="769" width="9.140625" style="2"/>
    <col min="770" max="770" width="10.85546875" style="2" customWidth="1"/>
    <col min="771" max="771" width="9.140625" style="2"/>
    <col min="772" max="772" width="15.42578125" style="2" customWidth="1"/>
    <col min="773" max="773" width="30.85546875" style="2" customWidth="1"/>
    <col min="774" max="774" width="6.85546875" style="2" customWidth="1"/>
    <col min="775" max="775" width="7" style="2" customWidth="1"/>
    <col min="776" max="776" width="13.7109375" style="2" customWidth="1"/>
    <col min="777" max="1025" width="9.140625" style="2"/>
    <col min="1026" max="1026" width="10.85546875" style="2" customWidth="1"/>
    <col min="1027" max="1027" width="9.140625" style="2"/>
    <col min="1028" max="1028" width="15.42578125" style="2" customWidth="1"/>
    <col min="1029" max="1029" width="30.85546875" style="2" customWidth="1"/>
    <col min="1030" max="1030" width="6.85546875" style="2" customWidth="1"/>
    <col min="1031" max="1031" width="7" style="2" customWidth="1"/>
    <col min="1032" max="1032" width="13.7109375" style="2" customWidth="1"/>
    <col min="1033" max="1281" width="9.140625" style="2"/>
    <col min="1282" max="1282" width="10.85546875" style="2" customWidth="1"/>
    <col min="1283" max="1283" width="9.140625" style="2"/>
    <col min="1284" max="1284" width="15.42578125" style="2" customWidth="1"/>
    <col min="1285" max="1285" width="30.85546875" style="2" customWidth="1"/>
    <col min="1286" max="1286" width="6.85546875" style="2" customWidth="1"/>
    <col min="1287" max="1287" width="7" style="2" customWidth="1"/>
    <col min="1288" max="1288" width="13.7109375" style="2" customWidth="1"/>
    <col min="1289" max="1537" width="9.140625" style="2"/>
    <col min="1538" max="1538" width="10.85546875" style="2" customWidth="1"/>
    <col min="1539" max="1539" width="9.140625" style="2"/>
    <col min="1540" max="1540" width="15.42578125" style="2" customWidth="1"/>
    <col min="1541" max="1541" width="30.85546875" style="2" customWidth="1"/>
    <col min="1542" max="1542" width="6.85546875" style="2" customWidth="1"/>
    <col min="1543" max="1543" width="7" style="2" customWidth="1"/>
    <col min="1544" max="1544" width="13.7109375" style="2" customWidth="1"/>
    <col min="1545" max="1793" width="9.140625" style="2"/>
    <col min="1794" max="1794" width="10.85546875" style="2" customWidth="1"/>
    <col min="1795" max="1795" width="9.140625" style="2"/>
    <col min="1796" max="1796" width="15.42578125" style="2" customWidth="1"/>
    <col min="1797" max="1797" width="30.85546875" style="2" customWidth="1"/>
    <col min="1798" max="1798" width="6.85546875" style="2" customWidth="1"/>
    <col min="1799" max="1799" width="7" style="2" customWidth="1"/>
    <col min="1800" max="1800" width="13.7109375" style="2" customWidth="1"/>
    <col min="1801" max="2049" width="9.140625" style="2"/>
    <col min="2050" max="2050" width="10.85546875" style="2" customWidth="1"/>
    <col min="2051" max="2051" width="9.140625" style="2"/>
    <col min="2052" max="2052" width="15.42578125" style="2" customWidth="1"/>
    <col min="2053" max="2053" width="30.85546875" style="2" customWidth="1"/>
    <col min="2054" max="2054" width="6.85546875" style="2" customWidth="1"/>
    <col min="2055" max="2055" width="7" style="2" customWidth="1"/>
    <col min="2056" max="2056" width="13.7109375" style="2" customWidth="1"/>
    <col min="2057" max="2305" width="9.140625" style="2"/>
    <col min="2306" max="2306" width="10.85546875" style="2" customWidth="1"/>
    <col min="2307" max="2307" width="9.140625" style="2"/>
    <col min="2308" max="2308" width="15.42578125" style="2" customWidth="1"/>
    <col min="2309" max="2309" width="30.85546875" style="2" customWidth="1"/>
    <col min="2310" max="2310" width="6.85546875" style="2" customWidth="1"/>
    <col min="2311" max="2311" width="7" style="2" customWidth="1"/>
    <col min="2312" max="2312" width="13.7109375" style="2" customWidth="1"/>
    <col min="2313" max="2561" width="9.140625" style="2"/>
    <col min="2562" max="2562" width="10.85546875" style="2" customWidth="1"/>
    <col min="2563" max="2563" width="9.140625" style="2"/>
    <col min="2564" max="2564" width="15.42578125" style="2" customWidth="1"/>
    <col min="2565" max="2565" width="30.85546875" style="2" customWidth="1"/>
    <col min="2566" max="2566" width="6.85546875" style="2" customWidth="1"/>
    <col min="2567" max="2567" width="7" style="2" customWidth="1"/>
    <col min="2568" max="2568" width="13.7109375" style="2" customWidth="1"/>
    <col min="2569" max="2817" width="9.140625" style="2"/>
    <col min="2818" max="2818" width="10.85546875" style="2" customWidth="1"/>
    <col min="2819" max="2819" width="9.140625" style="2"/>
    <col min="2820" max="2820" width="15.42578125" style="2" customWidth="1"/>
    <col min="2821" max="2821" width="30.85546875" style="2" customWidth="1"/>
    <col min="2822" max="2822" width="6.85546875" style="2" customWidth="1"/>
    <col min="2823" max="2823" width="7" style="2" customWidth="1"/>
    <col min="2824" max="2824" width="13.7109375" style="2" customWidth="1"/>
    <col min="2825" max="3073" width="9.140625" style="2"/>
    <col min="3074" max="3074" width="10.85546875" style="2" customWidth="1"/>
    <col min="3075" max="3075" width="9.140625" style="2"/>
    <col min="3076" max="3076" width="15.42578125" style="2" customWidth="1"/>
    <col min="3077" max="3077" width="30.85546875" style="2" customWidth="1"/>
    <col min="3078" max="3078" width="6.85546875" style="2" customWidth="1"/>
    <col min="3079" max="3079" width="7" style="2" customWidth="1"/>
    <col min="3080" max="3080" width="13.7109375" style="2" customWidth="1"/>
    <col min="3081" max="3329" width="9.140625" style="2"/>
    <col min="3330" max="3330" width="10.85546875" style="2" customWidth="1"/>
    <col min="3331" max="3331" width="9.140625" style="2"/>
    <col min="3332" max="3332" width="15.42578125" style="2" customWidth="1"/>
    <col min="3333" max="3333" width="30.85546875" style="2" customWidth="1"/>
    <col min="3334" max="3334" width="6.85546875" style="2" customWidth="1"/>
    <col min="3335" max="3335" width="7" style="2" customWidth="1"/>
    <col min="3336" max="3336" width="13.7109375" style="2" customWidth="1"/>
    <col min="3337" max="3585" width="9.140625" style="2"/>
    <col min="3586" max="3586" width="10.85546875" style="2" customWidth="1"/>
    <col min="3587" max="3587" width="9.140625" style="2"/>
    <col min="3588" max="3588" width="15.42578125" style="2" customWidth="1"/>
    <col min="3589" max="3589" width="30.85546875" style="2" customWidth="1"/>
    <col min="3590" max="3590" width="6.85546875" style="2" customWidth="1"/>
    <col min="3591" max="3591" width="7" style="2" customWidth="1"/>
    <col min="3592" max="3592" width="13.7109375" style="2" customWidth="1"/>
    <col min="3593" max="3841" width="9.140625" style="2"/>
    <col min="3842" max="3842" width="10.85546875" style="2" customWidth="1"/>
    <col min="3843" max="3843" width="9.140625" style="2"/>
    <col min="3844" max="3844" width="15.42578125" style="2" customWidth="1"/>
    <col min="3845" max="3845" width="30.85546875" style="2" customWidth="1"/>
    <col min="3846" max="3846" width="6.85546875" style="2" customWidth="1"/>
    <col min="3847" max="3847" width="7" style="2" customWidth="1"/>
    <col min="3848" max="3848" width="13.7109375" style="2" customWidth="1"/>
    <col min="3849" max="4097" width="9.140625" style="2"/>
    <col min="4098" max="4098" width="10.85546875" style="2" customWidth="1"/>
    <col min="4099" max="4099" width="9.140625" style="2"/>
    <col min="4100" max="4100" width="15.42578125" style="2" customWidth="1"/>
    <col min="4101" max="4101" width="30.85546875" style="2" customWidth="1"/>
    <col min="4102" max="4102" width="6.85546875" style="2" customWidth="1"/>
    <col min="4103" max="4103" width="7" style="2" customWidth="1"/>
    <col min="4104" max="4104" width="13.7109375" style="2" customWidth="1"/>
    <col min="4105" max="4353" width="9.140625" style="2"/>
    <col min="4354" max="4354" width="10.85546875" style="2" customWidth="1"/>
    <col min="4355" max="4355" width="9.140625" style="2"/>
    <col min="4356" max="4356" width="15.42578125" style="2" customWidth="1"/>
    <col min="4357" max="4357" width="30.85546875" style="2" customWidth="1"/>
    <col min="4358" max="4358" width="6.85546875" style="2" customWidth="1"/>
    <col min="4359" max="4359" width="7" style="2" customWidth="1"/>
    <col min="4360" max="4360" width="13.7109375" style="2" customWidth="1"/>
    <col min="4361" max="4609" width="9.140625" style="2"/>
    <col min="4610" max="4610" width="10.85546875" style="2" customWidth="1"/>
    <col min="4611" max="4611" width="9.140625" style="2"/>
    <col min="4612" max="4612" width="15.42578125" style="2" customWidth="1"/>
    <col min="4613" max="4613" width="30.85546875" style="2" customWidth="1"/>
    <col min="4614" max="4614" width="6.85546875" style="2" customWidth="1"/>
    <col min="4615" max="4615" width="7" style="2" customWidth="1"/>
    <col min="4616" max="4616" width="13.7109375" style="2" customWidth="1"/>
    <col min="4617" max="4865" width="9.140625" style="2"/>
    <col min="4866" max="4866" width="10.85546875" style="2" customWidth="1"/>
    <col min="4867" max="4867" width="9.140625" style="2"/>
    <col min="4868" max="4868" width="15.42578125" style="2" customWidth="1"/>
    <col min="4869" max="4869" width="30.85546875" style="2" customWidth="1"/>
    <col min="4870" max="4870" width="6.85546875" style="2" customWidth="1"/>
    <col min="4871" max="4871" width="7" style="2" customWidth="1"/>
    <col min="4872" max="4872" width="13.7109375" style="2" customWidth="1"/>
    <col min="4873" max="5121" width="9.140625" style="2"/>
    <col min="5122" max="5122" width="10.85546875" style="2" customWidth="1"/>
    <col min="5123" max="5123" width="9.140625" style="2"/>
    <col min="5124" max="5124" width="15.42578125" style="2" customWidth="1"/>
    <col min="5125" max="5125" width="30.85546875" style="2" customWidth="1"/>
    <col min="5126" max="5126" width="6.85546875" style="2" customWidth="1"/>
    <col min="5127" max="5127" width="7" style="2" customWidth="1"/>
    <col min="5128" max="5128" width="13.7109375" style="2" customWidth="1"/>
    <col min="5129" max="5377" width="9.140625" style="2"/>
    <col min="5378" max="5378" width="10.85546875" style="2" customWidth="1"/>
    <col min="5379" max="5379" width="9.140625" style="2"/>
    <col min="5380" max="5380" width="15.42578125" style="2" customWidth="1"/>
    <col min="5381" max="5381" width="30.85546875" style="2" customWidth="1"/>
    <col min="5382" max="5382" width="6.85546875" style="2" customWidth="1"/>
    <col min="5383" max="5383" width="7" style="2" customWidth="1"/>
    <col min="5384" max="5384" width="13.7109375" style="2" customWidth="1"/>
    <col min="5385" max="5633" width="9.140625" style="2"/>
    <col min="5634" max="5634" width="10.85546875" style="2" customWidth="1"/>
    <col min="5635" max="5635" width="9.140625" style="2"/>
    <col min="5636" max="5636" width="15.42578125" style="2" customWidth="1"/>
    <col min="5637" max="5637" width="30.85546875" style="2" customWidth="1"/>
    <col min="5638" max="5638" width="6.85546875" style="2" customWidth="1"/>
    <col min="5639" max="5639" width="7" style="2" customWidth="1"/>
    <col min="5640" max="5640" width="13.7109375" style="2" customWidth="1"/>
    <col min="5641" max="5889" width="9.140625" style="2"/>
    <col min="5890" max="5890" width="10.85546875" style="2" customWidth="1"/>
    <col min="5891" max="5891" width="9.140625" style="2"/>
    <col min="5892" max="5892" width="15.42578125" style="2" customWidth="1"/>
    <col min="5893" max="5893" width="30.85546875" style="2" customWidth="1"/>
    <col min="5894" max="5894" width="6.85546875" style="2" customWidth="1"/>
    <col min="5895" max="5895" width="7" style="2" customWidth="1"/>
    <col min="5896" max="5896" width="13.7109375" style="2" customWidth="1"/>
    <col min="5897" max="6145" width="9.140625" style="2"/>
    <col min="6146" max="6146" width="10.85546875" style="2" customWidth="1"/>
    <col min="6147" max="6147" width="9.140625" style="2"/>
    <col min="6148" max="6148" width="15.42578125" style="2" customWidth="1"/>
    <col min="6149" max="6149" width="30.85546875" style="2" customWidth="1"/>
    <col min="6150" max="6150" width="6.85546875" style="2" customWidth="1"/>
    <col min="6151" max="6151" width="7" style="2" customWidth="1"/>
    <col min="6152" max="6152" width="13.7109375" style="2" customWidth="1"/>
    <col min="6153" max="6401" width="9.140625" style="2"/>
    <col min="6402" max="6402" width="10.85546875" style="2" customWidth="1"/>
    <col min="6403" max="6403" width="9.140625" style="2"/>
    <col min="6404" max="6404" width="15.42578125" style="2" customWidth="1"/>
    <col min="6405" max="6405" width="30.85546875" style="2" customWidth="1"/>
    <col min="6406" max="6406" width="6.85546875" style="2" customWidth="1"/>
    <col min="6407" max="6407" width="7" style="2" customWidth="1"/>
    <col min="6408" max="6408" width="13.7109375" style="2" customWidth="1"/>
    <col min="6409" max="6657" width="9.140625" style="2"/>
    <col min="6658" max="6658" width="10.85546875" style="2" customWidth="1"/>
    <col min="6659" max="6659" width="9.140625" style="2"/>
    <col min="6660" max="6660" width="15.42578125" style="2" customWidth="1"/>
    <col min="6661" max="6661" width="30.85546875" style="2" customWidth="1"/>
    <col min="6662" max="6662" width="6.85546875" style="2" customWidth="1"/>
    <col min="6663" max="6663" width="7" style="2" customWidth="1"/>
    <col min="6664" max="6664" width="13.7109375" style="2" customWidth="1"/>
    <col min="6665" max="6913" width="9.140625" style="2"/>
    <col min="6914" max="6914" width="10.85546875" style="2" customWidth="1"/>
    <col min="6915" max="6915" width="9.140625" style="2"/>
    <col min="6916" max="6916" width="15.42578125" style="2" customWidth="1"/>
    <col min="6917" max="6917" width="30.85546875" style="2" customWidth="1"/>
    <col min="6918" max="6918" width="6.85546875" style="2" customWidth="1"/>
    <col min="6919" max="6919" width="7" style="2" customWidth="1"/>
    <col min="6920" max="6920" width="13.7109375" style="2" customWidth="1"/>
    <col min="6921" max="7169" width="9.140625" style="2"/>
    <col min="7170" max="7170" width="10.85546875" style="2" customWidth="1"/>
    <col min="7171" max="7171" width="9.140625" style="2"/>
    <col min="7172" max="7172" width="15.42578125" style="2" customWidth="1"/>
    <col min="7173" max="7173" width="30.85546875" style="2" customWidth="1"/>
    <col min="7174" max="7174" width="6.85546875" style="2" customWidth="1"/>
    <col min="7175" max="7175" width="7" style="2" customWidth="1"/>
    <col min="7176" max="7176" width="13.7109375" style="2" customWidth="1"/>
    <col min="7177" max="7425" width="9.140625" style="2"/>
    <col min="7426" max="7426" width="10.85546875" style="2" customWidth="1"/>
    <col min="7427" max="7427" width="9.140625" style="2"/>
    <col min="7428" max="7428" width="15.42578125" style="2" customWidth="1"/>
    <col min="7429" max="7429" width="30.85546875" style="2" customWidth="1"/>
    <col min="7430" max="7430" width="6.85546875" style="2" customWidth="1"/>
    <col min="7431" max="7431" width="7" style="2" customWidth="1"/>
    <col min="7432" max="7432" width="13.7109375" style="2" customWidth="1"/>
    <col min="7433" max="7681" width="9.140625" style="2"/>
    <col min="7682" max="7682" width="10.85546875" style="2" customWidth="1"/>
    <col min="7683" max="7683" width="9.140625" style="2"/>
    <col min="7684" max="7684" width="15.42578125" style="2" customWidth="1"/>
    <col min="7685" max="7685" width="30.85546875" style="2" customWidth="1"/>
    <col min="7686" max="7686" width="6.85546875" style="2" customWidth="1"/>
    <col min="7687" max="7687" width="7" style="2" customWidth="1"/>
    <col min="7688" max="7688" width="13.7109375" style="2" customWidth="1"/>
    <col min="7689" max="7937" width="9.140625" style="2"/>
    <col min="7938" max="7938" width="10.85546875" style="2" customWidth="1"/>
    <col min="7939" max="7939" width="9.140625" style="2"/>
    <col min="7940" max="7940" width="15.42578125" style="2" customWidth="1"/>
    <col min="7941" max="7941" width="30.85546875" style="2" customWidth="1"/>
    <col min="7942" max="7942" width="6.85546875" style="2" customWidth="1"/>
    <col min="7943" max="7943" width="7" style="2" customWidth="1"/>
    <col min="7944" max="7944" width="13.7109375" style="2" customWidth="1"/>
    <col min="7945" max="8193" width="9.140625" style="2"/>
    <col min="8194" max="8194" width="10.85546875" style="2" customWidth="1"/>
    <col min="8195" max="8195" width="9.140625" style="2"/>
    <col min="8196" max="8196" width="15.42578125" style="2" customWidth="1"/>
    <col min="8197" max="8197" width="30.85546875" style="2" customWidth="1"/>
    <col min="8198" max="8198" width="6.85546875" style="2" customWidth="1"/>
    <col min="8199" max="8199" width="7" style="2" customWidth="1"/>
    <col min="8200" max="8200" width="13.7109375" style="2" customWidth="1"/>
    <col min="8201" max="8449" width="9.140625" style="2"/>
    <col min="8450" max="8450" width="10.85546875" style="2" customWidth="1"/>
    <col min="8451" max="8451" width="9.140625" style="2"/>
    <col min="8452" max="8452" width="15.42578125" style="2" customWidth="1"/>
    <col min="8453" max="8453" width="30.85546875" style="2" customWidth="1"/>
    <col min="8454" max="8454" width="6.85546875" style="2" customWidth="1"/>
    <col min="8455" max="8455" width="7" style="2" customWidth="1"/>
    <col min="8456" max="8456" width="13.7109375" style="2" customWidth="1"/>
    <col min="8457" max="8705" width="9.140625" style="2"/>
    <col min="8706" max="8706" width="10.85546875" style="2" customWidth="1"/>
    <col min="8707" max="8707" width="9.140625" style="2"/>
    <col min="8708" max="8708" width="15.42578125" style="2" customWidth="1"/>
    <col min="8709" max="8709" width="30.85546875" style="2" customWidth="1"/>
    <col min="8710" max="8710" width="6.85546875" style="2" customWidth="1"/>
    <col min="8711" max="8711" width="7" style="2" customWidth="1"/>
    <col min="8712" max="8712" width="13.7109375" style="2" customWidth="1"/>
    <col min="8713" max="8961" width="9.140625" style="2"/>
    <col min="8962" max="8962" width="10.85546875" style="2" customWidth="1"/>
    <col min="8963" max="8963" width="9.140625" style="2"/>
    <col min="8964" max="8964" width="15.42578125" style="2" customWidth="1"/>
    <col min="8965" max="8965" width="30.85546875" style="2" customWidth="1"/>
    <col min="8966" max="8966" width="6.85546875" style="2" customWidth="1"/>
    <col min="8967" max="8967" width="7" style="2" customWidth="1"/>
    <col min="8968" max="8968" width="13.7109375" style="2" customWidth="1"/>
    <col min="8969" max="9217" width="9.140625" style="2"/>
    <col min="9218" max="9218" width="10.85546875" style="2" customWidth="1"/>
    <col min="9219" max="9219" width="9.140625" style="2"/>
    <col min="9220" max="9220" width="15.42578125" style="2" customWidth="1"/>
    <col min="9221" max="9221" width="30.85546875" style="2" customWidth="1"/>
    <col min="9222" max="9222" width="6.85546875" style="2" customWidth="1"/>
    <col min="9223" max="9223" width="7" style="2" customWidth="1"/>
    <col min="9224" max="9224" width="13.7109375" style="2" customWidth="1"/>
    <col min="9225" max="9473" width="9.140625" style="2"/>
    <col min="9474" max="9474" width="10.85546875" style="2" customWidth="1"/>
    <col min="9475" max="9475" width="9.140625" style="2"/>
    <col min="9476" max="9476" width="15.42578125" style="2" customWidth="1"/>
    <col min="9477" max="9477" width="30.85546875" style="2" customWidth="1"/>
    <col min="9478" max="9478" width="6.85546875" style="2" customWidth="1"/>
    <col min="9479" max="9479" width="7" style="2" customWidth="1"/>
    <col min="9480" max="9480" width="13.7109375" style="2" customWidth="1"/>
    <col min="9481" max="9729" width="9.140625" style="2"/>
    <col min="9730" max="9730" width="10.85546875" style="2" customWidth="1"/>
    <col min="9731" max="9731" width="9.140625" style="2"/>
    <col min="9732" max="9732" width="15.42578125" style="2" customWidth="1"/>
    <col min="9733" max="9733" width="30.85546875" style="2" customWidth="1"/>
    <col min="9734" max="9734" width="6.85546875" style="2" customWidth="1"/>
    <col min="9735" max="9735" width="7" style="2" customWidth="1"/>
    <col min="9736" max="9736" width="13.7109375" style="2" customWidth="1"/>
    <col min="9737" max="9985" width="9.140625" style="2"/>
    <col min="9986" max="9986" width="10.85546875" style="2" customWidth="1"/>
    <col min="9987" max="9987" width="9.140625" style="2"/>
    <col min="9988" max="9988" width="15.42578125" style="2" customWidth="1"/>
    <col min="9989" max="9989" width="30.85546875" style="2" customWidth="1"/>
    <col min="9990" max="9990" width="6.85546875" style="2" customWidth="1"/>
    <col min="9991" max="9991" width="7" style="2" customWidth="1"/>
    <col min="9992" max="9992" width="13.7109375" style="2" customWidth="1"/>
    <col min="9993" max="10241" width="9.140625" style="2"/>
    <col min="10242" max="10242" width="10.85546875" style="2" customWidth="1"/>
    <col min="10243" max="10243" width="9.140625" style="2"/>
    <col min="10244" max="10244" width="15.42578125" style="2" customWidth="1"/>
    <col min="10245" max="10245" width="30.85546875" style="2" customWidth="1"/>
    <col min="10246" max="10246" width="6.85546875" style="2" customWidth="1"/>
    <col min="10247" max="10247" width="7" style="2" customWidth="1"/>
    <col min="10248" max="10248" width="13.7109375" style="2" customWidth="1"/>
    <col min="10249" max="10497" width="9.140625" style="2"/>
    <col min="10498" max="10498" width="10.85546875" style="2" customWidth="1"/>
    <col min="10499" max="10499" width="9.140625" style="2"/>
    <col min="10500" max="10500" width="15.42578125" style="2" customWidth="1"/>
    <col min="10501" max="10501" width="30.85546875" style="2" customWidth="1"/>
    <col min="10502" max="10502" width="6.85546875" style="2" customWidth="1"/>
    <col min="10503" max="10503" width="7" style="2" customWidth="1"/>
    <col min="10504" max="10504" width="13.7109375" style="2" customWidth="1"/>
    <col min="10505" max="10753" width="9.140625" style="2"/>
    <col min="10754" max="10754" width="10.85546875" style="2" customWidth="1"/>
    <col min="10755" max="10755" width="9.140625" style="2"/>
    <col min="10756" max="10756" width="15.42578125" style="2" customWidth="1"/>
    <col min="10757" max="10757" width="30.85546875" style="2" customWidth="1"/>
    <col min="10758" max="10758" width="6.85546875" style="2" customWidth="1"/>
    <col min="10759" max="10759" width="7" style="2" customWidth="1"/>
    <col min="10760" max="10760" width="13.7109375" style="2" customWidth="1"/>
    <col min="10761" max="11009" width="9.140625" style="2"/>
    <col min="11010" max="11010" width="10.85546875" style="2" customWidth="1"/>
    <col min="11011" max="11011" width="9.140625" style="2"/>
    <col min="11012" max="11012" width="15.42578125" style="2" customWidth="1"/>
    <col min="11013" max="11013" width="30.85546875" style="2" customWidth="1"/>
    <col min="11014" max="11014" width="6.85546875" style="2" customWidth="1"/>
    <col min="11015" max="11015" width="7" style="2" customWidth="1"/>
    <col min="11016" max="11016" width="13.7109375" style="2" customWidth="1"/>
    <col min="11017" max="11265" width="9.140625" style="2"/>
    <col min="11266" max="11266" width="10.85546875" style="2" customWidth="1"/>
    <col min="11267" max="11267" width="9.140625" style="2"/>
    <col min="11268" max="11268" width="15.42578125" style="2" customWidth="1"/>
    <col min="11269" max="11269" width="30.85546875" style="2" customWidth="1"/>
    <col min="11270" max="11270" width="6.85546875" style="2" customWidth="1"/>
    <col min="11271" max="11271" width="7" style="2" customWidth="1"/>
    <col min="11272" max="11272" width="13.7109375" style="2" customWidth="1"/>
    <col min="11273" max="11521" width="9.140625" style="2"/>
    <col min="11522" max="11522" width="10.85546875" style="2" customWidth="1"/>
    <col min="11523" max="11523" width="9.140625" style="2"/>
    <col min="11524" max="11524" width="15.42578125" style="2" customWidth="1"/>
    <col min="11525" max="11525" width="30.85546875" style="2" customWidth="1"/>
    <col min="11526" max="11526" width="6.85546875" style="2" customWidth="1"/>
    <col min="11527" max="11527" width="7" style="2" customWidth="1"/>
    <col min="11528" max="11528" width="13.7109375" style="2" customWidth="1"/>
    <col min="11529" max="11777" width="9.140625" style="2"/>
    <col min="11778" max="11778" width="10.85546875" style="2" customWidth="1"/>
    <col min="11779" max="11779" width="9.140625" style="2"/>
    <col min="11780" max="11780" width="15.42578125" style="2" customWidth="1"/>
    <col min="11781" max="11781" width="30.85546875" style="2" customWidth="1"/>
    <col min="11782" max="11782" width="6.85546875" style="2" customWidth="1"/>
    <col min="11783" max="11783" width="7" style="2" customWidth="1"/>
    <col min="11784" max="11784" width="13.7109375" style="2" customWidth="1"/>
    <col min="11785" max="12033" width="9.140625" style="2"/>
    <col min="12034" max="12034" width="10.85546875" style="2" customWidth="1"/>
    <col min="12035" max="12035" width="9.140625" style="2"/>
    <col min="12036" max="12036" width="15.42578125" style="2" customWidth="1"/>
    <col min="12037" max="12037" width="30.85546875" style="2" customWidth="1"/>
    <col min="12038" max="12038" width="6.85546875" style="2" customWidth="1"/>
    <col min="12039" max="12039" width="7" style="2" customWidth="1"/>
    <col min="12040" max="12040" width="13.7109375" style="2" customWidth="1"/>
    <col min="12041" max="12289" width="9.140625" style="2"/>
    <col min="12290" max="12290" width="10.85546875" style="2" customWidth="1"/>
    <col min="12291" max="12291" width="9.140625" style="2"/>
    <col min="12292" max="12292" width="15.42578125" style="2" customWidth="1"/>
    <col min="12293" max="12293" width="30.85546875" style="2" customWidth="1"/>
    <col min="12294" max="12294" width="6.85546875" style="2" customWidth="1"/>
    <col min="12295" max="12295" width="7" style="2" customWidth="1"/>
    <col min="12296" max="12296" width="13.7109375" style="2" customWidth="1"/>
    <col min="12297" max="12545" width="9.140625" style="2"/>
    <col min="12546" max="12546" width="10.85546875" style="2" customWidth="1"/>
    <col min="12547" max="12547" width="9.140625" style="2"/>
    <col min="12548" max="12548" width="15.42578125" style="2" customWidth="1"/>
    <col min="12549" max="12549" width="30.85546875" style="2" customWidth="1"/>
    <col min="12550" max="12550" width="6.85546875" style="2" customWidth="1"/>
    <col min="12551" max="12551" width="7" style="2" customWidth="1"/>
    <col min="12552" max="12552" width="13.7109375" style="2" customWidth="1"/>
    <col min="12553" max="12801" width="9.140625" style="2"/>
    <col min="12802" max="12802" width="10.85546875" style="2" customWidth="1"/>
    <col min="12803" max="12803" width="9.140625" style="2"/>
    <col min="12804" max="12804" width="15.42578125" style="2" customWidth="1"/>
    <col min="12805" max="12805" width="30.85546875" style="2" customWidth="1"/>
    <col min="12806" max="12806" width="6.85546875" style="2" customWidth="1"/>
    <col min="12807" max="12807" width="7" style="2" customWidth="1"/>
    <col min="12808" max="12808" width="13.7109375" style="2" customWidth="1"/>
    <col min="12809" max="13057" width="9.140625" style="2"/>
    <col min="13058" max="13058" width="10.85546875" style="2" customWidth="1"/>
    <col min="13059" max="13059" width="9.140625" style="2"/>
    <col min="13060" max="13060" width="15.42578125" style="2" customWidth="1"/>
    <col min="13061" max="13061" width="30.85546875" style="2" customWidth="1"/>
    <col min="13062" max="13062" width="6.85546875" style="2" customWidth="1"/>
    <col min="13063" max="13063" width="7" style="2" customWidth="1"/>
    <col min="13064" max="13064" width="13.7109375" style="2" customWidth="1"/>
    <col min="13065" max="13313" width="9.140625" style="2"/>
    <col min="13314" max="13314" width="10.85546875" style="2" customWidth="1"/>
    <col min="13315" max="13315" width="9.140625" style="2"/>
    <col min="13316" max="13316" width="15.42578125" style="2" customWidth="1"/>
    <col min="13317" max="13317" width="30.85546875" style="2" customWidth="1"/>
    <col min="13318" max="13318" width="6.85546875" style="2" customWidth="1"/>
    <col min="13319" max="13319" width="7" style="2" customWidth="1"/>
    <col min="13320" max="13320" width="13.7109375" style="2" customWidth="1"/>
    <col min="13321" max="13569" width="9.140625" style="2"/>
    <col min="13570" max="13570" width="10.85546875" style="2" customWidth="1"/>
    <col min="13571" max="13571" width="9.140625" style="2"/>
    <col min="13572" max="13572" width="15.42578125" style="2" customWidth="1"/>
    <col min="13573" max="13573" width="30.85546875" style="2" customWidth="1"/>
    <col min="13574" max="13574" width="6.85546875" style="2" customWidth="1"/>
    <col min="13575" max="13575" width="7" style="2" customWidth="1"/>
    <col min="13576" max="13576" width="13.7109375" style="2" customWidth="1"/>
    <col min="13577" max="13825" width="9.140625" style="2"/>
    <col min="13826" max="13826" width="10.85546875" style="2" customWidth="1"/>
    <col min="13827" max="13827" width="9.140625" style="2"/>
    <col min="13828" max="13828" width="15.42578125" style="2" customWidth="1"/>
    <col min="13829" max="13829" width="30.85546875" style="2" customWidth="1"/>
    <col min="13830" max="13830" width="6.85546875" style="2" customWidth="1"/>
    <col min="13831" max="13831" width="7" style="2" customWidth="1"/>
    <col min="13832" max="13832" width="13.7109375" style="2" customWidth="1"/>
    <col min="13833" max="14081" width="9.140625" style="2"/>
    <col min="14082" max="14082" width="10.85546875" style="2" customWidth="1"/>
    <col min="14083" max="14083" width="9.140625" style="2"/>
    <col min="14084" max="14084" width="15.42578125" style="2" customWidth="1"/>
    <col min="14085" max="14085" width="30.85546875" style="2" customWidth="1"/>
    <col min="14086" max="14086" width="6.85546875" style="2" customWidth="1"/>
    <col min="14087" max="14087" width="7" style="2" customWidth="1"/>
    <col min="14088" max="14088" width="13.7109375" style="2" customWidth="1"/>
    <col min="14089" max="14337" width="9.140625" style="2"/>
    <col min="14338" max="14338" width="10.85546875" style="2" customWidth="1"/>
    <col min="14339" max="14339" width="9.140625" style="2"/>
    <col min="14340" max="14340" width="15.42578125" style="2" customWidth="1"/>
    <col min="14341" max="14341" width="30.85546875" style="2" customWidth="1"/>
    <col min="14342" max="14342" width="6.85546875" style="2" customWidth="1"/>
    <col min="14343" max="14343" width="7" style="2" customWidth="1"/>
    <col min="14344" max="14344" width="13.7109375" style="2" customWidth="1"/>
    <col min="14345" max="14593" width="9.140625" style="2"/>
    <col min="14594" max="14594" width="10.85546875" style="2" customWidth="1"/>
    <col min="14595" max="14595" width="9.140625" style="2"/>
    <col min="14596" max="14596" width="15.42578125" style="2" customWidth="1"/>
    <col min="14597" max="14597" width="30.85546875" style="2" customWidth="1"/>
    <col min="14598" max="14598" width="6.85546875" style="2" customWidth="1"/>
    <col min="14599" max="14599" width="7" style="2" customWidth="1"/>
    <col min="14600" max="14600" width="13.7109375" style="2" customWidth="1"/>
    <col min="14601" max="14849" width="9.140625" style="2"/>
    <col min="14850" max="14850" width="10.85546875" style="2" customWidth="1"/>
    <col min="14851" max="14851" width="9.140625" style="2"/>
    <col min="14852" max="14852" width="15.42578125" style="2" customWidth="1"/>
    <col min="14853" max="14853" width="30.85546875" style="2" customWidth="1"/>
    <col min="14854" max="14854" width="6.85546875" style="2" customWidth="1"/>
    <col min="14855" max="14855" width="7" style="2" customWidth="1"/>
    <col min="14856" max="14856" width="13.7109375" style="2" customWidth="1"/>
    <col min="14857" max="15105" width="9.140625" style="2"/>
    <col min="15106" max="15106" width="10.85546875" style="2" customWidth="1"/>
    <col min="15107" max="15107" width="9.140625" style="2"/>
    <col min="15108" max="15108" width="15.42578125" style="2" customWidth="1"/>
    <col min="15109" max="15109" width="30.85546875" style="2" customWidth="1"/>
    <col min="15110" max="15110" width="6.85546875" style="2" customWidth="1"/>
    <col min="15111" max="15111" width="7" style="2" customWidth="1"/>
    <col min="15112" max="15112" width="13.7109375" style="2" customWidth="1"/>
    <col min="15113" max="15361" width="9.140625" style="2"/>
    <col min="15362" max="15362" width="10.85546875" style="2" customWidth="1"/>
    <col min="15363" max="15363" width="9.140625" style="2"/>
    <col min="15364" max="15364" width="15.42578125" style="2" customWidth="1"/>
    <col min="15365" max="15365" width="30.85546875" style="2" customWidth="1"/>
    <col min="15366" max="15366" width="6.85546875" style="2" customWidth="1"/>
    <col min="15367" max="15367" width="7" style="2" customWidth="1"/>
    <col min="15368" max="15368" width="13.7109375" style="2" customWidth="1"/>
    <col min="15369" max="15617" width="9.140625" style="2"/>
    <col min="15618" max="15618" width="10.85546875" style="2" customWidth="1"/>
    <col min="15619" max="15619" width="9.140625" style="2"/>
    <col min="15620" max="15620" width="15.42578125" style="2" customWidth="1"/>
    <col min="15621" max="15621" width="30.85546875" style="2" customWidth="1"/>
    <col min="15622" max="15622" width="6.85546875" style="2" customWidth="1"/>
    <col min="15623" max="15623" width="7" style="2" customWidth="1"/>
    <col min="15624" max="15624" width="13.7109375" style="2" customWidth="1"/>
    <col min="15625" max="15873" width="9.140625" style="2"/>
    <col min="15874" max="15874" width="10.85546875" style="2" customWidth="1"/>
    <col min="15875" max="15875" width="9.140625" style="2"/>
    <col min="15876" max="15876" width="15.42578125" style="2" customWidth="1"/>
    <col min="15877" max="15877" width="30.85546875" style="2" customWidth="1"/>
    <col min="15878" max="15878" width="6.85546875" style="2" customWidth="1"/>
    <col min="15879" max="15879" width="7" style="2" customWidth="1"/>
    <col min="15880" max="15880" width="13.7109375" style="2" customWidth="1"/>
    <col min="15881" max="16129" width="9.140625" style="2"/>
    <col min="16130" max="16130" width="10.85546875" style="2" customWidth="1"/>
    <col min="16131" max="16131" width="9.140625" style="2"/>
    <col min="16132" max="16132" width="15.42578125" style="2" customWidth="1"/>
    <col min="16133" max="16133" width="30.85546875" style="2" customWidth="1"/>
    <col min="16134" max="16134" width="6.85546875" style="2" customWidth="1"/>
    <col min="16135" max="16135" width="7" style="2" customWidth="1"/>
    <col min="16136" max="16136" width="13.7109375" style="2" customWidth="1"/>
    <col min="16137" max="16384" width="9.140625" style="2"/>
  </cols>
  <sheetData>
    <row r="1" spans="2:10" s="9" customFormat="1" ht="21" x14ac:dyDescent="0.35">
      <c r="B1" s="128" t="s">
        <v>8</v>
      </c>
      <c r="C1" s="128"/>
      <c r="D1" s="128"/>
      <c r="E1" s="128"/>
      <c r="F1" s="128"/>
      <c r="G1" s="128"/>
      <c r="H1" s="128"/>
      <c r="I1" s="128"/>
    </row>
    <row r="2" spans="2:10" s="9" customFormat="1" ht="21" x14ac:dyDescent="0.35">
      <c r="B2" s="116"/>
      <c r="C2" s="116"/>
      <c r="D2" s="116"/>
      <c r="E2" s="116"/>
      <c r="F2" s="116"/>
      <c r="G2" s="116"/>
      <c r="H2" s="116"/>
      <c r="I2" s="116"/>
    </row>
    <row r="3" spans="2:10" s="9" customFormat="1" ht="21.75" thickBot="1" x14ac:dyDescent="0.4">
      <c r="C3" s="41" t="s">
        <v>577</v>
      </c>
      <c r="G3" s="42"/>
      <c r="H3" s="42"/>
      <c r="I3" s="42"/>
    </row>
    <row r="4" spans="2:10" s="9" customFormat="1" ht="20.25" customHeight="1" thickTop="1" x14ac:dyDescent="0.35">
      <c r="C4" s="143" t="s">
        <v>6</v>
      </c>
      <c r="D4" s="144"/>
      <c r="E4" s="144"/>
      <c r="F4" s="145"/>
      <c r="G4" s="149"/>
      <c r="H4" s="151" t="s">
        <v>514</v>
      </c>
      <c r="I4" s="151" t="s">
        <v>515</v>
      </c>
    </row>
    <row r="5" spans="2:10" s="9" customFormat="1" ht="12" customHeight="1" thickBot="1" x14ac:dyDescent="0.4">
      <c r="C5" s="146"/>
      <c r="D5" s="147"/>
      <c r="E5" s="147"/>
      <c r="F5" s="148"/>
      <c r="G5" s="150"/>
      <c r="H5" s="152"/>
      <c r="I5" s="152"/>
    </row>
    <row r="6" spans="2:10" s="9" customFormat="1" ht="21.75" thickTop="1" x14ac:dyDescent="0.35">
      <c r="C6" s="153" t="s">
        <v>516</v>
      </c>
      <c r="D6" s="154"/>
      <c r="E6" s="154"/>
      <c r="F6" s="155"/>
      <c r="G6" s="43"/>
      <c r="H6" s="44"/>
      <c r="I6" s="44"/>
    </row>
    <row r="7" spans="2:10" s="9" customFormat="1" ht="21" x14ac:dyDescent="0.35">
      <c r="C7" s="140" t="s">
        <v>524</v>
      </c>
      <c r="D7" s="141"/>
      <c r="E7" s="141"/>
      <c r="F7" s="142"/>
      <c r="G7" s="45">
        <f>Sheet2!O231</f>
        <v>4.4613043478260863</v>
      </c>
      <c r="H7" s="45">
        <f>Sheet2!O232</f>
        <v>0.54256499299474115</v>
      </c>
      <c r="I7" s="46" t="str">
        <f>IF(G7&gt;4.5,"มากที่สุด",IF(G7&gt;3.5,"มาก",IF(G7&gt;2.5,"ปานกลาง",IF(G7&gt;1.5,"น้อย",IF(G7&lt;=1.5,"น้อยที่สุด")))))</f>
        <v>มาก</v>
      </c>
    </row>
    <row r="8" spans="2:10" s="9" customFormat="1" ht="21" x14ac:dyDescent="0.35">
      <c r="C8" s="47" t="s">
        <v>525</v>
      </c>
      <c r="D8" s="47"/>
      <c r="E8" s="47"/>
      <c r="F8" s="47"/>
      <c r="G8" s="45">
        <f>Sheet2!P231</f>
        <v>4.3878260869565215</v>
      </c>
      <c r="H8" s="45">
        <f>Sheet2!P232</f>
        <v>0.59618414274584297</v>
      </c>
      <c r="I8" s="46" t="str">
        <f>IF(G8&gt;4.5,"มากที่สุด",IF(G8&gt;3.5,"มาก",IF(G8&gt;2.5,"ปานกลาง",IF(G8&gt;1.5,"น้อย",IF(G8&lt;=1.5,"น้อยที่สุด")))))</f>
        <v>มาก</v>
      </c>
    </row>
    <row r="9" spans="2:10" s="9" customFormat="1" ht="21" x14ac:dyDescent="0.35">
      <c r="C9" s="47" t="s">
        <v>526</v>
      </c>
      <c r="D9" s="47"/>
      <c r="E9" s="47"/>
      <c r="F9" s="47"/>
      <c r="G9" s="45">
        <f>Sheet2!Q231</f>
        <v>4.2665217391304342</v>
      </c>
      <c r="H9" s="45">
        <f>Sheet2!Q232</f>
        <v>0.73780594937841004</v>
      </c>
      <c r="I9" s="46" t="str">
        <f t="shared" ref="I9:I19" si="0">IF(G9&gt;4.5,"มากที่สุด",IF(G9&gt;3.5,"มาก",IF(G9&gt;2.5,"ปานกลาง",IF(G9&gt;1.5,"น้อย",IF(G9&lt;=1.5,"น้อยที่สุด")))))</f>
        <v>มาก</v>
      </c>
    </row>
    <row r="10" spans="2:10" s="9" customFormat="1" ht="21" x14ac:dyDescent="0.35">
      <c r="C10" s="156" t="s">
        <v>517</v>
      </c>
      <c r="D10" s="157"/>
      <c r="E10" s="157"/>
      <c r="F10" s="158"/>
      <c r="G10" s="48">
        <f>Sheet2!Q233</f>
        <v>4.3830409356725148</v>
      </c>
      <c r="H10" s="48">
        <f>Sheet2!Q234</f>
        <v>0.6353511406718424</v>
      </c>
      <c r="I10" s="49" t="str">
        <f>IF(G10&gt;4.5,"มากที่สุด",IF(G10&gt;3.5,"มาก",IF(G10&gt;2.5,"ปานกลาง",IF(G10&gt;1.5,"น้อย",IF(G10&lt;=1.5,"น้อยที่สุด")))))</f>
        <v>มาก</v>
      </c>
      <c r="J10" s="50"/>
    </row>
    <row r="11" spans="2:10" s="9" customFormat="1" ht="21" x14ac:dyDescent="0.35">
      <c r="C11" s="140" t="s">
        <v>518</v>
      </c>
      <c r="D11" s="141"/>
      <c r="E11" s="141"/>
      <c r="F11" s="142"/>
      <c r="G11" s="45"/>
      <c r="H11" s="45"/>
      <c r="I11" s="46"/>
    </row>
    <row r="12" spans="2:10" s="9" customFormat="1" ht="21" x14ac:dyDescent="0.35">
      <c r="C12" s="140" t="s">
        <v>527</v>
      </c>
      <c r="D12" s="141"/>
      <c r="E12" s="141"/>
      <c r="F12" s="142"/>
      <c r="G12" s="45">
        <f>Sheet2!R231</f>
        <v>4.3104347826086959</v>
      </c>
      <c r="H12" s="45">
        <f>Sheet2!R232</f>
        <v>0.73175868495179219</v>
      </c>
      <c r="I12" s="46" t="s">
        <v>28</v>
      </c>
    </row>
    <row r="13" spans="2:10" s="9" customFormat="1" ht="21" x14ac:dyDescent="0.35">
      <c r="C13" s="140" t="s">
        <v>528</v>
      </c>
      <c r="D13" s="141"/>
      <c r="E13" s="141"/>
      <c r="F13" s="142"/>
      <c r="G13" s="45">
        <f>Sheet2!S231</f>
        <v>4.3499999999999996</v>
      </c>
      <c r="H13" s="45">
        <f>Sheet2!S232</f>
        <v>0.63147359881361598</v>
      </c>
      <c r="I13" s="46" t="s">
        <v>28</v>
      </c>
    </row>
    <row r="14" spans="2:10" s="9" customFormat="1" ht="21" x14ac:dyDescent="0.35">
      <c r="C14" s="156" t="s">
        <v>519</v>
      </c>
      <c r="D14" s="157"/>
      <c r="E14" s="157"/>
      <c r="F14" s="158"/>
      <c r="G14" s="51">
        <f>Sheet2!S233</f>
        <v>4.3421052631578947</v>
      </c>
      <c r="H14" s="51">
        <f>Sheet2!S234</f>
        <v>0.68371487954153909</v>
      </c>
      <c r="I14" s="52" t="str">
        <f t="shared" si="0"/>
        <v>มาก</v>
      </c>
    </row>
    <row r="15" spans="2:10" s="9" customFormat="1" ht="21" x14ac:dyDescent="0.35">
      <c r="C15" s="140" t="s">
        <v>530</v>
      </c>
      <c r="D15" s="141"/>
      <c r="E15" s="141"/>
      <c r="F15" s="142"/>
      <c r="G15" s="51"/>
      <c r="H15" s="51"/>
      <c r="I15" s="52"/>
    </row>
    <row r="16" spans="2:10" s="9" customFormat="1" ht="21" x14ac:dyDescent="0.35">
      <c r="C16" s="159" t="s">
        <v>529</v>
      </c>
      <c r="D16" s="159"/>
      <c r="E16" s="159"/>
      <c r="F16" s="159"/>
      <c r="G16" s="53">
        <f>Sheet2!T231</f>
        <v>4.6113043478260867</v>
      </c>
      <c r="H16" s="53">
        <f>Sheet2!T232</f>
        <v>0.52021864823107133</v>
      </c>
      <c r="I16" s="54" t="str">
        <f t="shared" si="0"/>
        <v>มากที่สุด</v>
      </c>
    </row>
    <row r="17" spans="3:9" s="9" customFormat="1" ht="21" x14ac:dyDescent="0.35">
      <c r="C17" s="160" t="s">
        <v>592</v>
      </c>
      <c r="D17" s="161"/>
      <c r="E17" s="161"/>
      <c r="F17" s="162"/>
      <c r="G17" s="53">
        <f>Sheet2!U231</f>
        <v>4.4334782608695651</v>
      </c>
      <c r="H17" s="53">
        <f>Sheet2!U232</f>
        <v>0.62326139087668786</v>
      </c>
      <c r="I17" s="54" t="str">
        <f t="shared" si="0"/>
        <v>มาก</v>
      </c>
    </row>
    <row r="18" spans="3:9" s="9" customFormat="1" ht="21" x14ac:dyDescent="0.35">
      <c r="C18" s="163" t="s">
        <v>591</v>
      </c>
      <c r="D18" s="163"/>
      <c r="E18" s="163"/>
      <c r="F18" s="163"/>
      <c r="G18" s="117">
        <f>Sheet2!V231</f>
        <v>4.5252173913043476</v>
      </c>
      <c r="H18" s="117">
        <f>Sheet2!V232</f>
        <v>0.60311507810798448</v>
      </c>
      <c r="I18" s="118" t="str">
        <f>IF(G18&gt;4.5,"มากที่สุด",IF(G18&gt;3.5,"มาก",IF(G18&gt;2.5,"ปานกลาง",IF(G18&gt;1.5,"น้อย",IF(G18&lt;=1.5,"น้อยที่สุด")))))</f>
        <v>มากที่สุด</v>
      </c>
    </row>
    <row r="19" spans="3:9" s="9" customFormat="1" ht="21" x14ac:dyDescent="0.35">
      <c r="C19" s="156" t="s">
        <v>520</v>
      </c>
      <c r="D19" s="157"/>
      <c r="E19" s="157"/>
      <c r="F19" s="158"/>
      <c r="G19" s="51">
        <f>[1]DATA!V47</f>
        <v>4.6904761904761907</v>
      </c>
      <c r="H19" s="51">
        <f>[1]DATA!V46</f>
        <v>0.55917733196447006</v>
      </c>
      <c r="I19" s="52" t="str">
        <f t="shared" si="0"/>
        <v>มากที่สุด</v>
      </c>
    </row>
    <row r="20" spans="3:9" s="9" customFormat="1" ht="21.75" thickBot="1" x14ac:dyDescent="0.4">
      <c r="C20" s="165" t="s">
        <v>521</v>
      </c>
      <c r="D20" s="166"/>
      <c r="E20" s="166"/>
      <c r="F20" s="167"/>
      <c r="G20" s="119">
        <f>Sheet2!W231</f>
        <v>4.4268493150684929</v>
      </c>
      <c r="H20" s="119">
        <f>Sheet2!W232</f>
        <v>0.64400251969515365</v>
      </c>
      <c r="I20" s="120" t="str">
        <f>IF(G20&gt;4.5,"มากที่สุด",IF(G20&gt;3.5,"มาก",IF(G20&gt;2.5,"ปานกลาง",IF(G20&gt;1.5,"น้อย",IF(G20&lt;=1.5,"น้อยที่สุด")))))</f>
        <v>มาก</v>
      </c>
    </row>
    <row r="21" spans="3:9" ht="20.25" thickTop="1" x14ac:dyDescent="0.3"/>
    <row r="22" spans="3:9" s="1" customFormat="1" ht="21" x14ac:dyDescent="0.35">
      <c r="C22" s="55"/>
      <c r="D22" s="168" t="s">
        <v>579</v>
      </c>
      <c r="E22" s="168"/>
      <c r="F22" s="168"/>
      <c r="G22" s="168"/>
      <c r="H22" s="168"/>
      <c r="I22" s="168"/>
    </row>
    <row r="23" spans="3:9" s="1" customFormat="1" ht="21" x14ac:dyDescent="0.35">
      <c r="C23" s="127" t="s">
        <v>580</v>
      </c>
      <c r="D23" s="164"/>
      <c r="E23" s="164"/>
      <c r="F23" s="164"/>
      <c r="G23" s="164"/>
      <c r="H23" s="164"/>
      <c r="I23" s="164"/>
    </row>
    <row r="24" spans="3:9" s="1" customFormat="1" ht="21" x14ac:dyDescent="0.35">
      <c r="C24" s="127" t="s">
        <v>582</v>
      </c>
      <c r="D24" s="164"/>
      <c r="E24" s="164"/>
      <c r="F24" s="164"/>
      <c r="G24" s="164"/>
      <c r="H24" s="164"/>
      <c r="I24" s="164"/>
    </row>
    <row r="25" spans="3:9" s="1" customFormat="1" ht="21" x14ac:dyDescent="0.35">
      <c r="C25" s="56"/>
      <c r="D25" s="127" t="s">
        <v>522</v>
      </c>
      <c r="E25" s="127"/>
      <c r="F25" s="127"/>
      <c r="G25" s="127"/>
      <c r="H25" s="127"/>
      <c r="I25" s="127"/>
    </row>
    <row r="26" spans="3:9" s="1" customFormat="1" ht="21" x14ac:dyDescent="0.35">
      <c r="C26" s="56" t="s">
        <v>583</v>
      </c>
      <c r="D26" s="115"/>
      <c r="E26" s="115"/>
      <c r="F26" s="115"/>
      <c r="G26" s="115"/>
      <c r="H26" s="115"/>
      <c r="I26" s="115"/>
    </row>
    <row r="27" spans="3:9" s="1" customFormat="1" ht="21" x14ac:dyDescent="0.35">
      <c r="C27" s="127" t="s">
        <v>584</v>
      </c>
      <c r="D27" s="164"/>
      <c r="E27" s="164"/>
      <c r="F27" s="164"/>
      <c r="G27" s="164"/>
      <c r="H27" s="164"/>
      <c r="I27" s="164"/>
    </row>
    <row r="28" spans="3:9" s="1" customFormat="1" ht="21" x14ac:dyDescent="0.35">
      <c r="C28" s="1" t="s">
        <v>596</v>
      </c>
    </row>
    <row r="29" spans="3:9" s="1" customFormat="1" ht="21" x14ac:dyDescent="0.35">
      <c r="C29" s="1" t="s">
        <v>598</v>
      </c>
    </row>
    <row r="30" spans="3:9" s="12" customFormat="1" ht="21" x14ac:dyDescent="0.35"/>
    <row r="31" spans="3:9" s="12" customFormat="1" ht="21" x14ac:dyDescent="0.35"/>
    <row r="32" spans="3:9" s="12" customFormat="1" ht="21" x14ac:dyDescent="0.35"/>
    <row r="33" s="12" customFormat="1" ht="21" x14ac:dyDescent="0.35"/>
    <row r="34" s="12" customFormat="1" ht="21" x14ac:dyDescent="0.35"/>
    <row r="35" s="12" customFormat="1" ht="21" x14ac:dyDescent="0.35"/>
    <row r="36" s="12" customFormat="1" ht="21" x14ac:dyDescent="0.35"/>
    <row r="37" s="12" customFormat="1" ht="21" x14ac:dyDescent="0.35"/>
    <row r="38" s="12" customFormat="1" ht="21" x14ac:dyDescent="0.35"/>
    <row r="39" s="12" customFormat="1" ht="21" x14ac:dyDescent="0.35"/>
    <row r="40" s="12" customFormat="1" ht="21" x14ac:dyDescent="0.35"/>
    <row r="41" s="12" customFormat="1" ht="21" x14ac:dyDescent="0.35"/>
    <row r="42" s="12" customFormat="1" ht="21" x14ac:dyDescent="0.35"/>
    <row r="43" s="1" customFormat="1" ht="21" x14ac:dyDescent="0.35"/>
    <row r="44" s="1" customFormat="1" ht="21" x14ac:dyDescent="0.35"/>
    <row r="45" s="1" customFormat="1" ht="21" x14ac:dyDescent="0.35"/>
    <row r="46" s="1" customFormat="1" ht="21" x14ac:dyDescent="0.35"/>
    <row r="47" s="1" customFormat="1" ht="21" x14ac:dyDescent="0.35"/>
    <row r="48" s="1" customFormat="1" ht="21" x14ac:dyDescent="0.35"/>
    <row r="49" spans="3:9" s="57" customFormat="1" ht="21" x14ac:dyDescent="0.35"/>
    <row r="50" spans="3:9" s="57" customFormat="1" ht="21" x14ac:dyDescent="0.35"/>
    <row r="51" spans="3:9" s="57" customFormat="1" ht="21" x14ac:dyDescent="0.35"/>
    <row r="52" spans="3:9" s="57" customFormat="1" ht="21" x14ac:dyDescent="0.35"/>
    <row r="53" spans="3:9" s="57" customFormat="1" ht="21" x14ac:dyDescent="0.35"/>
    <row r="54" spans="3:9" s="57" customFormat="1" ht="21" x14ac:dyDescent="0.35"/>
    <row r="55" spans="3:9" s="58" customFormat="1" x14ac:dyDescent="0.3">
      <c r="C55" s="59"/>
      <c r="D55" s="59"/>
    </row>
    <row r="56" spans="3:9" x14ac:dyDescent="0.3">
      <c r="C56" s="60"/>
      <c r="D56" s="60"/>
      <c r="E56" s="60"/>
      <c r="F56" s="60"/>
      <c r="G56" s="61"/>
      <c r="H56" s="61"/>
      <c r="I56" s="61"/>
    </row>
    <row r="57" spans="3:9" x14ac:dyDescent="0.3">
      <c r="C57" s="60"/>
      <c r="D57" s="60"/>
      <c r="E57" s="60"/>
      <c r="F57" s="60"/>
      <c r="G57" s="61"/>
      <c r="H57" s="61"/>
      <c r="I57" s="61"/>
    </row>
    <row r="58" spans="3:9" x14ac:dyDescent="0.3">
      <c r="C58" s="60"/>
      <c r="D58" s="60"/>
      <c r="E58" s="60"/>
      <c r="F58" s="60"/>
      <c r="G58" s="61"/>
      <c r="H58" s="61"/>
      <c r="I58" s="61"/>
    </row>
    <row r="59" spans="3:9" x14ac:dyDescent="0.3">
      <c r="C59" s="60"/>
      <c r="D59" s="60"/>
      <c r="E59" s="60"/>
      <c r="F59" s="60"/>
      <c r="G59" s="61"/>
      <c r="H59" s="61"/>
      <c r="I59" s="61"/>
    </row>
    <row r="60" spans="3:9" x14ac:dyDescent="0.3">
      <c r="C60" s="60"/>
      <c r="D60" s="60"/>
      <c r="E60" s="60"/>
      <c r="F60" s="60"/>
      <c r="G60" s="61"/>
      <c r="H60" s="61"/>
      <c r="I60" s="61"/>
    </row>
    <row r="61" spans="3:9" x14ac:dyDescent="0.3">
      <c r="C61" s="60"/>
      <c r="D61" s="60"/>
      <c r="E61" s="60"/>
      <c r="F61" s="60"/>
      <c r="G61" s="61"/>
      <c r="H61" s="61"/>
      <c r="I61" s="61"/>
    </row>
    <row r="62" spans="3:9" x14ac:dyDescent="0.3">
      <c r="C62" s="60"/>
      <c r="D62" s="60"/>
      <c r="E62" s="60"/>
      <c r="F62" s="60"/>
      <c r="G62" s="61"/>
      <c r="H62" s="61"/>
      <c r="I62" s="61"/>
    </row>
    <row r="63" spans="3:9" x14ac:dyDescent="0.3">
      <c r="C63" s="60"/>
      <c r="D63" s="60"/>
      <c r="E63" s="60"/>
      <c r="F63" s="60"/>
      <c r="G63" s="61"/>
      <c r="H63" s="61"/>
      <c r="I63" s="61"/>
    </row>
    <row r="64" spans="3:9" x14ac:dyDescent="0.3">
      <c r="C64" s="60"/>
      <c r="D64" s="60"/>
      <c r="E64" s="60"/>
      <c r="F64" s="60"/>
      <c r="G64" s="61"/>
      <c r="H64" s="61"/>
      <c r="I64" s="61"/>
    </row>
    <row r="65" spans="3:9" x14ac:dyDescent="0.3">
      <c r="C65" s="60"/>
      <c r="D65" s="60"/>
      <c r="E65" s="60"/>
      <c r="F65" s="60"/>
      <c r="G65" s="61"/>
      <c r="H65" s="61"/>
      <c r="I65" s="61"/>
    </row>
    <row r="66" spans="3:9" x14ac:dyDescent="0.3">
      <c r="C66" s="60"/>
      <c r="D66" s="60"/>
      <c r="E66" s="60"/>
      <c r="F66" s="60"/>
      <c r="G66" s="61"/>
      <c r="H66" s="61"/>
      <c r="I66" s="61"/>
    </row>
    <row r="67" spans="3:9" x14ac:dyDescent="0.3">
      <c r="C67" s="60"/>
      <c r="D67" s="60"/>
      <c r="E67" s="60"/>
      <c r="F67" s="60"/>
      <c r="G67" s="61"/>
      <c r="H67" s="61"/>
      <c r="I67" s="61"/>
    </row>
  </sheetData>
  <mergeCells count="23">
    <mergeCell ref="D25:I25"/>
    <mergeCell ref="C27:I27"/>
    <mergeCell ref="C19:F19"/>
    <mergeCell ref="C20:F20"/>
    <mergeCell ref="D22:I22"/>
    <mergeCell ref="C23:I23"/>
    <mergeCell ref="C24:I24"/>
    <mergeCell ref="C14:F14"/>
    <mergeCell ref="C15:F15"/>
    <mergeCell ref="C16:F16"/>
    <mergeCell ref="C17:F17"/>
    <mergeCell ref="C18:F18"/>
    <mergeCell ref="B1:I1"/>
    <mergeCell ref="C13:F13"/>
    <mergeCell ref="C4:F5"/>
    <mergeCell ref="G4:G5"/>
    <mergeCell ref="H4:H5"/>
    <mergeCell ref="I4:I5"/>
    <mergeCell ref="C6:F6"/>
    <mergeCell ref="C7:F7"/>
    <mergeCell ref="C10:F10"/>
    <mergeCell ref="C11:F11"/>
    <mergeCell ref="C12:F12"/>
  </mergeCells>
  <pageMargins left="0.45" right="0" top="0.75" bottom="0.75" header="0.3" footer="0.3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7169" r:id="rId4">
          <objectPr defaultSize="0" r:id="rId5">
            <anchor moveWithCells="1" sizeWithCells="1">
              <from>
                <xdr:col>6</xdr:col>
                <xdr:colOff>200025</xdr:colOff>
                <xdr:row>3</xdr:row>
                <xdr:rowOff>104775</xdr:rowOff>
              </from>
              <to>
                <xdr:col>6</xdr:col>
                <xdr:colOff>400050</xdr:colOff>
                <xdr:row>4</xdr:row>
                <xdr:rowOff>19050</xdr:rowOff>
              </to>
            </anchor>
          </objectPr>
        </oleObject>
      </mc:Choice>
      <mc:Fallback>
        <oleObject progId="Equation.3" shapeId="716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zoomScale="124" zoomScaleNormal="124" workbookViewId="0">
      <selection activeCell="C11" sqref="C11"/>
    </sheetView>
  </sheetViews>
  <sheetFormatPr defaultRowHeight="24" x14ac:dyDescent="0.55000000000000004"/>
  <cols>
    <col min="1" max="1" width="5.85546875" style="97" customWidth="1"/>
    <col min="2" max="2" width="6.42578125" style="97" customWidth="1"/>
    <col min="3" max="3" width="85.85546875" style="97" customWidth="1"/>
    <col min="4" max="4" width="7.7109375" style="97" customWidth="1"/>
    <col min="5" max="255" width="8.85546875" style="97"/>
    <col min="256" max="256" width="4.5703125" style="97" customWidth="1"/>
    <col min="257" max="257" width="4.7109375" style="97" customWidth="1"/>
    <col min="258" max="258" width="45.85546875" style="97" customWidth="1"/>
    <col min="259" max="511" width="8.85546875" style="97"/>
    <col min="512" max="512" width="4.5703125" style="97" customWidth="1"/>
    <col min="513" max="513" width="4.7109375" style="97" customWidth="1"/>
    <col min="514" max="514" width="45.85546875" style="97" customWidth="1"/>
    <col min="515" max="767" width="8.85546875" style="97"/>
    <col min="768" max="768" width="4.5703125" style="97" customWidth="1"/>
    <col min="769" max="769" width="4.7109375" style="97" customWidth="1"/>
    <col min="770" max="770" width="45.85546875" style="97" customWidth="1"/>
    <col min="771" max="1023" width="8.85546875" style="97"/>
    <col min="1024" max="1024" width="4.5703125" style="97" customWidth="1"/>
    <col min="1025" max="1025" width="4.7109375" style="97" customWidth="1"/>
    <col min="1026" max="1026" width="45.85546875" style="97" customWidth="1"/>
    <col min="1027" max="1279" width="8.85546875" style="97"/>
    <col min="1280" max="1280" width="4.5703125" style="97" customWidth="1"/>
    <col min="1281" max="1281" width="4.7109375" style="97" customWidth="1"/>
    <col min="1282" max="1282" width="45.85546875" style="97" customWidth="1"/>
    <col min="1283" max="1535" width="8.85546875" style="97"/>
    <col min="1536" max="1536" width="4.5703125" style="97" customWidth="1"/>
    <col min="1537" max="1537" width="4.7109375" style="97" customWidth="1"/>
    <col min="1538" max="1538" width="45.85546875" style="97" customWidth="1"/>
    <col min="1539" max="1791" width="8.85546875" style="97"/>
    <col min="1792" max="1792" width="4.5703125" style="97" customWidth="1"/>
    <col min="1793" max="1793" width="4.7109375" style="97" customWidth="1"/>
    <col min="1794" max="1794" width="45.85546875" style="97" customWidth="1"/>
    <col min="1795" max="2047" width="8.85546875" style="97"/>
    <col min="2048" max="2048" width="4.5703125" style="97" customWidth="1"/>
    <col min="2049" max="2049" width="4.7109375" style="97" customWidth="1"/>
    <col min="2050" max="2050" width="45.85546875" style="97" customWidth="1"/>
    <col min="2051" max="2303" width="8.85546875" style="97"/>
    <col min="2304" max="2304" width="4.5703125" style="97" customWidth="1"/>
    <col min="2305" max="2305" width="4.7109375" style="97" customWidth="1"/>
    <col min="2306" max="2306" width="45.85546875" style="97" customWidth="1"/>
    <col min="2307" max="2559" width="8.85546875" style="97"/>
    <col min="2560" max="2560" width="4.5703125" style="97" customWidth="1"/>
    <col min="2561" max="2561" width="4.7109375" style="97" customWidth="1"/>
    <col min="2562" max="2562" width="45.85546875" style="97" customWidth="1"/>
    <col min="2563" max="2815" width="8.85546875" style="97"/>
    <col min="2816" max="2816" width="4.5703125" style="97" customWidth="1"/>
    <col min="2817" max="2817" width="4.7109375" style="97" customWidth="1"/>
    <col min="2818" max="2818" width="45.85546875" style="97" customWidth="1"/>
    <col min="2819" max="3071" width="8.85546875" style="97"/>
    <col min="3072" max="3072" width="4.5703125" style="97" customWidth="1"/>
    <col min="3073" max="3073" width="4.7109375" style="97" customWidth="1"/>
    <col min="3074" max="3074" width="45.85546875" style="97" customWidth="1"/>
    <col min="3075" max="3327" width="8.85546875" style="97"/>
    <col min="3328" max="3328" width="4.5703125" style="97" customWidth="1"/>
    <col min="3329" max="3329" width="4.7109375" style="97" customWidth="1"/>
    <col min="3330" max="3330" width="45.85546875" style="97" customWidth="1"/>
    <col min="3331" max="3583" width="8.85546875" style="97"/>
    <col min="3584" max="3584" width="4.5703125" style="97" customWidth="1"/>
    <col min="3585" max="3585" width="4.7109375" style="97" customWidth="1"/>
    <col min="3586" max="3586" width="45.85546875" style="97" customWidth="1"/>
    <col min="3587" max="3839" width="8.85546875" style="97"/>
    <col min="3840" max="3840" width="4.5703125" style="97" customWidth="1"/>
    <col min="3841" max="3841" width="4.7109375" style="97" customWidth="1"/>
    <col min="3842" max="3842" width="45.85546875" style="97" customWidth="1"/>
    <col min="3843" max="4095" width="8.85546875" style="97"/>
    <col min="4096" max="4096" width="4.5703125" style="97" customWidth="1"/>
    <col min="4097" max="4097" width="4.7109375" style="97" customWidth="1"/>
    <col min="4098" max="4098" width="45.85546875" style="97" customWidth="1"/>
    <col min="4099" max="4351" width="8.85546875" style="97"/>
    <col min="4352" max="4352" width="4.5703125" style="97" customWidth="1"/>
    <col min="4353" max="4353" width="4.7109375" style="97" customWidth="1"/>
    <col min="4354" max="4354" width="45.85546875" style="97" customWidth="1"/>
    <col min="4355" max="4607" width="8.85546875" style="97"/>
    <col min="4608" max="4608" width="4.5703125" style="97" customWidth="1"/>
    <col min="4609" max="4609" width="4.7109375" style="97" customWidth="1"/>
    <col min="4610" max="4610" width="45.85546875" style="97" customWidth="1"/>
    <col min="4611" max="4863" width="8.85546875" style="97"/>
    <col min="4864" max="4864" width="4.5703125" style="97" customWidth="1"/>
    <col min="4865" max="4865" width="4.7109375" style="97" customWidth="1"/>
    <col min="4866" max="4866" width="45.85546875" style="97" customWidth="1"/>
    <col min="4867" max="5119" width="8.85546875" style="97"/>
    <col min="5120" max="5120" width="4.5703125" style="97" customWidth="1"/>
    <col min="5121" max="5121" width="4.7109375" style="97" customWidth="1"/>
    <col min="5122" max="5122" width="45.85546875" style="97" customWidth="1"/>
    <col min="5123" max="5375" width="8.85546875" style="97"/>
    <col min="5376" max="5376" width="4.5703125" style="97" customWidth="1"/>
    <col min="5377" max="5377" width="4.7109375" style="97" customWidth="1"/>
    <col min="5378" max="5378" width="45.85546875" style="97" customWidth="1"/>
    <col min="5379" max="5631" width="8.85546875" style="97"/>
    <col min="5632" max="5632" width="4.5703125" style="97" customWidth="1"/>
    <col min="5633" max="5633" width="4.7109375" style="97" customWidth="1"/>
    <col min="5634" max="5634" width="45.85546875" style="97" customWidth="1"/>
    <col min="5635" max="5887" width="8.85546875" style="97"/>
    <col min="5888" max="5888" width="4.5703125" style="97" customWidth="1"/>
    <col min="5889" max="5889" width="4.7109375" style="97" customWidth="1"/>
    <col min="5890" max="5890" width="45.85546875" style="97" customWidth="1"/>
    <col min="5891" max="6143" width="8.85546875" style="97"/>
    <col min="6144" max="6144" width="4.5703125" style="97" customWidth="1"/>
    <col min="6145" max="6145" width="4.7109375" style="97" customWidth="1"/>
    <col min="6146" max="6146" width="45.85546875" style="97" customWidth="1"/>
    <col min="6147" max="6399" width="8.85546875" style="97"/>
    <col min="6400" max="6400" width="4.5703125" style="97" customWidth="1"/>
    <col min="6401" max="6401" width="4.7109375" style="97" customWidth="1"/>
    <col min="6402" max="6402" width="45.85546875" style="97" customWidth="1"/>
    <col min="6403" max="6655" width="8.85546875" style="97"/>
    <col min="6656" max="6656" width="4.5703125" style="97" customWidth="1"/>
    <col min="6657" max="6657" width="4.7109375" style="97" customWidth="1"/>
    <col min="6658" max="6658" width="45.85546875" style="97" customWidth="1"/>
    <col min="6659" max="6911" width="8.85546875" style="97"/>
    <col min="6912" max="6912" width="4.5703125" style="97" customWidth="1"/>
    <col min="6913" max="6913" width="4.7109375" style="97" customWidth="1"/>
    <col min="6914" max="6914" width="45.85546875" style="97" customWidth="1"/>
    <col min="6915" max="7167" width="8.85546875" style="97"/>
    <col min="7168" max="7168" width="4.5703125" style="97" customWidth="1"/>
    <col min="7169" max="7169" width="4.7109375" style="97" customWidth="1"/>
    <col min="7170" max="7170" width="45.85546875" style="97" customWidth="1"/>
    <col min="7171" max="7423" width="8.85546875" style="97"/>
    <col min="7424" max="7424" width="4.5703125" style="97" customWidth="1"/>
    <col min="7425" max="7425" width="4.7109375" style="97" customWidth="1"/>
    <col min="7426" max="7426" width="45.85546875" style="97" customWidth="1"/>
    <col min="7427" max="7679" width="8.85546875" style="97"/>
    <col min="7680" max="7680" width="4.5703125" style="97" customWidth="1"/>
    <col min="7681" max="7681" width="4.7109375" style="97" customWidth="1"/>
    <col min="7682" max="7682" width="45.85546875" style="97" customWidth="1"/>
    <col min="7683" max="7935" width="8.85546875" style="97"/>
    <col min="7936" max="7936" width="4.5703125" style="97" customWidth="1"/>
    <col min="7937" max="7937" width="4.7109375" style="97" customWidth="1"/>
    <col min="7938" max="7938" width="45.85546875" style="97" customWidth="1"/>
    <col min="7939" max="8191" width="8.85546875" style="97"/>
    <col min="8192" max="8192" width="4.5703125" style="97" customWidth="1"/>
    <col min="8193" max="8193" width="4.7109375" style="97" customWidth="1"/>
    <col min="8194" max="8194" width="45.85546875" style="97" customWidth="1"/>
    <col min="8195" max="8447" width="8.85546875" style="97"/>
    <col min="8448" max="8448" width="4.5703125" style="97" customWidth="1"/>
    <col min="8449" max="8449" width="4.7109375" style="97" customWidth="1"/>
    <col min="8450" max="8450" width="45.85546875" style="97" customWidth="1"/>
    <col min="8451" max="8703" width="8.85546875" style="97"/>
    <col min="8704" max="8704" width="4.5703125" style="97" customWidth="1"/>
    <col min="8705" max="8705" width="4.7109375" style="97" customWidth="1"/>
    <col min="8706" max="8706" width="45.85546875" style="97" customWidth="1"/>
    <col min="8707" max="8959" width="8.85546875" style="97"/>
    <col min="8960" max="8960" width="4.5703125" style="97" customWidth="1"/>
    <col min="8961" max="8961" width="4.7109375" style="97" customWidth="1"/>
    <col min="8962" max="8962" width="45.85546875" style="97" customWidth="1"/>
    <col min="8963" max="9215" width="8.85546875" style="97"/>
    <col min="9216" max="9216" width="4.5703125" style="97" customWidth="1"/>
    <col min="9217" max="9217" width="4.7109375" style="97" customWidth="1"/>
    <col min="9218" max="9218" width="45.85546875" style="97" customWidth="1"/>
    <col min="9219" max="9471" width="8.85546875" style="97"/>
    <col min="9472" max="9472" width="4.5703125" style="97" customWidth="1"/>
    <col min="9473" max="9473" width="4.7109375" style="97" customWidth="1"/>
    <col min="9474" max="9474" width="45.85546875" style="97" customWidth="1"/>
    <col min="9475" max="9727" width="8.85546875" style="97"/>
    <col min="9728" max="9728" width="4.5703125" style="97" customWidth="1"/>
    <col min="9729" max="9729" width="4.7109375" style="97" customWidth="1"/>
    <col min="9730" max="9730" width="45.85546875" style="97" customWidth="1"/>
    <col min="9731" max="9983" width="8.85546875" style="97"/>
    <col min="9984" max="9984" width="4.5703125" style="97" customWidth="1"/>
    <col min="9985" max="9985" width="4.7109375" style="97" customWidth="1"/>
    <col min="9986" max="9986" width="45.85546875" style="97" customWidth="1"/>
    <col min="9987" max="10239" width="8.85546875" style="97"/>
    <col min="10240" max="10240" width="4.5703125" style="97" customWidth="1"/>
    <col min="10241" max="10241" width="4.7109375" style="97" customWidth="1"/>
    <col min="10242" max="10242" width="45.85546875" style="97" customWidth="1"/>
    <col min="10243" max="10495" width="8.85546875" style="97"/>
    <col min="10496" max="10496" width="4.5703125" style="97" customWidth="1"/>
    <col min="10497" max="10497" width="4.7109375" style="97" customWidth="1"/>
    <col min="10498" max="10498" width="45.85546875" style="97" customWidth="1"/>
    <col min="10499" max="10751" width="8.85546875" style="97"/>
    <col min="10752" max="10752" width="4.5703125" style="97" customWidth="1"/>
    <col min="10753" max="10753" width="4.7109375" style="97" customWidth="1"/>
    <col min="10754" max="10754" width="45.85546875" style="97" customWidth="1"/>
    <col min="10755" max="11007" width="8.85546875" style="97"/>
    <col min="11008" max="11008" width="4.5703125" style="97" customWidth="1"/>
    <col min="11009" max="11009" width="4.7109375" style="97" customWidth="1"/>
    <col min="11010" max="11010" width="45.85546875" style="97" customWidth="1"/>
    <col min="11011" max="11263" width="8.85546875" style="97"/>
    <col min="11264" max="11264" width="4.5703125" style="97" customWidth="1"/>
    <col min="11265" max="11265" width="4.7109375" style="97" customWidth="1"/>
    <col min="11266" max="11266" width="45.85546875" style="97" customWidth="1"/>
    <col min="11267" max="11519" width="8.85546875" style="97"/>
    <col min="11520" max="11520" width="4.5703125" style="97" customWidth="1"/>
    <col min="11521" max="11521" width="4.7109375" style="97" customWidth="1"/>
    <col min="11522" max="11522" width="45.85546875" style="97" customWidth="1"/>
    <col min="11523" max="11775" width="8.85546875" style="97"/>
    <col min="11776" max="11776" width="4.5703125" style="97" customWidth="1"/>
    <col min="11777" max="11777" width="4.7109375" style="97" customWidth="1"/>
    <col min="11778" max="11778" width="45.85546875" style="97" customWidth="1"/>
    <col min="11779" max="12031" width="8.85546875" style="97"/>
    <col min="12032" max="12032" width="4.5703125" style="97" customWidth="1"/>
    <col min="12033" max="12033" width="4.7109375" style="97" customWidth="1"/>
    <col min="12034" max="12034" width="45.85546875" style="97" customWidth="1"/>
    <col min="12035" max="12287" width="8.85546875" style="97"/>
    <col min="12288" max="12288" width="4.5703125" style="97" customWidth="1"/>
    <col min="12289" max="12289" width="4.7109375" style="97" customWidth="1"/>
    <col min="12290" max="12290" width="45.85546875" style="97" customWidth="1"/>
    <col min="12291" max="12543" width="8.85546875" style="97"/>
    <col min="12544" max="12544" width="4.5703125" style="97" customWidth="1"/>
    <col min="12545" max="12545" width="4.7109375" style="97" customWidth="1"/>
    <col min="12546" max="12546" width="45.85546875" style="97" customWidth="1"/>
    <col min="12547" max="12799" width="8.85546875" style="97"/>
    <col min="12800" max="12800" width="4.5703125" style="97" customWidth="1"/>
    <col min="12801" max="12801" width="4.7109375" style="97" customWidth="1"/>
    <col min="12802" max="12802" width="45.85546875" style="97" customWidth="1"/>
    <col min="12803" max="13055" width="8.85546875" style="97"/>
    <col min="13056" max="13056" width="4.5703125" style="97" customWidth="1"/>
    <col min="13057" max="13057" width="4.7109375" style="97" customWidth="1"/>
    <col min="13058" max="13058" width="45.85546875" style="97" customWidth="1"/>
    <col min="13059" max="13311" width="8.85546875" style="97"/>
    <col min="13312" max="13312" width="4.5703125" style="97" customWidth="1"/>
    <col min="13313" max="13313" width="4.7109375" style="97" customWidth="1"/>
    <col min="13314" max="13314" width="45.85546875" style="97" customWidth="1"/>
    <col min="13315" max="13567" width="8.85546875" style="97"/>
    <col min="13568" max="13568" width="4.5703125" style="97" customWidth="1"/>
    <col min="13569" max="13569" width="4.7109375" style="97" customWidth="1"/>
    <col min="13570" max="13570" width="45.85546875" style="97" customWidth="1"/>
    <col min="13571" max="13823" width="8.85546875" style="97"/>
    <col min="13824" max="13824" width="4.5703125" style="97" customWidth="1"/>
    <col min="13825" max="13825" width="4.7109375" style="97" customWidth="1"/>
    <col min="13826" max="13826" width="45.85546875" style="97" customWidth="1"/>
    <col min="13827" max="14079" width="8.85546875" style="97"/>
    <col min="14080" max="14080" width="4.5703125" style="97" customWidth="1"/>
    <col min="14081" max="14081" width="4.7109375" style="97" customWidth="1"/>
    <col min="14082" max="14082" width="45.85546875" style="97" customWidth="1"/>
    <col min="14083" max="14335" width="8.85546875" style="97"/>
    <col min="14336" max="14336" width="4.5703125" style="97" customWidth="1"/>
    <col min="14337" max="14337" width="4.7109375" style="97" customWidth="1"/>
    <col min="14338" max="14338" width="45.85546875" style="97" customWidth="1"/>
    <col min="14339" max="14591" width="8.85546875" style="97"/>
    <col min="14592" max="14592" width="4.5703125" style="97" customWidth="1"/>
    <col min="14593" max="14593" width="4.7109375" style="97" customWidth="1"/>
    <col min="14594" max="14594" width="45.85546875" style="97" customWidth="1"/>
    <col min="14595" max="14847" width="8.85546875" style="97"/>
    <col min="14848" max="14848" width="4.5703125" style="97" customWidth="1"/>
    <col min="14849" max="14849" width="4.7109375" style="97" customWidth="1"/>
    <col min="14850" max="14850" width="45.85546875" style="97" customWidth="1"/>
    <col min="14851" max="15103" width="8.85546875" style="97"/>
    <col min="15104" max="15104" width="4.5703125" style="97" customWidth="1"/>
    <col min="15105" max="15105" width="4.7109375" style="97" customWidth="1"/>
    <col min="15106" max="15106" width="45.85546875" style="97" customWidth="1"/>
    <col min="15107" max="15359" width="8.85546875" style="97"/>
    <col min="15360" max="15360" width="4.5703125" style="97" customWidth="1"/>
    <col min="15361" max="15361" width="4.7109375" style="97" customWidth="1"/>
    <col min="15362" max="15362" width="45.85546875" style="97" customWidth="1"/>
    <col min="15363" max="15615" width="8.85546875" style="97"/>
    <col min="15616" max="15616" width="4.5703125" style="97" customWidth="1"/>
    <col min="15617" max="15617" width="4.7109375" style="97" customWidth="1"/>
    <col min="15618" max="15618" width="45.85546875" style="97" customWidth="1"/>
    <col min="15619" max="15871" width="8.85546875" style="97"/>
    <col min="15872" max="15872" width="4.5703125" style="97" customWidth="1"/>
    <col min="15873" max="15873" width="4.7109375" style="97" customWidth="1"/>
    <col min="15874" max="15874" width="45.85546875" style="97" customWidth="1"/>
    <col min="15875" max="16127" width="8.85546875" style="97"/>
    <col min="16128" max="16128" width="4.5703125" style="97" customWidth="1"/>
    <col min="16129" max="16129" width="4.7109375" style="97" customWidth="1"/>
    <col min="16130" max="16130" width="45.85546875" style="97" customWidth="1"/>
    <col min="16131" max="16383" width="8.85546875" style="97"/>
    <col min="16384" max="16384" width="9" style="97" customWidth="1"/>
  </cols>
  <sheetData>
    <row r="1" spans="1:5" x14ac:dyDescent="0.55000000000000004">
      <c r="A1" s="99"/>
      <c r="B1" s="169" t="s">
        <v>578</v>
      </c>
      <c r="C1" s="169"/>
      <c r="D1" s="169"/>
      <c r="E1" s="99"/>
    </row>
    <row r="2" spans="1:5" x14ac:dyDescent="0.55000000000000004">
      <c r="A2" s="100"/>
      <c r="B2" s="100"/>
      <c r="C2" s="100"/>
      <c r="D2" s="100"/>
    </row>
    <row r="3" spans="1:5" x14ac:dyDescent="0.55000000000000004">
      <c r="A3" s="95" t="s">
        <v>576</v>
      </c>
      <c r="B3" s="96"/>
    </row>
    <row r="4" spans="1:5" x14ac:dyDescent="0.55000000000000004">
      <c r="A4" s="101"/>
      <c r="B4" s="4" t="s">
        <v>7</v>
      </c>
      <c r="C4" s="4" t="s">
        <v>6</v>
      </c>
      <c r="D4" s="6" t="s">
        <v>3</v>
      </c>
    </row>
    <row r="5" spans="1:5" x14ac:dyDescent="0.55000000000000004">
      <c r="A5" s="101"/>
      <c r="B5" s="39">
        <v>1</v>
      </c>
      <c r="C5" s="103" t="s">
        <v>599</v>
      </c>
      <c r="D5" s="38">
        <v>4</v>
      </c>
    </row>
    <row r="6" spans="1:5" x14ac:dyDescent="0.55000000000000004">
      <c r="A6" s="101"/>
      <c r="B6" s="7">
        <v>2</v>
      </c>
      <c r="C6" s="102" t="s">
        <v>559</v>
      </c>
      <c r="D6" s="111">
        <v>2</v>
      </c>
    </row>
    <row r="7" spans="1:5" x14ac:dyDescent="0.55000000000000004">
      <c r="A7" s="101"/>
      <c r="B7" s="39">
        <v>3</v>
      </c>
      <c r="C7" s="104" t="s">
        <v>205</v>
      </c>
      <c r="D7" s="94">
        <v>2</v>
      </c>
    </row>
    <row r="8" spans="1:5" x14ac:dyDescent="0.55000000000000004">
      <c r="A8" s="101"/>
      <c r="B8" s="7">
        <v>4</v>
      </c>
      <c r="C8" s="13" t="s">
        <v>560</v>
      </c>
      <c r="D8" s="38">
        <v>1</v>
      </c>
    </row>
    <row r="9" spans="1:5" x14ac:dyDescent="0.55000000000000004">
      <c r="A9" s="101"/>
      <c r="B9" s="39">
        <v>5</v>
      </c>
      <c r="C9" s="8" t="s">
        <v>566</v>
      </c>
      <c r="D9" s="38">
        <v>1</v>
      </c>
    </row>
    <row r="10" spans="1:5" x14ac:dyDescent="0.55000000000000004">
      <c r="A10" s="101"/>
      <c r="B10" s="7">
        <v>6</v>
      </c>
      <c r="C10" s="103" t="s">
        <v>567</v>
      </c>
      <c r="D10" s="38">
        <v>1</v>
      </c>
    </row>
    <row r="11" spans="1:5" x14ac:dyDescent="0.55000000000000004">
      <c r="A11" s="101"/>
      <c r="B11" s="39">
        <v>7</v>
      </c>
      <c r="C11" s="8" t="s">
        <v>274</v>
      </c>
      <c r="D11" s="38">
        <v>1</v>
      </c>
    </row>
    <row r="12" spans="1:5" x14ac:dyDescent="0.55000000000000004">
      <c r="A12" s="101"/>
      <c r="B12" s="7">
        <v>8</v>
      </c>
      <c r="C12" s="103" t="s">
        <v>224</v>
      </c>
      <c r="D12" s="38">
        <v>1</v>
      </c>
    </row>
    <row r="13" spans="1:5" x14ac:dyDescent="0.55000000000000004">
      <c r="A13" s="101"/>
      <c r="B13" s="39">
        <v>9</v>
      </c>
      <c r="C13" s="15" t="s">
        <v>32</v>
      </c>
      <c r="D13" s="38">
        <v>1</v>
      </c>
    </row>
    <row r="14" spans="1:5" x14ac:dyDescent="0.55000000000000004">
      <c r="A14" s="101"/>
      <c r="B14" s="7">
        <v>10</v>
      </c>
      <c r="C14" s="8" t="s">
        <v>169</v>
      </c>
      <c r="D14" s="38">
        <v>1</v>
      </c>
    </row>
    <row r="15" spans="1:5" x14ac:dyDescent="0.55000000000000004">
      <c r="A15" s="101"/>
      <c r="B15" s="39">
        <v>11</v>
      </c>
      <c r="C15" s="104" t="s">
        <v>431</v>
      </c>
      <c r="D15" s="94">
        <v>1</v>
      </c>
    </row>
    <row r="16" spans="1:5" x14ac:dyDescent="0.55000000000000004">
      <c r="A16" s="101"/>
      <c r="B16" s="7">
        <v>12</v>
      </c>
      <c r="C16" s="104" t="s">
        <v>428</v>
      </c>
      <c r="D16" s="94">
        <v>1</v>
      </c>
    </row>
    <row r="17" spans="1:6" x14ac:dyDescent="0.55000000000000004">
      <c r="A17" s="101"/>
      <c r="B17" s="170" t="s">
        <v>5</v>
      </c>
      <c r="C17" s="171"/>
      <c r="D17" s="6">
        <f>SUM(D5:D16)</f>
        <v>17</v>
      </c>
    </row>
    <row r="18" spans="1:6" x14ac:dyDescent="0.55000000000000004">
      <c r="A18" s="101"/>
      <c r="B18" s="106"/>
      <c r="C18" s="106"/>
      <c r="D18" s="106"/>
    </row>
    <row r="19" spans="1:6" x14ac:dyDescent="0.55000000000000004">
      <c r="A19" s="101"/>
      <c r="B19" s="106"/>
      <c r="C19" s="106"/>
      <c r="D19" s="106"/>
    </row>
    <row r="20" spans="1:6" x14ac:dyDescent="0.55000000000000004">
      <c r="A20" s="101"/>
      <c r="B20" s="106"/>
      <c r="C20" s="106"/>
      <c r="D20" s="106"/>
    </row>
    <row r="21" spans="1:6" x14ac:dyDescent="0.55000000000000004">
      <c r="A21" s="101"/>
      <c r="B21" s="106"/>
      <c r="C21" s="106"/>
      <c r="D21" s="106"/>
    </row>
    <row r="22" spans="1:6" x14ac:dyDescent="0.55000000000000004">
      <c r="A22" s="101"/>
      <c r="B22" s="106"/>
      <c r="C22" s="106"/>
      <c r="D22" s="106"/>
    </row>
    <row r="23" spans="1:6" x14ac:dyDescent="0.55000000000000004">
      <c r="A23" s="101"/>
      <c r="B23" s="106"/>
      <c r="C23" s="106"/>
      <c r="D23" s="106"/>
    </row>
    <row r="24" spans="1:6" x14ac:dyDescent="0.55000000000000004">
      <c r="A24" s="101"/>
      <c r="B24" s="106"/>
      <c r="C24" s="106"/>
      <c r="D24" s="106"/>
    </row>
    <row r="25" spans="1:6" x14ac:dyDescent="0.55000000000000004">
      <c r="A25" s="101"/>
      <c r="B25" s="106"/>
      <c r="C25" s="106"/>
      <c r="D25" s="106"/>
    </row>
    <row r="26" spans="1:6" x14ac:dyDescent="0.55000000000000004">
      <c r="A26" s="101"/>
      <c r="B26" s="106"/>
      <c r="C26" s="106"/>
      <c r="D26" s="106"/>
    </row>
    <row r="27" spans="1:6" x14ac:dyDescent="0.55000000000000004">
      <c r="A27" s="101"/>
      <c r="B27" s="106"/>
      <c r="C27" s="106"/>
      <c r="D27" s="106"/>
    </row>
    <row r="28" spans="1:6" x14ac:dyDescent="0.55000000000000004">
      <c r="A28" s="101"/>
      <c r="B28" s="98" t="s">
        <v>593</v>
      </c>
      <c r="C28" s="98"/>
      <c r="D28" s="98"/>
      <c r="E28" s="98"/>
      <c r="F28" s="98"/>
    </row>
    <row r="29" spans="1:6" x14ac:dyDescent="0.55000000000000004">
      <c r="A29" s="101"/>
      <c r="B29" s="98"/>
      <c r="C29" s="98"/>
      <c r="D29" s="98"/>
      <c r="E29" s="98"/>
      <c r="F29" s="98"/>
    </row>
    <row r="30" spans="1:6" x14ac:dyDescent="0.55000000000000004">
      <c r="A30" s="101"/>
      <c r="B30" s="172" t="s">
        <v>548</v>
      </c>
      <c r="C30" s="172"/>
      <c r="D30" s="172"/>
      <c r="E30" s="98"/>
      <c r="F30" s="98"/>
    </row>
    <row r="31" spans="1:6" x14ac:dyDescent="0.55000000000000004">
      <c r="A31" s="101"/>
      <c r="B31" s="4" t="s">
        <v>7</v>
      </c>
      <c r="C31" s="5" t="s">
        <v>6</v>
      </c>
      <c r="D31" s="6" t="s">
        <v>3</v>
      </c>
    </row>
    <row r="32" spans="1:6" x14ac:dyDescent="0.55000000000000004">
      <c r="A32" s="101"/>
      <c r="B32" s="14">
        <v>1</v>
      </c>
      <c r="C32" s="15" t="s">
        <v>33</v>
      </c>
      <c r="D32" s="94">
        <v>1</v>
      </c>
    </row>
    <row r="33" spans="1:4" x14ac:dyDescent="0.55000000000000004">
      <c r="A33" s="101"/>
      <c r="B33" s="7">
        <v>2</v>
      </c>
      <c r="C33" s="8" t="s">
        <v>48</v>
      </c>
      <c r="D33" s="94">
        <v>1</v>
      </c>
    </row>
    <row r="34" spans="1:4" x14ac:dyDescent="0.55000000000000004">
      <c r="A34" s="101"/>
      <c r="B34" s="14">
        <v>3</v>
      </c>
      <c r="C34" s="13" t="s">
        <v>549</v>
      </c>
      <c r="D34" s="94">
        <v>1</v>
      </c>
    </row>
    <row r="35" spans="1:4" x14ac:dyDescent="0.55000000000000004">
      <c r="A35" s="101"/>
      <c r="B35" s="7">
        <v>4</v>
      </c>
      <c r="C35" s="8" t="s">
        <v>62</v>
      </c>
      <c r="D35" s="94">
        <v>1</v>
      </c>
    </row>
    <row r="36" spans="1:4" x14ac:dyDescent="0.55000000000000004">
      <c r="A36" s="101"/>
      <c r="B36" s="14">
        <v>5</v>
      </c>
      <c r="C36" s="8" t="s">
        <v>66</v>
      </c>
      <c r="D36" s="94">
        <v>1</v>
      </c>
    </row>
    <row r="37" spans="1:4" x14ac:dyDescent="0.55000000000000004">
      <c r="A37" s="101"/>
      <c r="B37" s="7">
        <v>6</v>
      </c>
      <c r="C37" s="8" t="s">
        <v>78</v>
      </c>
      <c r="D37" s="94">
        <v>1</v>
      </c>
    </row>
    <row r="38" spans="1:4" x14ac:dyDescent="0.55000000000000004">
      <c r="A38" s="101"/>
      <c r="B38" s="14">
        <v>7</v>
      </c>
      <c r="C38" s="8" t="s">
        <v>564</v>
      </c>
      <c r="D38" s="94">
        <v>1</v>
      </c>
    </row>
    <row r="39" spans="1:4" x14ac:dyDescent="0.55000000000000004">
      <c r="A39" s="101"/>
      <c r="B39" s="7">
        <v>8</v>
      </c>
      <c r="C39" s="8" t="s">
        <v>121</v>
      </c>
      <c r="D39" s="94">
        <v>1</v>
      </c>
    </row>
    <row r="40" spans="1:4" x14ac:dyDescent="0.55000000000000004">
      <c r="A40" s="101"/>
      <c r="B40" s="14">
        <v>9</v>
      </c>
      <c r="C40" s="8" t="s">
        <v>565</v>
      </c>
      <c r="D40" s="94">
        <v>1</v>
      </c>
    </row>
    <row r="41" spans="1:4" x14ac:dyDescent="0.55000000000000004">
      <c r="A41" s="101"/>
      <c r="B41" s="7">
        <v>10</v>
      </c>
      <c r="C41" s="8" t="s">
        <v>179</v>
      </c>
      <c r="D41" s="94">
        <v>1</v>
      </c>
    </row>
    <row r="42" spans="1:4" x14ac:dyDescent="0.55000000000000004">
      <c r="A42" s="101"/>
      <c r="B42" s="14">
        <v>11</v>
      </c>
      <c r="C42" s="8" t="s">
        <v>189</v>
      </c>
      <c r="D42" s="94">
        <v>1</v>
      </c>
    </row>
    <row r="43" spans="1:4" x14ac:dyDescent="0.55000000000000004">
      <c r="A43" s="101"/>
      <c r="B43" s="7">
        <v>12</v>
      </c>
      <c r="C43" s="8" t="s">
        <v>206</v>
      </c>
      <c r="D43" s="94">
        <v>1</v>
      </c>
    </row>
    <row r="44" spans="1:4" x14ac:dyDescent="0.55000000000000004">
      <c r="A44" s="101"/>
      <c r="B44" s="14">
        <v>13</v>
      </c>
      <c r="C44" s="8" t="s">
        <v>218</v>
      </c>
      <c r="D44" s="94">
        <v>1</v>
      </c>
    </row>
    <row r="45" spans="1:4" x14ac:dyDescent="0.55000000000000004">
      <c r="A45" s="101"/>
      <c r="B45" s="7">
        <v>14</v>
      </c>
      <c r="C45" s="8" t="s">
        <v>225</v>
      </c>
      <c r="D45" s="94">
        <v>1</v>
      </c>
    </row>
    <row r="46" spans="1:4" x14ac:dyDescent="0.55000000000000004">
      <c r="A46" s="101"/>
      <c r="B46" s="14">
        <v>15</v>
      </c>
      <c r="C46" s="8" t="s">
        <v>236</v>
      </c>
      <c r="D46" s="94">
        <v>1</v>
      </c>
    </row>
    <row r="47" spans="1:4" x14ac:dyDescent="0.55000000000000004">
      <c r="A47" s="101"/>
      <c r="B47" s="7">
        <v>16</v>
      </c>
      <c r="C47" s="8" t="s">
        <v>246</v>
      </c>
      <c r="D47" s="94">
        <v>1</v>
      </c>
    </row>
    <row r="48" spans="1:4" x14ac:dyDescent="0.55000000000000004">
      <c r="A48" s="101"/>
      <c r="B48" s="94">
        <v>17</v>
      </c>
      <c r="C48" s="8" t="s">
        <v>252</v>
      </c>
      <c r="D48" s="94">
        <v>1</v>
      </c>
    </row>
    <row r="49" spans="1:4" x14ac:dyDescent="0.55000000000000004">
      <c r="A49" s="101"/>
      <c r="B49" s="94">
        <v>18</v>
      </c>
      <c r="C49" s="13" t="s">
        <v>280</v>
      </c>
      <c r="D49" s="94">
        <v>1</v>
      </c>
    </row>
    <row r="50" spans="1:4" x14ac:dyDescent="0.55000000000000004">
      <c r="A50" s="101"/>
      <c r="B50" s="173">
        <v>19</v>
      </c>
      <c r="C50" s="13" t="s">
        <v>562</v>
      </c>
      <c r="D50" s="173">
        <v>1</v>
      </c>
    </row>
    <row r="51" spans="1:4" x14ac:dyDescent="0.55000000000000004">
      <c r="A51" s="101"/>
      <c r="B51" s="174"/>
      <c r="C51" s="15" t="s">
        <v>563</v>
      </c>
      <c r="D51" s="174"/>
    </row>
    <row r="52" spans="1:4" x14ac:dyDescent="0.55000000000000004">
      <c r="A52" s="101"/>
      <c r="B52" s="94">
        <v>20</v>
      </c>
      <c r="C52" s="8" t="s">
        <v>570</v>
      </c>
      <c r="D52" s="94">
        <v>1</v>
      </c>
    </row>
    <row r="53" spans="1:4" x14ac:dyDescent="0.55000000000000004">
      <c r="A53" s="101"/>
      <c r="B53" s="94">
        <v>21</v>
      </c>
      <c r="C53" s="8" t="s">
        <v>332</v>
      </c>
      <c r="D53" s="94">
        <v>1</v>
      </c>
    </row>
    <row r="54" spans="1:4" x14ac:dyDescent="0.55000000000000004">
      <c r="A54" s="101"/>
      <c r="B54" s="94">
        <v>22</v>
      </c>
      <c r="C54" s="8" t="s">
        <v>382</v>
      </c>
      <c r="D54" s="94">
        <v>1</v>
      </c>
    </row>
    <row r="55" spans="1:4" x14ac:dyDescent="0.55000000000000004">
      <c r="A55" s="101"/>
      <c r="B55" s="94">
        <v>23</v>
      </c>
      <c r="C55" s="8" t="s">
        <v>501</v>
      </c>
      <c r="D55" s="94">
        <v>1</v>
      </c>
    </row>
    <row r="56" spans="1:4" x14ac:dyDescent="0.55000000000000004">
      <c r="B56" s="170" t="s">
        <v>5</v>
      </c>
      <c r="C56" s="171"/>
      <c r="D56" s="6">
        <f>SUM(D32:D55)</f>
        <v>23</v>
      </c>
    </row>
  </sheetData>
  <mergeCells count="6">
    <mergeCell ref="B1:D1"/>
    <mergeCell ref="B56:C56"/>
    <mergeCell ref="B30:D30"/>
    <mergeCell ref="D50:D51"/>
    <mergeCell ref="B50:B51"/>
    <mergeCell ref="B17:C17"/>
  </mergeCells>
  <pageMargins left="6.4960630000000005E-2" right="0" top="0.74803149606299202" bottom="0.74803149606299202" header="0.31496062992126" footer="0.31496062992126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Form Responses 1</vt:lpstr>
      <vt:lpstr>Sheet2</vt:lpstr>
      <vt:lpstr>สรุป</vt:lpstr>
      <vt:lpstr>ตาราง 1</vt:lpstr>
      <vt:lpstr>ตาราง 2</vt:lpstr>
      <vt:lpstr>ตาราง 3</vt:lpstr>
      <vt:lpstr>ข้อเสนอแนะ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G-TECH2</dc:creator>
  <cp:lastModifiedBy>monta chat-apiwan</cp:lastModifiedBy>
  <cp:lastPrinted>2021-06-28T04:31:06Z</cp:lastPrinted>
  <dcterms:created xsi:type="dcterms:W3CDTF">2021-05-13T08:38:18Z</dcterms:created>
  <dcterms:modified xsi:type="dcterms:W3CDTF">2021-07-13T08:28:50Z</dcterms:modified>
</cp:coreProperties>
</file>