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4995" windowHeight="6045" tabRatio="601" activeTab="0"/>
  </bookViews>
  <sheets>
    <sheet name="บทสรุป" sheetId="1" r:id="rId1"/>
    <sheet name="คอนที่1" sheetId="2" r:id="rId2"/>
    <sheet name="ตอนที่2" sheetId="3" r:id="rId3"/>
    <sheet name="คอนที่3" sheetId="4" r:id="rId4"/>
  </sheets>
  <definedNames/>
  <calcPr fullCalcOnLoad="1"/>
</workbook>
</file>

<file path=xl/sharedStrings.xml><?xml version="1.0" encoding="utf-8"?>
<sst xmlns="http://schemas.openxmlformats.org/spreadsheetml/2006/main" count="281" uniqueCount="209">
  <si>
    <t>ที่</t>
  </si>
  <si>
    <t>SD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</si>
  <si>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</si>
  <si>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</si>
  <si>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</si>
  <si>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</si>
  <si>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</si>
  <si>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</si>
  <si>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</si>
  <si>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</si>
  <si>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</si>
  <si>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</si>
  <si>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</si>
  <si>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</si>
  <si>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</si>
  <si>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</si>
  <si>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</si>
  <si>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</si>
  <si>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</si>
  <si>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</si>
  <si>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</si>
  <si>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ไม่ระบุ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</si>
  <si>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</si>
  <si>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</si>
  <si>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</si>
  <si>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</si>
  <si>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</si>
  <si>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</si>
  <si>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</si>
  <si>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</si>
  <si>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</si>
  <si>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</si>
  <si>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</si>
  <si>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</si>
  <si>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</si>
  <si>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 xml:space="preserve">   </t>
  </si>
  <si>
    <t xml:space="preserve">          </t>
  </si>
  <si>
    <t xml:space="preserve">    </t>
  </si>
  <si>
    <t>- 3 -</t>
  </si>
  <si>
    <t>ต้องการ</t>
  </si>
  <si>
    <t>2.2 ท่านจะนำความรู้ที่ได้จากการอบรมในครั้งนี้ไปใช้ประโยชน์อย่างไร</t>
  </si>
  <si>
    <t>2.3 ท่านต้องการให้บัณฑิตวิทยาลัยจัดโครงการนี้ต่อไปหรือไม่</t>
  </si>
  <si>
    <t>ระดับ 5</t>
  </si>
  <si>
    <t>ระดับ 4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</si>
  <si>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</si>
  <si>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</si>
  <si>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E-mail</t>
  </si>
  <si>
    <r>
      <t>ตอนที่ 3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</si>
  <si>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ตอนที่ 2</t>
    </r>
    <r>
      <rPr>
        <b/>
        <sz val="16"/>
        <rFont val="TH SarabunPSK"/>
        <family val="2"/>
      </rPr>
      <t xml:space="preserve"> ความคิดเห็น และความต้องการในการจัดโครงการ/กิจกรรม ของบัณฑิตวิทยาลัย</t>
    </r>
  </si>
  <si>
    <t xml:space="preserve">- 5 - </t>
  </si>
  <si>
    <t>- 7 -</t>
  </si>
  <si>
    <t xml:space="preserve">     </t>
  </si>
  <si>
    <t>อาจารย์ที่ปรึกษาวิทยานิพนธ์</t>
  </si>
  <si>
    <t>นิสิตปริญญาโท</t>
  </si>
  <si>
    <t>นิสิตปริญญาเอก</t>
  </si>
  <si>
    <t>2.5 บัณฑิตวิทยาลัยจัดโครงการเช่นนี้ในครั้งต่อไปท่านคิดว่าควรปรับปรุงส่วนใดบ้าง</t>
  </si>
  <si>
    <t>2.4 ระยะเวลาใดที่สะดวกสำหรับการเข้าร่วมโครงการบริการวิชาการที่บัณฑิตวิทยาลัยจัดให้</t>
  </si>
  <si>
    <t>1</t>
  </si>
  <si>
    <t>2</t>
  </si>
  <si>
    <t>ภาคเรียนที่ 1</t>
  </si>
  <si>
    <t xml:space="preserve">แยกตามกลุ่มสาขาวิชา </t>
  </si>
  <si>
    <t>เป็นแนวทางในการเขียนโครงร่างวิจัยเพื่อการขอทุน</t>
  </si>
  <si>
    <r>
      <rPr>
        <b/>
        <u val="single"/>
        <sz val="16"/>
        <rFont val="TH SarabunPSK"/>
        <family val="2"/>
      </rPr>
      <t>ตอนที่ 4</t>
    </r>
    <r>
      <rPr>
        <b/>
        <sz val="16"/>
        <rFont val="TH SarabunPSK"/>
        <family val="2"/>
      </rPr>
      <t xml:space="preserve"> ข้อเสนอแนะอื่นๆ</t>
    </r>
  </si>
  <si>
    <t>1 วัน</t>
  </si>
  <si>
    <t>3</t>
  </si>
  <si>
    <t>4</t>
  </si>
  <si>
    <t>5</t>
  </si>
  <si>
    <t>วันเสาร์-อาทิตย์</t>
  </si>
  <si>
    <t>6</t>
  </si>
  <si>
    <t>7</t>
  </si>
  <si>
    <t>วันจันทร์-ศุกร์</t>
  </si>
  <si>
    <t>8</t>
  </si>
  <si>
    <t>เวลา 09.00 - 16.00 น.</t>
  </si>
  <si>
    <t>9</t>
  </si>
  <si>
    <t>10</t>
  </si>
  <si>
    <t>11</t>
  </si>
  <si>
    <t>ค้นหาแหล่งทุนวิจัย</t>
  </si>
  <si>
    <t>ทำงานวิจัย</t>
  </si>
  <si>
    <t>ใช้ในการเขียนโครงร่างวิทยานิพนธ์ในการเรียน</t>
  </si>
  <si>
    <t xml:space="preserve">ณ ห้องสัมมนาเอกาทศรถ 209 อาคารเอกาทศรถ มหาวิทยาลัยนเรศวร </t>
  </si>
  <si>
    <t xml:space="preserve">             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</si>
  <si>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จำแนกตามโครงร่างที่ได้รับการอนุมัติ</t>
    </r>
  </si>
  <si>
    <t>โครงร่างที่ได้รับการอนุมัติ</t>
  </si>
  <si>
    <t xml:space="preserve">- 4 - </t>
  </si>
  <si>
    <t xml:space="preserve">   3.5 ความสะอาดภายในห้องอบรม</t>
  </si>
  <si>
    <t xml:space="preserve">    4.1 ได้รับความรู้ ความเข้าใจ จากการบรรยาย "ตัวอย่างข้อเสนอโครงการวิจัยและ</t>
  </si>
  <si>
    <t xml:space="preserve">         การทำ Workshop การเขียนข้อเสนอโครงการวิจัยเพื่อขอรับทุนวิจัย" อยู่ในระดับใด</t>
  </si>
  <si>
    <t xml:space="preserve">    4.2 โครงการอบรมโครงร่างวิจัยเพื่อขอรับทุนสนับสนุนมีประโยชน์ อยู่ในระดับใด</t>
  </si>
  <si>
    <t xml:space="preserve">    4.3 ความเหมาะสมของวิทยากร รองศาสตราจารย์ ดร.กอบบุญ หล่อทองคำ</t>
  </si>
  <si>
    <t xml:space="preserve">    4.4 ความเหมาะสมของวิทยากร รองสาสตราจารย์ ดร.อัญชลีพร วาริทสวัสดิ์ หล่อทองคำ</t>
  </si>
  <si>
    <t>ตาราง 5 (ต่อ)</t>
  </si>
  <si>
    <t>ผลการประเมินโครงการอบรมการเขียนโครงร่างวิจัยเพื่อขอรับทุนสนับสนุนจากแหล่งทุนภายนอก</t>
  </si>
  <si>
    <t>วันศุกร์ที่ 17 มกราคม 2557</t>
  </si>
  <si>
    <t>- คณะวิทยาศาสตร์</t>
  </si>
  <si>
    <t>- คณะสังคมศาสตร์</t>
  </si>
  <si>
    <t>- คณะสหเวชศาสตร์</t>
  </si>
  <si>
    <t>- ไม่ระบุ</t>
  </si>
  <si>
    <t>- คณะวิทยาศาสตร์การแพทย์ (วิทยาศาสตร์การแพทย์)</t>
  </si>
  <si>
    <t>- คณะวิทยาศาสตร์การแพทย์ (ชีวเคมี)</t>
  </si>
  <si>
    <t>- คณะวิทยาศาสตร์ (ฟิสิกส์)</t>
  </si>
  <si>
    <t>- คณะบริหารธุรกิจฯ (เศรษฐศาสตร์)</t>
  </si>
  <si>
    <t>- คณะวิศวกรรมศาสตร์ (วิศวกรรมไฟฟ้า)</t>
  </si>
  <si>
    <t>- คณะศึกษาศาสตร์ (การบริหารการศึกษา)</t>
  </si>
  <si>
    <t>- คณะวิทยาศาสตร์ (เทคโนโลยีสารสนเทศ)</t>
  </si>
  <si>
    <t>- คณะวิทยาศาสตร์ (วิทยาการคอมพิวเตอร์)</t>
  </si>
  <si>
    <t>- คณะวิทยาศาสตร์ (ไม่ระบุสาขาวิชา)</t>
  </si>
  <si>
    <t>รหัสประจำตัว 56</t>
  </si>
  <si>
    <t>- คณะบริหารธุรกิจฯ (บริหารธุรกิจ)</t>
  </si>
  <si>
    <t>รหัสประจำตัว 55</t>
  </si>
  <si>
    <t>รหัสประจำตัว 54</t>
  </si>
  <si>
    <t>รหัสประจำตัว 53</t>
  </si>
  <si>
    <t>ไม่ระบุรหัสประจำตัว</t>
  </si>
  <si>
    <t>อื่น ๆ</t>
  </si>
  <si>
    <t>- ศิษย์เก่า</t>
  </si>
  <si>
    <t>- บุคลากรมหาวิทยาลัย</t>
  </si>
  <si>
    <t>จากตาราง 2 พบว่า ผู้ตอบแบบสอบถามส่วนใหญ่ยังไม่มีโครงร่าง และเป็นนิสิตปริญญาเอก</t>
  </si>
  <si>
    <r>
      <t xml:space="preserve">ตาราง 3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</si>
  <si>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>เว็บไซต์</t>
  </si>
  <si>
    <t>คณะที่สังกัด</t>
  </si>
  <si>
    <t>SMS</t>
  </si>
  <si>
    <t>ป้ายประชาสัมพันธ์/แผ่นพับ</t>
  </si>
  <si>
    <t xml:space="preserve">จากตาราง 3 พบว่าผู้ตอบแบบสอบถามทราบข้อมูลของโครงการฯ จากเว็บไซต์ มากที่สุด ร้อยละ 41.67 </t>
  </si>
  <si>
    <t>รองลงมาคือ คณะที่สังกัด ร้อยละ 27.08  และ อาจารย์ที่ปรึกษา  E-mail  และป้ายประชาสัมพันธ์/แผ่นพับ ร้อยละ 8.33</t>
  </si>
  <si>
    <t>ระดับ 3</t>
  </si>
  <si>
    <t>ไม่ต้องการ</t>
  </si>
  <si>
    <t>ก่อนเปิดภาคเรียนที่ 1</t>
  </si>
  <si>
    <t>บัณฑิตวิทยาลัยดำเนินการเหมาะสมแล้ว</t>
  </si>
  <si>
    <t>วันศุกร์-เสาร์-อาทิตย์</t>
  </si>
  <si>
    <t>เดือน พฤษภาคม -มิถุนายน</t>
  </si>
  <si>
    <t>เวลา 10.00 - 16.30 น.</t>
  </si>
  <si>
    <t>เวลา 13.00 - 16.30 น.</t>
  </si>
  <si>
    <t>24</t>
  </si>
  <si>
    <t>ห้องน้ำชำรุดหลายห้อง</t>
  </si>
  <si>
    <t>เหมาะสมดีแล้ว</t>
  </si>
  <si>
    <t>ฝึกเขียนโครงการให้เกิดขึ้นจริง</t>
  </si>
  <si>
    <t>ควรขยายระยะเวลาในการอบรมเป็น 3-5 วัน</t>
  </si>
  <si>
    <t>ควรมีการพูดถึงกลุ่มวิทยาศาสตร์สุขภาพด้วย</t>
  </si>
  <si>
    <t>เอกสารควรแจกให้หนึ่งคนได้รับเอกสารครบทั้ง 2 กลุ่มสาขาวิชาที่เป็นเอกสารตัวอย่าง บางครั้งอาจนำความรู้ไปใช้แนะนำให้ผู้สนใจท่านอื่นได้ทราบ</t>
  </si>
  <si>
    <t xml:space="preserve">   1.2  ความเหมาะสมของวันจัดโครงการ (วันศุกร์ที่ 17 มกราคม 2557)</t>
  </si>
  <si>
    <t xml:space="preserve">   1.3  ความเหมาะสมของระยะเวลาในการจัดโครงการ (09.00 - 16.30 น.)</t>
  </si>
  <si>
    <t>N = 29</t>
  </si>
  <si>
    <t>4. ด้านคุณภาพการให้บริการ (โครงการอบรมการเขียนโครงการฯ)</t>
  </si>
  <si>
    <t>ควรมีกระดาษให้เขียนตอบ</t>
  </si>
  <si>
    <t>รวมทั้งสิ้น</t>
  </si>
  <si>
    <t xml:space="preserve">จากตาราง 1 พบว่า ผู้ตอบแบบสอบถามส่วนใหญ่เป็นนิสิตระดับปริญญาเอก ร้อยละ 44.83  </t>
  </si>
  <si>
    <t>คิดเป็นร้อยละ 54.55  นิสิตปริญญาโท ร้อยละ 40.91</t>
  </si>
  <si>
    <t>รหัสประจำตัว 55  สังกัดคณะบริหารธุรกิจ เศรษฐศาสตร์และการสื่อสาร สาขาวิชาเศรษฐศาสตร์ ร้อยละ 10.34</t>
  </si>
  <si>
    <t xml:space="preserve">รองลงมาได้แก่  นิสิตปริญญาโท ร้อยละ 31.03  รหัสประจำตัว 56 สังกัดคณะวิทยาศาสตร์ สาขาวิชาฟิสิกส์ </t>
  </si>
  <si>
    <t>และอาจารย์ที่ปรึกษาวิทยานิพนธ์ ร้อยละ 13.79</t>
  </si>
  <si>
    <t>-2-</t>
  </si>
  <si>
    <t xml:space="preserve">เพื่อขอรับทุนสนับสนุนจากแหล่งทุนภายนอก ในวันที่ 17 มกราคม 2557 ณ ห้องสัมมนาเอกาทศรถ 209 อาคารเอกาทศรถ </t>
  </si>
  <si>
    <t>มหาวิทยาลัยนเรศวร ในภาพรวมพบว่า  ผู้เข้าร่วมโครงการฯ มีความคิดเห็นอยู่ในระดับมาก (ค่าเฉลี่ย = 4.17)</t>
  </si>
  <si>
    <t xml:space="preserve"> เมื่อพิจารณารายด้านแล้วพบว่า ด้านที่มีค่าเฉลี่ยสูงที่สุด คือ ด้านเจ้าหน้าที่ผู้ให้บริการ (ค่าเฉลี่ย = 4.49) </t>
  </si>
  <si>
    <t xml:space="preserve">รองลงมาได้แก่  ด้านคุณภาพการให้บริการ (ค่าเฉลี่ย = 4.45) เมื่อพิจารณารายข้อแล้วพบว่า ข้อที่มีค่าเฉลี่ยสูงที่สุด คือ </t>
  </si>
  <si>
    <t>ความเหมาะสมของวิทยากร รศ.ดร.อัญชลีพร  วาริทสวัสดิ์  หล่อทองคำ (ค่าเฉลี่ย = 4.64) รองลงมาคือ ความเหมาะสมของ</t>
  </si>
  <si>
    <t>วิทยากร  รศ.ดร.กอบบุญ  หล่อทองคำ (ค่าเฉลี่ย = 4.62) และความสะดวกในการลงทะเบียน (ค่าเฉลี่ย = 4.55)</t>
  </si>
  <si>
    <t>-  มีโครงร่างแล้ว</t>
  </si>
  <si>
    <t>-  ยังไม่มีโครงร่าง</t>
  </si>
  <si>
    <t xml:space="preserve">2.1  ความพึงพอใจในการจัดโครงการอบรมการเขียนโครงร่างวิจัยเพื่อขอรับทุนสนับสนุนในครั้งนี้ </t>
  </si>
  <si>
    <t>โดยรวม (คะแนนเต็ม 5)</t>
  </si>
  <si>
    <t>8.33</t>
  </si>
  <si>
    <t>4.17</t>
  </si>
  <si>
    <t>45.82</t>
  </si>
  <si>
    <t>100.00</t>
  </si>
  <si>
    <r>
      <t>ตาราง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</si>
  <si>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จากตาราง 4 พบว่า ผู้ตอบแบบสอบถามมีความคิดเห็นเกี่ยวกับการจัดโครงการอบรมการเขียนโครงร่างวิจัย</t>
  </si>
  <si>
    <t>ค่าเฉลี่ย 2.86</t>
  </si>
  <si>
    <t>ข้อเสนอโครงการทุน พวอ. อยู่ในระดับปานกลาง ค่าเฉลี่ย 2.82</t>
  </si>
  <si>
    <t xml:space="preserve">อยู่ในระดับปานกลาง ค่าเฉลี่ย 3.00 </t>
  </si>
  <si>
    <t xml:space="preserve"> ค่าเฉลี่ย 4.00</t>
  </si>
  <si>
    <t xml:space="preserve">     3.5 หลังจากเข้ารับการอบรมผู้ตอบแบบประเมินมีความรู้ ความเข้าใจ เรื่อง การเขียนข้อเสนอโครงการและเกณฑ์การคัดเลือก</t>
  </si>
  <si>
    <t>ข้อเสนอโครงการทุนพวอ. อยู่ในระดับมาก ค่าเฉลี่ย 4.04</t>
  </si>
  <si>
    <t xml:space="preserve">     3.6 หลังจากเข้ารับการอบรมผู้ตอบแบบประเมินมีความรู้ ความเข้าใจ เรื่อง การเขียนข้อเสนอโครงการวิจัยเพื่อขอรับทุนวิจัย </t>
  </si>
  <si>
    <t xml:space="preserve">อยู่ในระดับมาก ค่าเฉลี่ย 4.11 </t>
  </si>
  <si>
    <t xml:space="preserve">     3.1 ก่อนเข้ารับการอบรมผู้ตอบแบบประเมินมีความรู้เกี่ยวกับแหล่งทุนของสกว.และแหล่งทุนอื่น อยู่ในระดับปานกลาง </t>
  </si>
  <si>
    <t xml:space="preserve">     3.2 ก่อนเข้ารับการอบรมผู้ตอบแบบประเมินมีความรู้ ความเข้าใจ เรื่อง การเขียนข้อเสนอโครงการและเกณฑ์การคัดเลือก</t>
  </si>
  <si>
    <t xml:space="preserve">     3.3 ก่อนเข้ารับการอบรมผู้ตอบแบบประเมินมีความรู้ ความเข้าใจ เรื่อง การเขียนข้อเสนอโครงการวิจัยเพื่อขอรับทุนวิจัย </t>
  </si>
  <si>
    <t xml:space="preserve">     3.4 หลังจากเข้ารับการอบรมผู้ตอบแบบประเมินมีความรู้เกี่ยวกับแหล่งทุนของสกว.และแหล่งทุนอื่น อยู่ในระดับมาก</t>
  </si>
  <si>
    <t>- 6 -</t>
  </si>
  <si>
    <t>จากการจัดโครงการอบรมการเขียนโครงร่างวิจัยเพื่อขอรับทุนสนับสนุนจากแหล่งทุนภายนอก เมื่อวันที่ 17</t>
  </si>
  <si>
    <t>มกราคม 2557  ณ ห้องสัมมนาเอกาทศรถ 209 อาคารเอกาทศรถ มหาวิทยาลัยนเรศวร มีผู้เข้าร่วมโครงการ 68  คน</t>
  </si>
  <si>
    <t xml:space="preserve"> ผู้ตอบแบบประเมิน จำนวนทั้งสิ้น 29 คน คิดเป็นร้อยละ 42.65 ของผู้เข้าร่วมโครงการ ผู้ตอบแบบสอบถามส่วนใหญ่เป็น</t>
  </si>
  <si>
    <t>นิสิตระดับปริญญาเอก ร้อยละ 44.83 รองลงมาได้แก่ นิสิตระดับปริญญาโท ร้อยละ 31.03  และอาจารย์ที่ปรึกษาวิทยานิพนธ์</t>
  </si>
  <si>
    <t>ร้อยละ 13.79  โดยนิสิตส่วนใหญ่ยังไม่มีโครงร่าง คิดเป็น ระดับปริญญาเอก ร้อยละ 54.55  และระดับปริญญาโท ร้อยละ 40.91</t>
  </si>
  <si>
    <t xml:space="preserve">ผู้ตอบแบบประเมินทราบข้อมูลการจัดโครงการฯ จากเว็บไซต์ มากที่สุด ร้อยละ 41.67 รองลงมาคือ คณะที่สังกัด </t>
  </si>
  <si>
    <t xml:space="preserve">ร้อยละ 27.08 และอาจารย์ที่ปรึกษา  อีเมลล์   และป้ายประชาสัมพันธ์/แผ่นพับ ร้อยละ 8.33  </t>
  </si>
  <si>
    <t>ความพึงพอใจในการจัดโครงการในภาพรวม  อยู่ในระดับ 5 ร้อยละ 51.72  ระดับ 4 ร้อยละ 17.24 และ ระดับ 3</t>
  </si>
  <si>
    <t>ร้อยละ 10.34  โดยในการอบรมครั้งนี้ ผู้ตอบแบบประเมินจะนำความรู้ที่ได้จากการอบรมไปใช้ประโยชน์เป็นแนวทางในการ</t>
  </si>
  <si>
    <t>เขียนโครงร่างวิจัยเพื่อการขอทุนสูงที่สุด (ร้อยละ 58.62) รองลงมาได้แก่  ใช้ในการเขียนโครงร่างวิทยานิพนธ์ในการเรียน</t>
  </si>
  <si>
    <t>ร้อยละ 31.03  และต้องการให้บัณฑิตวิทยาลัยจัดโครงการนี้ต่อไป คิดเป็นร้อยละ 100.00  โดยระยะเวลาที่ต้องการให้จัด</t>
  </si>
  <si>
    <t>โครงการคือวันเสาร์อาทิตย์ ร้อยละ 45.82  และควรปรับปรุงการจัดโครงการโดยแยกออกตามกลุ่มสาขาวิชา ร้อยละ 35.71</t>
  </si>
  <si>
    <t>ความรู้ความเข้าใจก่อน-หลัง เข้ารับการอบรม  พบว่า  ผู้ตอบแบบประเมินมีความคิดเห็น ดังนี้</t>
  </si>
  <si>
    <t xml:space="preserve">             1. ก่อนเข้ารับการอบรมผู้ตอบแบบประเมินมีความรู้เกี่ยวกับ</t>
  </si>
  <si>
    <t xml:space="preserve">   1.1  แหล่งทุนของสกว.และแหล่งทุนอื่น อยู่ในระดับปานกลาง ค่าเฉลี่ย 2.86</t>
  </si>
  <si>
    <t xml:space="preserve">   1.2  ความเข้าใจ เรื่อง การเขียนข้อเสนอโครงการและเกณฑ์การคัดเลือกข้อเสนอโครงการทุน พวอ. </t>
  </si>
  <si>
    <t>อยู่ในระดับปานกลาง ค่าเฉลี่ย 2.82</t>
  </si>
  <si>
    <t xml:space="preserve">   1.3  มีความรู้ ความเข้าใจ เรื่อง การเขียนข้อเสนอโครงการวิจัยเพื่อขอรับทุนวิจัยอยู่ในระดับปานกลาง </t>
  </si>
  <si>
    <t>ค่าเฉลี่ย 3.00</t>
  </si>
  <si>
    <t>2.  หลังเข้ารับการอบรมผู้ตอบแบบประเมินมีความรู้เกี่ยวกับ</t>
  </si>
  <si>
    <t xml:space="preserve">   2.1  แหล่งทุนของสกว.และแหล่งทุนอื่น อยู่ในระดับมาก ค่าเฉลี่ย 4.00</t>
  </si>
  <si>
    <t xml:space="preserve">   2.2  ความเข้าใจ เรื่อง การเขียนข้อเสนอโครงการและเกณฑ์การคัดเลือกข้อเสนอโครงการทุน พวอ. </t>
  </si>
  <si>
    <t>อยู่ในระดับมาก ค่าเฉลี่ย 4.04</t>
  </si>
  <si>
    <t xml:space="preserve">   2.3  มีความรู้ ความเข้าใจ เรื่อง การเขียนข้อเสนอโครงการวิจัยเพื่อขอรับทุนวิจัยอยู่ในระดับมาก ค่าเฉลี่ย 4.11</t>
  </si>
  <si>
    <t>ความคิดเห็นเกี่ยวกับการจัดโครงการฯ ในภาพรวม  อยู่ในระดับมาก (ค่าเฉลี่ย 4.17)  เมื่อพิจารณารายด้าน</t>
  </si>
  <si>
    <t xml:space="preserve">พบว่า  ด้านที่มีค่าเฉลี่ยสูงที่สุด คือ ด้านเจ้าหน้าที่ผู้ให้บริการ (ค่าเฉลี่ย = 4.49)  รองลงมาได้แก่  ด้านคุณภาพการให้บริการ </t>
  </si>
  <si>
    <t>(ค่าเฉลี่ย = 4.45) เมื่อพิจารณารายข้อแล้วพบว่า ข้อที่มีค่าเฉลี่ยสูงที่สุด คือ ความเหมาะสมของวิทยากร</t>
  </si>
  <si>
    <t xml:space="preserve">รศ.ดร.อัญชลีพร  วาริทสวัสดิ์  หล่อทองคำ (ค่าเฉลี่ย = 4.64) รองลงมาคือ ความเหมาะสมของวิทยากร   รศ.ดร.กอบบุญ </t>
  </si>
  <si>
    <t>หล่อทองคำ (ค่าเฉลี่ย = 4.62) และความสะดวกในการลงทะเบียน (ค่าเฉลี่ย = 4.55)  โดยมีข้อเสนอแนะให้มีกระดาษเขียนตอบ</t>
  </si>
  <si>
    <t>เพื่อเพิ่มความสมบูรณ์ในการจัดโครงการฯ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</si>
</sst>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0.0"/>
    <numFmt numFmtId="216" formatCode="0.00000"/>
    <numFmt numFmtId="217" formatCode="0.0000"/>
    <numFmt numFmtId="218" formatCode="0.000"/>
    <numFmt numFmtId="219" formatCode="0.0000000"/>
    <numFmt numFmtId="220" formatCode="0.000000"/>
    <numFmt numFmtId="221" formatCode="0.00000000"/>
    <numFmt numFmtId="222" formatCode="0.0000000000"/>
    <numFmt numFmtId="223" formatCode="0.000000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&quot;฿&quot;#,##0.00"/>
    <numFmt numFmtId="229" formatCode="#,##0.0"/>
    <numFmt numFmtId="230" formatCode="&quot;฿&quot;#,##0.0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/>
    </xf>
    <xf numFmtId="2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5" fillId="0" borderId="38" xfId="0" applyFont="1" applyFill="1" applyBorder="1" applyAlignment="1">
      <alignment horizontal="center" vertical="justify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 vertical="justify"/>
    </xf>
    <xf numFmtId="0" fontId="5" fillId="0" borderId="39" xfId="0" applyFont="1" applyBorder="1" applyAlignment="1">
      <alignment wrapText="1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1" xfId="0" applyFont="1" applyBorder="1" applyAlignment="1">
      <alignment/>
    </xf>
    <xf numFmtId="2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9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 quotePrefix="1">
      <alignment horizontal="center" vertical="top"/>
    </xf>
    <xf numFmtId="0" fontId="4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34" xfId="0" applyFont="1" applyFill="1" applyBorder="1" applyAlignment="1" quotePrefix="1">
      <alignment horizontal="center" vertical="top"/>
    </xf>
    <xf numFmtId="0" fontId="4" fillId="0" borderId="3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2" fontId="4" fillId="0" borderId="3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2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230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120" zoomScaleSheetLayoutView="100" zoomScalePageLayoutView="0" workbookViewId="0" topLeftCell="A1">
      <selection activeCell="F7" sqref="F7"/>
    </sheetView>
  </sheetViews>
  <sheetFormatPr defaultColWidth="9.140625" defaultRowHeight="21.75"/>
  <cols>
    <col min="1" max="1" width="9.421875" style="1" customWidth="1"/>
    <col min="2" max="2" width="11.57421875" style="1" customWidth="1"/>
    <col min="3" max="3" width="11.7109375" style="1" customWidth="1"/>
    <col min="4" max="7" width="9.140625" style="1" customWidth="1"/>
    <col min="8" max="8" width="8.00390625" style="1" customWidth="1"/>
    <col min="9" max="9" width="7.8515625" style="1" customWidth="1"/>
    <col min="10" max="10" width="12.28125" style="1" customWidth="1"/>
    <col min="11" max="11" width="3.7109375" style="1" customWidth="1"/>
    <col min="12" max="16384" width="9.140625" style="1" customWidth="1"/>
  </cols>
  <sheetData>
    <row r="1" spans="1:11" ht="26.2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2" ht="21">
      <c r="A3" s="1" t="s">
        <v>35</v>
      </c>
      <c r="B3" s="1" t="s">
        <v>179</v>
      </c>
    </row>
    <row r="4" ht="21">
      <c r="A4" s="1" t="s">
        <v>180</v>
      </c>
    </row>
    <row r="5" ht="21">
      <c r="A5" s="1" t="s">
        <v>181</v>
      </c>
    </row>
    <row r="6" ht="21">
      <c r="A6" s="1" t="s">
        <v>182</v>
      </c>
    </row>
    <row r="7" ht="21">
      <c r="A7" s="1" t="s">
        <v>183</v>
      </c>
    </row>
    <row r="8" spans="1:2" ht="21">
      <c r="A8" s="1" t="s">
        <v>36</v>
      </c>
      <c r="B8" s="1" t="s">
        <v>184</v>
      </c>
    </row>
    <row r="9" ht="21">
      <c r="A9" s="1" t="s">
        <v>185</v>
      </c>
    </row>
    <row r="10" ht="21">
      <c r="B10" s="1" t="s">
        <v>186</v>
      </c>
    </row>
    <row r="11" ht="21">
      <c r="A11" s="1" t="s">
        <v>187</v>
      </c>
    </row>
    <row r="12" ht="21">
      <c r="A12" s="1" t="s">
        <v>188</v>
      </c>
    </row>
    <row r="13" ht="21">
      <c r="A13" s="1" t="s">
        <v>189</v>
      </c>
    </row>
    <row r="14" ht="21">
      <c r="A14" s="1" t="s">
        <v>190</v>
      </c>
    </row>
    <row r="15" spans="1:2" ht="21">
      <c r="A15" s="1" t="s">
        <v>51</v>
      </c>
      <c r="B15" s="1" t="s">
        <v>191</v>
      </c>
    </row>
    <row r="16" spans="1:7" ht="21">
      <c r="A16" s="92" t="s">
        <v>192</v>
      </c>
      <c r="B16" s="92"/>
      <c r="C16" s="92"/>
      <c r="D16" s="92"/>
      <c r="E16" s="92"/>
      <c r="F16" s="92"/>
      <c r="G16" s="4"/>
    </row>
    <row r="17" spans="1:7" ht="21">
      <c r="A17" s="92"/>
      <c r="B17" s="92" t="s">
        <v>193</v>
      </c>
      <c r="C17" s="92"/>
      <c r="D17" s="92"/>
      <c r="E17" s="92"/>
      <c r="F17" s="92"/>
      <c r="G17" s="4"/>
    </row>
    <row r="18" spans="1:7" ht="21">
      <c r="A18" s="92"/>
      <c r="B18" s="92" t="s">
        <v>194</v>
      </c>
      <c r="C18" s="92"/>
      <c r="D18" s="92"/>
      <c r="E18" s="92"/>
      <c r="F18" s="92"/>
      <c r="G18" s="4"/>
    </row>
    <row r="19" spans="1:7" ht="21">
      <c r="A19" s="92" t="s">
        <v>195</v>
      </c>
      <c r="B19" s="92"/>
      <c r="C19" s="92"/>
      <c r="D19" s="92"/>
      <c r="E19" s="92"/>
      <c r="F19" s="92"/>
      <c r="G19" s="4"/>
    </row>
    <row r="20" spans="1:7" ht="21">
      <c r="A20" s="92"/>
      <c r="B20" s="92" t="s">
        <v>196</v>
      </c>
      <c r="C20" s="92"/>
      <c r="D20" s="92"/>
      <c r="E20" s="92"/>
      <c r="F20" s="92"/>
      <c r="G20" s="4"/>
    </row>
    <row r="21" spans="1:7" ht="21">
      <c r="A21" s="92" t="s">
        <v>197</v>
      </c>
      <c r="B21" s="92"/>
      <c r="C21" s="92"/>
      <c r="D21" s="92"/>
      <c r="E21" s="92"/>
      <c r="F21" s="92"/>
      <c r="G21" s="4"/>
    </row>
    <row r="22" spans="1:7" s="2" customFormat="1" ht="21">
      <c r="A22" s="92"/>
      <c r="B22" s="78" t="s">
        <v>198</v>
      </c>
      <c r="C22" s="78"/>
      <c r="D22" s="78"/>
      <c r="E22" s="78"/>
      <c r="F22" s="78"/>
      <c r="G22" s="4"/>
    </row>
    <row r="23" spans="1:11" s="2" customFormat="1" ht="21">
      <c r="A23" s="92"/>
      <c r="B23" s="92" t="s">
        <v>199</v>
      </c>
      <c r="C23" s="92"/>
      <c r="D23" s="92"/>
      <c r="E23" s="92"/>
      <c r="F23" s="92"/>
      <c r="G23" s="4"/>
      <c r="H23" s="1"/>
      <c r="I23" s="1"/>
      <c r="J23" s="1"/>
      <c r="K23" s="1"/>
    </row>
    <row r="24" spans="1:11" s="2" customFormat="1" ht="21">
      <c r="A24" s="92"/>
      <c r="B24" s="92" t="s">
        <v>200</v>
      </c>
      <c r="C24" s="92"/>
      <c r="D24" s="92"/>
      <c r="E24" s="92"/>
      <c r="F24" s="92"/>
      <c r="G24" s="4"/>
      <c r="H24" s="1"/>
      <c r="I24" s="1"/>
      <c r="J24" s="1"/>
      <c r="K24" s="1"/>
    </row>
    <row r="25" spans="1:11" s="2" customFormat="1" ht="21">
      <c r="A25" s="92" t="s">
        <v>201</v>
      </c>
      <c r="B25" s="92"/>
      <c r="C25" s="92"/>
      <c r="D25" s="92"/>
      <c r="E25" s="92"/>
      <c r="F25" s="92"/>
      <c r="G25" s="4"/>
      <c r="H25" s="1"/>
      <c r="I25" s="1"/>
      <c r="J25" s="1"/>
      <c r="K25" s="1"/>
    </row>
    <row r="26" spans="1:11" s="2" customFormat="1" ht="21">
      <c r="A26" s="92"/>
      <c r="B26" s="92" t="s">
        <v>202</v>
      </c>
      <c r="C26" s="92"/>
      <c r="D26" s="92"/>
      <c r="E26" s="92"/>
      <c r="F26" s="92"/>
      <c r="G26" s="4"/>
      <c r="H26" s="1"/>
      <c r="I26" s="1"/>
      <c r="J26" s="1"/>
      <c r="K26" s="1"/>
    </row>
    <row r="27" spans="1:11" s="2" customFormat="1" ht="21">
      <c r="A27" s="92"/>
      <c r="B27" s="92" t="s">
        <v>203</v>
      </c>
      <c r="C27" s="92"/>
      <c r="D27" s="92"/>
      <c r="E27" s="92"/>
      <c r="F27" s="92"/>
      <c r="G27" s="4"/>
      <c r="H27" s="1"/>
      <c r="I27" s="1"/>
      <c r="J27" s="1"/>
      <c r="K27" s="1"/>
    </row>
    <row r="28" spans="1:7" s="2" customFormat="1" ht="21">
      <c r="A28" s="92" t="s">
        <v>204</v>
      </c>
      <c r="B28" s="78"/>
      <c r="C28" s="78"/>
      <c r="D28" s="78"/>
      <c r="E28" s="78"/>
      <c r="F28" s="78"/>
      <c r="G28" s="4"/>
    </row>
    <row r="29" spans="1:7" s="2" customFormat="1" ht="21">
      <c r="A29" s="1" t="s">
        <v>205</v>
      </c>
      <c r="B29" s="3"/>
      <c r="C29" s="3"/>
      <c r="D29" s="3"/>
      <c r="E29" s="22"/>
      <c r="F29" s="22"/>
      <c r="G29" s="22"/>
    </row>
    <row r="30" spans="1:7" s="2" customFormat="1" ht="21">
      <c r="A30" s="3" t="s">
        <v>206</v>
      </c>
      <c r="B30" s="3"/>
      <c r="C30" s="3"/>
      <c r="D30" s="3"/>
      <c r="E30" s="22"/>
      <c r="F30" s="22"/>
      <c r="G30" s="22"/>
    </row>
    <row r="31" spans="1:7" s="2" customFormat="1" ht="21">
      <c r="A31" s="3" t="s">
        <v>207</v>
      </c>
      <c r="B31" s="3"/>
      <c r="C31" s="3"/>
      <c r="D31" s="3"/>
      <c r="E31" s="22"/>
      <c r="F31" s="22"/>
      <c r="G31" s="22"/>
    </row>
    <row r="32" spans="1:2" s="2" customFormat="1" ht="21">
      <c r="A32" s="3" t="s">
        <v>208</v>
      </c>
      <c r="B32" s="3"/>
    </row>
    <row r="33" spans="1:2" s="2" customFormat="1" ht="21">
      <c r="A33" s="3"/>
      <c r="B33" s="3"/>
    </row>
    <row r="34" s="2" customFormat="1" ht="21">
      <c r="A34" s="3"/>
    </row>
  </sheetData>
  <sheetProtection/>
  <mergeCells count="1">
    <mergeCell ref="A1:K1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Normal="110" zoomScaleSheetLayoutView="100" zoomScalePageLayoutView="0" workbookViewId="0" topLeftCell="A82">
      <selection activeCell="E74" sqref="E74"/>
    </sheetView>
  </sheetViews>
  <sheetFormatPr defaultColWidth="9.140625" defaultRowHeight="21.75"/>
  <cols>
    <col min="1" max="1" width="12.421875" style="1" customWidth="1"/>
    <col min="2" max="2" width="9.140625" style="1" customWidth="1"/>
    <col min="3" max="3" width="17.7109375" style="1" customWidth="1"/>
    <col min="4" max="4" width="18.00390625" style="1" customWidth="1"/>
    <col min="5" max="5" width="12.00390625" style="4" customWidth="1"/>
    <col min="6" max="6" width="15.421875" style="4" customWidth="1"/>
    <col min="7" max="7" width="19.421875" style="4" customWidth="1"/>
    <col min="8" max="8" width="3.421875" style="1" customWidth="1"/>
    <col min="9" max="16384" width="9.140625" style="1" customWidth="1"/>
  </cols>
  <sheetData>
    <row r="1" spans="1:8" ht="21">
      <c r="A1" s="104" t="s">
        <v>91</v>
      </c>
      <c r="B1" s="104"/>
      <c r="C1" s="104"/>
      <c r="D1" s="104"/>
      <c r="E1" s="104"/>
      <c r="F1" s="104"/>
      <c r="G1" s="104"/>
      <c r="H1" s="5"/>
    </row>
    <row r="2" spans="1:8" ht="21">
      <c r="A2" s="104" t="s">
        <v>92</v>
      </c>
      <c r="B2" s="104"/>
      <c r="C2" s="104"/>
      <c r="D2" s="104"/>
      <c r="E2" s="104"/>
      <c r="F2" s="104"/>
      <c r="G2" s="104"/>
      <c r="H2" s="5"/>
    </row>
    <row r="3" spans="1:8" ht="21">
      <c r="A3" s="104" t="s">
        <v>79</v>
      </c>
      <c r="B3" s="104"/>
      <c r="C3" s="104"/>
      <c r="D3" s="104"/>
      <c r="E3" s="104"/>
      <c r="F3" s="104"/>
      <c r="G3" s="104"/>
      <c r="H3" s="5"/>
    </row>
    <row r="4" spans="1:7" ht="21">
      <c r="A4" s="104"/>
      <c r="B4" s="104"/>
      <c r="C4" s="104"/>
      <c r="D4" s="104"/>
      <c r="E4" s="104"/>
      <c r="F4" s="104"/>
      <c r="G4" s="104"/>
    </row>
    <row r="5" ht="21">
      <c r="A5" s="6" t="s">
        <v>44</v>
      </c>
    </row>
    <row r="6" ht="10.5" customHeight="1"/>
    <row r="7" ht="21">
      <c r="A7" s="7" t="s">
        <v>45</v>
      </c>
    </row>
    <row r="8" ht="12.75" customHeight="1" thickBot="1">
      <c r="A8" s="7"/>
    </row>
    <row r="9" spans="1:11" ht="22.5" thickBot="1" thickTop="1">
      <c r="A9" s="7"/>
      <c r="B9" s="103" t="s">
        <v>8</v>
      </c>
      <c r="C9" s="103"/>
      <c r="D9" s="9"/>
      <c r="E9" s="8" t="s">
        <v>6</v>
      </c>
      <c r="F9" s="8" t="s">
        <v>5</v>
      </c>
      <c r="K9" s="1" t="s">
        <v>80</v>
      </c>
    </row>
    <row r="10" spans="1:6" ht="21.75" thickTop="1">
      <c r="A10" s="7"/>
      <c r="B10" s="86" t="s">
        <v>52</v>
      </c>
      <c r="C10" s="11"/>
      <c r="D10" s="11"/>
      <c r="E10" s="11"/>
      <c r="F10" s="19"/>
    </row>
    <row r="11" spans="1:6" ht="21">
      <c r="A11" s="7"/>
      <c r="B11" s="121" t="s">
        <v>93</v>
      </c>
      <c r="C11" s="11"/>
      <c r="D11" s="11"/>
      <c r="E11" s="13">
        <v>1</v>
      </c>
      <c r="F11" s="14">
        <f>E11*100/E61</f>
        <v>3.4482758620689653</v>
      </c>
    </row>
    <row r="12" spans="1:6" ht="21">
      <c r="A12" s="7"/>
      <c r="B12" s="121" t="s">
        <v>94</v>
      </c>
      <c r="C12" s="11"/>
      <c r="D12" s="11"/>
      <c r="E12" s="13">
        <v>1</v>
      </c>
      <c r="F12" s="14">
        <f>E12*100/E61</f>
        <v>3.4482758620689653</v>
      </c>
    </row>
    <row r="13" spans="1:6" ht="21">
      <c r="A13" s="7"/>
      <c r="B13" s="121" t="s">
        <v>95</v>
      </c>
      <c r="C13" s="11"/>
      <c r="D13" s="11"/>
      <c r="E13" s="13">
        <v>1</v>
      </c>
      <c r="F13" s="14">
        <f>E13*100/29</f>
        <v>3.4482758620689653</v>
      </c>
    </row>
    <row r="14" spans="1:6" ht="21">
      <c r="A14" s="7"/>
      <c r="B14" s="121" t="s">
        <v>96</v>
      </c>
      <c r="C14" s="11"/>
      <c r="D14" s="11"/>
      <c r="E14" s="13">
        <v>1</v>
      </c>
      <c r="F14" s="14">
        <f>E14*100/29</f>
        <v>3.4482758620689653</v>
      </c>
    </row>
    <row r="15" spans="1:6" ht="21">
      <c r="A15" s="7"/>
      <c r="B15" s="127" t="s">
        <v>2</v>
      </c>
      <c r="C15" s="128"/>
      <c r="D15" s="128"/>
      <c r="E15" s="128">
        <f>SUM(E11:E14)</f>
        <v>4</v>
      </c>
      <c r="F15" s="129">
        <f>E15*100/29</f>
        <v>13.793103448275861</v>
      </c>
    </row>
    <row r="16" spans="1:6" ht="6" customHeight="1">
      <c r="A16" s="7"/>
      <c r="B16" s="122"/>
      <c r="C16" s="11"/>
      <c r="D16" s="11"/>
      <c r="E16" s="11"/>
      <c r="F16" s="19"/>
    </row>
    <row r="17" spans="1:6" ht="21">
      <c r="A17" s="7"/>
      <c r="B17" s="86" t="s">
        <v>54</v>
      </c>
      <c r="C17" s="11"/>
      <c r="D17" s="11"/>
      <c r="E17" s="11"/>
      <c r="F17" s="19"/>
    </row>
    <row r="18" spans="1:6" ht="21">
      <c r="A18" s="7"/>
      <c r="B18" s="10" t="s">
        <v>106</v>
      </c>
      <c r="C18" s="11"/>
      <c r="D18" s="11"/>
      <c r="E18" s="13"/>
      <c r="F18" s="14"/>
    </row>
    <row r="19" spans="1:6" ht="21">
      <c r="A19" s="7"/>
      <c r="B19" s="121" t="s">
        <v>101</v>
      </c>
      <c r="C19" s="11"/>
      <c r="D19" s="11"/>
      <c r="E19" s="13">
        <v>1</v>
      </c>
      <c r="F19" s="14">
        <f>E19*100/29</f>
        <v>3.4482758620689653</v>
      </c>
    </row>
    <row r="20" spans="1:6" ht="21">
      <c r="A20" s="7"/>
      <c r="B20" s="121" t="s">
        <v>102</v>
      </c>
      <c r="C20" s="11"/>
      <c r="D20" s="11"/>
      <c r="E20" s="13">
        <v>2</v>
      </c>
      <c r="F20" s="14">
        <f>E20*100/29</f>
        <v>6.896551724137931</v>
      </c>
    </row>
    <row r="21" spans="1:6" ht="21">
      <c r="A21" s="7"/>
      <c r="B21" s="121" t="s">
        <v>103</v>
      </c>
      <c r="C21" s="11"/>
      <c r="D21" s="11"/>
      <c r="E21" s="13">
        <v>2</v>
      </c>
      <c r="F21" s="14">
        <f>E21*100/29</f>
        <v>6.896551724137931</v>
      </c>
    </row>
    <row r="22" spans="1:6" ht="21">
      <c r="A22" s="7"/>
      <c r="B22" s="121" t="s">
        <v>104</v>
      </c>
      <c r="C22" s="11"/>
      <c r="D22" s="11"/>
      <c r="E22" s="13">
        <v>1</v>
      </c>
      <c r="F22" s="14">
        <f>E22*100/29</f>
        <v>3.4482758620689653</v>
      </c>
    </row>
    <row r="23" spans="1:6" ht="21">
      <c r="A23" s="7"/>
      <c r="B23" s="121" t="s">
        <v>105</v>
      </c>
      <c r="C23" s="11"/>
      <c r="D23" s="11"/>
      <c r="E23" s="13">
        <v>1</v>
      </c>
      <c r="F23" s="14">
        <f>E23*100/29</f>
        <v>3.4482758620689653</v>
      </c>
    </row>
    <row r="24" spans="1:6" ht="6" customHeight="1">
      <c r="A24" s="7"/>
      <c r="B24" s="10"/>
      <c r="C24" s="11"/>
      <c r="D24" s="11"/>
      <c r="E24" s="13"/>
      <c r="F24" s="14"/>
    </row>
    <row r="25" spans="1:6" ht="21">
      <c r="A25" s="7"/>
      <c r="B25" s="10" t="s">
        <v>108</v>
      </c>
      <c r="C25" s="11"/>
      <c r="D25" s="11"/>
      <c r="E25" s="13"/>
      <c r="F25" s="14"/>
    </row>
    <row r="26" spans="1:6" ht="21">
      <c r="A26" s="7"/>
      <c r="B26" s="121" t="s">
        <v>100</v>
      </c>
      <c r="C26" s="11"/>
      <c r="D26" s="11"/>
      <c r="E26" s="13">
        <v>3</v>
      </c>
      <c r="F26" s="14">
        <f>E26*100/29</f>
        <v>10.344827586206897</v>
      </c>
    </row>
    <row r="27" spans="1:6" ht="5.25" customHeight="1">
      <c r="A27" s="7"/>
      <c r="B27" s="10"/>
      <c r="C27" s="11"/>
      <c r="D27" s="11"/>
      <c r="E27" s="13"/>
      <c r="F27" s="14"/>
    </row>
    <row r="28" spans="1:6" ht="21">
      <c r="A28" s="7"/>
      <c r="B28" s="10" t="s">
        <v>109</v>
      </c>
      <c r="C28" s="11"/>
      <c r="D28" s="11"/>
      <c r="E28" s="13"/>
      <c r="F28" s="14"/>
    </row>
    <row r="29" spans="1:6" ht="21">
      <c r="A29" s="7"/>
      <c r="B29" s="121" t="s">
        <v>107</v>
      </c>
      <c r="C29" s="11"/>
      <c r="D29" s="11"/>
      <c r="E29" s="13">
        <v>1</v>
      </c>
      <c r="F29" s="14">
        <f>E29*100/29</f>
        <v>3.4482758620689653</v>
      </c>
    </row>
    <row r="30" spans="1:6" ht="4.5" customHeight="1">
      <c r="A30" s="7"/>
      <c r="B30" s="10"/>
      <c r="C30" s="11"/>
      <c r="D30" s="11"/>
      <c r="E30" s="13"/>
      <c r="F30" s="14"/>
    </row>
    <row r="31" spans="1:6" ht="21">
      <c r="A31" s="7"/>
      <c r="B31" s="10" t="s">
        <v>110</v>
      </c>
      <c r="C31" s="11"/>
      <c r="D31" s="11"/>
      <c r="E31" s="13"/>
      <c r="F31" s="14"/>
    </row>
    <row r="32" spans="1:6" ht="21">
      <c r="A32" s="7"/>
      <c r="B32" s="121" t="s">
        <v>107</v>
      </c>
      <c r="C32" s="11"/>
      <c r="D32" s="11"/>
      <c r="E32" s="13">
        <v>1</v>
      </c>
      <c r="F32" s="14">
        <f>E32*100/29</f>
        <v>3.4482758620689653</v>
      </c>
    </row>
    <row r="33" spans="1:6" ht="6" customHeight="1">
      <c r="A33" s="7"/>
      <c r="B33" s="10"/>
      <c r="C33" s="11"/>
      <c r="D33" s="11"/>
      <c r="E33" s="13"/>
      <c r="F33" s="14"/>
    </row>
    <row r="34" spans="1:6" ht="21">
      <c r="A34" s="7"/>
      <c r="B34" s="10" t="s">
        <v>111</v>
      </c>
      <c r="C34" s="11"/>
      <c r="D34" s="11"/>
      <c r="E34" s="13"/>
      <c r="F34" s="14"/>
    </row>
    <row r="35" spans="1:6" ht="21">
      <c r="A35" s="7"/>
      <c r="B35" s="121" t="s">
        <v>107</v>
      </c>
      <c r="C35" s="11"/>
      <c r="D35" s="11"/>
      <c r="E35" s="13">
        <v>1</v>
      </c>
      <c r="F35" s="14">
        <f>E35*100/29</f>
        <v>3.4482758620689653</v>
      </c>
    </row>
    <row r="36" spans="1:6" ht="21">
      <c r="A36" s="7"/>
      <c r="B36" s="130" t="s">
        <v>2</v>
      </c>
      <c r="C36" s="128"/>
      <c r="D36" s="128"/>
      <c r="E36" s="128">
        <f>SUM(E19:E35)</f>
        <v>13</v>
      </c>
      <c r="F36" s="129">
        <f>E36*100/29</f>
        <v>44.827586206896555</v>
      </c>
    </row>
    <row r="37" spans="1:6" ht="21">
      <c r="A37" s="7"/>
      <c r="B37" s="10"/>
      <c r="C37" s="11"/>
      <c r="D37" s="11"/>
      <c r="E37" s="13"/>
      <c r="F37" s="14"/>
    </row>
    <row r="38" spans="1:6" ht="21">
      <c r="A38" s="7"/>
      <c r="B38" s="10"/>
      <c r="C38" s="11"/>
      <c r="D38" s="11"/>
      <c r="E38" s="13"/>
      <c r="F38" s="14"/>
    </row>
    <row r="39" spans="1:6" ht="21">
      <c r="A39" s="7"/>
      <c r="B39" s="10"/>
      <c r="C39" s="11"/>
      <c r="D39" s="11"/>
      <c r="E39" s="13"/>
      <c r="F39" s="14"/>
    </row>
    <row r="40" spans="1:6" ht="21">
      <c r="A40" s="7"/>
      <c r="B40" s="10"/>
      <c r="C40" s="11"/>
      <c r="D40" s="11"/>
      <c r="E40" s="13"/>
      <c r="F40" s="14"/>
    </row>
    <row r="41" spans="1:6" ht="21">
      <c r="A41" s="7"/>
      <c r="B41" s="10"/>
      <c r="C41" s="11"/>
      <c r="D41" s="11"/>
      <c r="E41" s="13"/>
      <c r="F41" s="14"/>
    </row>
    <row r="42" spans="1:6" ht="21">
      <c r="A42" s="7"/>
      <c r="B42" s="10"/>
      <c r="C42" s="11"/>
      <c r="D42" s="11"/>
      <c r="E42" s="13"/>
      <c r="F42" s="14"/>
    </row>
    <row r="43" spans="1:7" ht="21">
      <c r="A43" s="135" t="s">
        <v>149</v>
      </c>
      <c r="B43" s="134"/>
      <c r="C43" s="134"/>
      <c r="D43" s="134"/>
      <c r="E43" s="134"/>
      <c r="F43" s="134"/>
      <c r="G43" s="134"/>
    </row>
    <row r="44" spans="1:6" ht="12.75" customHeight="1">
      <c r="A44" s="7"/>
      <c r="B44" s="10"/>
      <c r="C44" s="11"/>
      <c r="D44" s="11"/>
      <c r="E44" s="13"/>
      <c r="F44" s="14"/>
    </row>
    <row r="45" spans="1:6" ht="21.75" thickBot="1">
      <c r="A45" s="7"/>
      <c r="B45" s="10"/>
      <c r="C45" s="11"/>
      <c r="D45" s="11"/>
      <c r="E45" s="13"/>
      <c r="F45" s="14"/>
    </row>
    <row r="46" spans="1:6" ht="22.5" thickBot="1" thickTop="1">
      <c r="A46" s="7"/>
      <c r="B46" s="103" t="s">
        <v>8</v>
      </c>
      <c r="C46" s="103"/>
      <c r="D46" s="9"/>
      <c r="E46" s="8" t="s">
        <v>6</v>
      </c>
      <c r="F46" s="8" t="s">
        <v>5</v>
      </c>
    </row>
    <row r="47" spans="1:6" ht="21.75" thickTop="1">
      <c r="A47" s="7"/>
      <c r="B47" s="123" t="s">
        <v>53</v>
      </c>
      <c r="C47" s="87"/>
      <c r="D47" s="87"/>
      <c r="E47" s="11"/>
      <c r="F47" s="19"/>
    </row>
    <row r="48" spans="1:6" ht="21">
      <c r="A48" s="7"/>
      <c r="B48" s="10" t="s">
        <v>106</v>
      </c>
      <c r="C48" s="12"/>
      <c r="D48" s="12"/>
      <c r="E48" s="124"/>
      <c r="F48" s="125"/>
    </row>
    <row r="49" spans="1:6" ht="21">
      <c r="A49" s="7"/>
      <c r="B49" s="121" t="s">
        <v>97</v>
      </c>
      <c r="C49" s="12"/>
      <c r="D49" s="12"/>
      <c r="E49" s="13">
        <v>1</v>
      </c>
      <c r="F49" s="14">
        <f>E49*100/E55</f>
        <v>11.11111111111111</v>
      </c>
    </row>
    <row r="50" spans="1:6" ht="21">
      <c r="A50" s="7"/>
      <c r="B50" s="121" t="s">
        <v>98</v>
      </c>
      <c r="C50" s="12"/>
      <c r="D50" s="12"/>
      <c r="E50" s="13">
        <v>1</v>
      </c>
      <c r="F50" s="14">
        <f>E50*100/29</f>
        <v>3.4482758620689653</v>
      </c>
    </row>
    <row r="51" spans="1:6" ht="21">
      <c r="A51" s="7"/>
      <c r="B51" s="121" t="s">
        <v>99</v>
      </c>
      <c r="C51" s="12"/>
      <c r="D51" s="12"/>
      <c r="E51" s="13">
        <v>4</v>
      </c>
      <c r="F51" s="14">
        <f>E51*100/29</f>
        <v>13.793103448275861</v>
      </c>
    </row>
    <row r="52" spans="1:6" ht="8.25" customHeight="1">
      <c r="A52" s="7"/>
      <c r="B52" s="121"/>
      <c r="C52" s="12"/>
      <c r="D52" s="12"/>
      <c r="E52" s="13"/>
      <c r="F52" s="14"/>
    </row>
    <row r="53" spans="1:6" ht="21">
      <c r="A53" s="7"/>
      <c r="B53" s="10" t="s">
        <v>108</v>
      </c>
      <c r="C53" s="12"/>
      <c r="D53" s="12"/>
      <c r="E53" s="124"/>
      <c r="F53" s="125"/>
    </row>
    <row r="54" spans="1:6" ht="21">
      <c r="A54" s="7"/>
      <c r="B54" s="121" t="s">
        <v>100</v>
      </c>
      <c r="C54" s="12"/>
      <c r="D54" s="12"/>
      <c r="E54" s="13">
        <v>3</v>
      </c>
      <c r="F54" s="14">
        <f>E54*100/29</f>
        <v>10.344827586206897</v>
      </c>
    </row>
    <row r="55" spans="1:6" ht="21">
      <c r="A55" s="7"/>
      <c r="B55" s="130" t="s">
        <v>2</v>
      </c>
      <c r="C55" s="128"/>
      <c r="D55" s="128"/>
      <c r="E55" s="128">
        <f>SUM(E49:E54)</f>
        <v>9</v>
      </c>
      <c r="F55" s="129">
        <f>E55*100/29</f>
        <v>31.03448275862069</v>
      </c>
    </row>
    <row r="56" spans="1:6" ht="6" customHeight="1">
      <c r="A56" s="7"/>
      <c r="B56" s="126"/>
      <c r="C56" s="11"/>
      <c r="D56" s="11"/>
      <c r="E56" s="11"/>
      <c r="F56" s="14"/>
    </row>
    <row r="57" spans="1:6" ht="21">
      <c r="A57" s="7"/>
      <c r="B57" s="123" t="s">
        <v>112</v>
      </c>
      <c r="C57" s="87"/>
      <c r="D57" s="87"/>
      <c r="E57" s="11"/>
      <c r="F57" s="14"/>
    </row>
    <row r="58" spans="1:6" ht="21">
      <c r="A58" s="7"/>
      <c r="B58" s="121" t="s">
        <v>113</v>
      </c>
      <c r="C58" s="12"/>
      <c r="D58" s="12"/>
      <c r="E58" s="13">
        <v>2</v>
      </c>
      <c r="F58" s="14">
        <f>E58*100/29</f>
        <v>6.896551724137931</v>
      </c>
    </row>
    <row r="59" spans="1:6" ht="21">
      <c r="A59" s="7"/>
      <c r="B59" s="121" t="s">
        <v>114</v>
      </c>
      <c r="C59" s="12"/>
      <c r="D59" s="12"/>
      <c r="E59" s="13">
        <v>1</v>
      </c>
      <c r="F59" s="14">
        <f>E59*100/E61</f>
        <v>3.4482758620689653</v>
      </c>
    </row>
    <row r="60" spans="1:6" ht="21.75" thickBot="1">
      <c r="A60" s="7"/>
      <c r="B60" s="130" t="s">
        <v>2</v>
      </c>
      <c r="C60" s="128"/>
      <c r="D60" s="128"/>
      <c r="E60" s="128">
        <f>E58+E59</f>
        <v>3</v>
      </c>
      <c r="F60" s="129">
        <f>E60*100/E61</f>
        <v>10.344827586206897</v>
      </c>
    </row>
    <row r="61" spans="1:6" ht="22.5" thickBot="1" thickTop="1">
      <c r="A61" s="7"/>
      <c r="B61" s="103" t="s">
        <v>143</v>
      </c>
      <c r="C61" s="103"/>
      <c r="D61" s="103"/>
      <c r="E61" s="16">
        <f>E15+E36+E55+E60</f>
        <v>29</v>
      </c>
      <c r="F61" s="17">
        <f>F15+F36+F55+F60</f>
        <v>100</v>
      </c>
    </row>
    <row r="62" ht="21.75" thickTop="1">
      <c r="A62" s="7"/>
    </row>
    <row r="63" spans="1:2" ht="21">
      <c r="A63" s="7"/>
      <c r="B63" s="1" t="s">
        <v>144</v>
      </c>
    </row>
    <row r="64" ht="21">
      <c r="A64" s="1" t="s">
        <v>146</v>
      </c>
    </row>
    <row r="65" spans="1:9" s="4" customFormat="1" ht="21">
      <c r="A65" s="1" t="s">
        <v>147</v>
      </c>
      <c r="B65" s="1"/>
      <c r="C65" s="1"/>
      <c r="D65" s="1"/>
      <c r="H65" s="1"/>
      <c r="I65" s="1"/>
    </row>
    <row r="66" spans="1:9" s="4" customFormat="1" ht="21">
      <c r="A66" s="1" t="s">
        <v>148</v>
      </c>
      <c r="B66" s="1"/>
      <c r="C66" s="1"/>
      <c r="D66" s="1"/>
      <c r="H66" s="1"/>
      <c r="I66" s="1"/>
    </row>
    <row r="67" spans="1:9" s="4" customFormat="1" ht="21">
      <c r="A67" s="7"/>
      <c r="B67" s="1"/>
      <c r="C67" s="1"/>
      <c r="D67" s="1"/>
      <c r="H67" s="1"/>
      <c r="I67" s="1"/>
    </row>
    <row r="68" spans="1:9" s="4" customFormat="1" ht="21">
      <c r="A68" s="7" t="s">
        <v>81</v>
      </c>
      <c r="B68" s="1"/>
      <c r="C68" s="1"/>
      <c r="D68" s="1"/>
      <c r="H68" s="1"/>
      <c r="I68" s="1"/>
    </row>
    <row r="69" spans="1:9" s="4" customFormat="1" ht="14.25" customHeight="1" thickBot="1">
      <c r="A69" s="7"/>
      <c r="B69" s="1"/>
      <c r="C69" s="1"/>
      <c r="D69" s="1"/>
      <c r="H69" s="1"/>
      <c r="I69" s="1"/>
    </row>
    <row r="70" spans="1:9" s="4" customFormat="1" ht="22.5" thickBot="1" thickTop="1">
      <c r="A70" s="7"/>
      <c r="B70" s="103" t="s">
        <v>82</v>
      </c>
      <c r="C70" s="103"/>
      <c r="D70" s="103"/>
      <c r="E70" s="8" t="s">
        <v>6</v>
      </c>
      <c r="F70" s="8" t="s">
        <v>5</v>
      </c>
      <c r="H70" s="1"/>
      <c r="I70" s="1"/>
    </row>
    <row r="71" spans="1:9" s="4" customFormat="1" ht="21.75" thickTop="1">
      <c r="A71" s="7"/>
      <c r="B71" s="88" t="s">
        <v>54</v>
      </c>
      <c r="C71" s="11"/>
      <c r="D71" s="11"/>
      <c r="E71" s="11"/>
      <c r="F71" s="11"/>
      <c r="H71" s="1"/>
      <c r="I71" s="1"/>
    </row>
    <row r="72" spans="1:9" s="4" customFormat="1" ht="21">
      <c r="A72" s="7"/>
      <c r="B72" s="138" t="s">
        <v>156</v>
      </c>
      <c r="C72" s="15"/>
      <c r="D72" s="15"/>
      <c r="E72" s="13">
        <v>1</v>
      </c>
      <c r="F72" s="14">
        <f>E72*100/E77</f>
        <v>4.545454545454546</v>
      </c>
      <c r="H72" s="1"/>
      <c r="I72" s="1"/>
    </row>
    <row r="73" spans="1:9" s="4" customFormat="1" ht="21">
      <c r="A73" s="7"/>
      <c r="B73" s="138" t="s">
        <v>157</v>
      </c>
      <c r="C73" s="15"/>
      <c r="D73" s="15"/>
      <c r="E73" s="13">
        <v>12</v>
      </c>
      <c r="F73" s="14">
        <f>E73*100/E77</f>
        <v>54.54545454545455</v>
      </c>
      <c r="H73" s="1"/>
      <c r="I73" s="1"/>
    </row>
    <row r="74" spans="1:9" s="4" customFormat="1" ht="21">
      <c r="A74" s="7"/>
      <c r="B74" s="88" t="s">
        <v>53</v>
      </c>
      <c r="C74" s="11"/>
      <c r="D74" s="11"/>
      <c r="E74" s="11"/>
      <c r="F74" s="11"/>
      <c r="H74" s="1"/>
      <c r="I74" s="1"/>
    </row>
    <row r="75" spans="1:9" s="4" customFormat="1" ht="21">
      <c r="A75" s="7"/>
      <c r="B75" s="138" t="s">
        <v>156</v>
      </c>
      <c r="C75" s="15"/>
      <c r="D75" s="15"/>
      <c r="E75" s="13">
        <v>0</v>
      </c>
      <c r="F75" s="14">
        <f>E75*100/E77</f>
        <v>0</v>
      </c>
      <c r="H75" s="1"/>
      <c r="I75" s="1"/>
    </row>
    <row r="76" spans="1:9" s="4" customFormat="1" ht="21.75" thickBot="1">
      <c r="A76" s="7"/>
      <c r="B76" s="138" t="s">
        <v>157</v>
      </c>
      <c r="C76" s="15"/>
      <c r="D76" s="15"/>
      <c r="E76" s="13">
        <v>9</v>
      </c>
      <c r="F76" s="14">
        <f>E76*100/E77</f>
        <v>40.90909090909091</v>
      </c>
      <c r="H76" s="1"/>
      <c r="I76" s="1"/>
    </row>
    <row r="77" spans="1:9" s="4" customFormat="1" ht="22.5" thickBot="1" thickTop="1">
      <c r="A77" s="7"/>
      <c r="B77" s="103" t="s">
        <v>2</v>
      </c>
      <c r="C77" s="103"/>
      <c r="D77" s="103"/>
      <c r="E77" s="16">
        <f>SUM(E72:E76)</f>
        <v>22</v>
      </c>
      <c r="F77" s="17">
        <f>SUM(F70:F76)</f>
        <v>100</v>
      </c>
      <c r="H77" s="1"/>
      <c r="I77" s="1"/>
    </row>
    <row r="78" spans="1:9" s="4" customFormat="1" ht="21.75" thickTop="1">
      <c r="A78" s="7"/>
      <c r="B78" s="11"/>
      <c r="C78" s="11"/>
      <c r="D78" s="11"/>
      <c r="E78" s="18"/>
      <c r="F78" s="19"/>
      <c r="H78" s="1"/>
      <c r="I78" s="1"/>
    </row>
    <row r="79" spans="1:9" s="4" customFormat="1" ht="21">
      <c r="A79" s="1"/>
      <c r="B79" s="15" t="s">
        <v>115</v>
      </c>
      <c r="C79" s="13"/>
      <c r="D79" s="13"/>
      <c r="E79" s="20"/>
      <c r="F79" s="14"/>
      <c r="H79" s="1"/>
      <c r="I79" s="1"/>
    </row>
    <row r="80" spans="1:9" s="4" customFormat="1" ht="21">
      <c r="A80" s="1" t="s">
        <v>145</v>
      </c>
      <c r="B80" s="13"/>
      <c r="C80" s="13"/>
      <c r="D80" s="13"/>
      <c r="E80" s="20"/>
      <c r="F80" s="14"/>
      <c r="H80" s="1"/>
      <c r="I80" s="1"/>
    </row>
    <row r="81" spans="1:9" s="4" customFormat="1" ht="21">
      <c r="A81" s="1"/>
      <c r="B81" s="13"/>
      <c r="C81" s="13"/>
      <c r="D81" s="13"/>
      <c r="E81" s="20"/>
      <c r="F81" s="14"/>
      <c r="H81" s="1"/>
      <c r="I81" s="1"/>
    </row>
    <row r="82" spans="1:7" ht="21">
      <c r="A82" s="105" t="s">
        <v>38</v>
      </c>
      <c r="B82" s="105"/>
      <c r="C82" s="105"/>
      <c r="D82" s="105"/>
      <c r="E82" s="105"/>
      <c r="F82" s="105"/>
      <c r="G82" s="105"/>
    </row>
    <row r="83" spans="1:7" ht="21">
      <c r="A83" s="21"/>
      <c r="B83" s="21"/>
      <c r="C83" s="21"/>
      <c r="D83" s="21"/>
      <c r="E83" s="21"/>
      <c r="F83" s="21"/>
      <c r="G83" s="21"/>
    </row>
    <row r="85" ht="21">
      <c r="A85" s="7" t="s">
        <v>116</v>
      </c>
    </row>
    <row r="86" ht="15" customHeight="1" thickBot="1"/>
    <row r="87" spans="2:6" ht="22.5" thickBot="1" thickTop="1">
      <c r="B87" s="103" t="s">
        <v>11</v>
      </c>
      <c r="C87" s="103"/>
      <c r="D87" s="103"/>
      <c r="E87" s="8" t="s">
        <v>6</v>
      </c>
      <c r="F87" s="8" t="s">
        <v>5</v>
      </c>
    </row>
    <row r="88" spans="2:6" ht="21.75" thickTop="1">
      <c r="B88" s="106" t="s">
        <v>117</v>
      </c>
      <c r="C88" s="106"/>
      <c r="D88" s="106"/>
      <c r="E88" s="13">
        <v>20</v>
      </c>
      <c r="F88" s="14">
        <f>E88*100/E95</f>
        <v>41.666666666666664</v>
      </c>
    </row>
    <row r="89" spans="2:6" ht="21">
      <c r="B89" s="15" t="s">
        <v>118</v>
      </c>
      <c r="C89" s="15"/>
      <c r="D89" s="15"/>
      <c r="E89" s="13">
        <v>13</v>
      </c>
      <c r="F89" s="14">
        <f>E89*100/E95</f>
        <v>27.083333333333332</v>
      </c>
    </row>
    <row r="90" spans="2:6" ht="21">
      <c r="B90" s="15" t="s">
        <v>12</v>
      </c>
      <c r="C90" s="15"/>
      <c r="D90" s="15"/>
      <c r="E90" s="13">
        <v>4</v>
      </c>
      <c r="F90" s="14">
        <f>E90*100/E95</f>
        <v>8.333333333333334</v>
      </c>
    </row>
    <row r="91" spans="2:6" ht="21">
      <c r="B91" s="15" t="s">
        <v>46</v>
      </c>
      <c r="C91" s="15"/>
      <c r="D91" s="15"/>
      <c r="E91" s="13">
        <v>4</v>
      </c>
      <c r="F91" s="14">
        <f>E91*100/E95</f>
        <v>8.333333333333334</v>
      </c>
    </row>
    <row r="92" spans="2:6" ht="21">
      <c r="B92" s="15" t="s">
        <v>119</v>
      </c>
      <c r="C92" s="15"/>
      <c r="D92" s="15"/>
      <c r="E92" s="13">
        <v>2</v>
      </c>
      <c r="F92" s="14">
        <f>E92*100/$E95</f>
        <v>4.166666666666667</v>
      </c>
    </row>
    <row r="93" spans="2:6" ht="21">
      <c r="B93" s="106" t="s">
        <v>120</v>
      </c>
      <c r="C93" s="106"/>
      <c r="D93" s="106"/>
      <c r="E93" s="13">
        <v>4</v>
      </c>
      <c r="F93" s="14">
        <f>E93*100/E95</f>
        <v>8.333333333333334</v>
      </c>
    </row>
    <row r="94" spans="2:6" ht="21.75" thickBot="1">
      <c r="B94" s="106" t="s">
        <v>13</v>
      </c>
      <c r="C94" s="106"/>
      <c r="D94" s="106"/>
      <c r="E94" s="13">
        <v>1</v>
      </c>
      <c r="F94" s="14">
        <f>E94*100/E95</f>
        <v>2.0833333333333335</v>
      </c>
    </row>
    <row r="95" spans="2:6" ht="22.5" thickBot="1" thickTop="1">
      <c r="B95" s="103" t="s">
        <v>2</v>
      </c>
      <c r="C95" s="103"/>
      <c r="D95" s="103"/>
      <c r="E95" s="16">
        <f>SUM(E88:E94)</f>
        <v>48</v>
      </c>
      <c r="F95" s="17">
        <f>SUM(F88:F94)</f>
        <v>99.99999999999999</v>
      </c>
    </row>
    <row r="96" ht="21.75" thickTop="1"/>
    <row r="97" spans="1:2" ht="21">
      <c r="A97" s="23"/>
      <c r="B97" s="1" t="s">
        <v>121</v>
      </c>
    </row>
    <row r="98" spans="1:9" s="4" customFormat="1" ht="21">
      <c r="A98" s="1" t="s">
        <v>122</v>
      </c>
      <c r="B98" s="1"/>
      <c r="C98" s="1"/>
      <c r="D98" s="1"/>
      <c r="H98" s="1"/>
      <c r="I98" s="1"/>
    </row>
    <row r="106" spans="8:9" s="4" customFormat="1" ht="21">
      <c r="H106" s="1"/>
      <c r="I106" s="1"/>
    </row>
    <row r="107" spans="8:9" s="4" customFormat="1" ht="21">
      <c r="H107" s="1"/>
      <c r="I107" s="1"/>
    </row>
    <row r="108" spans="8:9" s="4" customFormat="1" ht="21">
      <c r="H108" s="1"/>
      <c r="I108" s="1"/>
    </row>
    <row r="109" spans="8:9" s="4" customFormat="1" ht="21">
      <c r="H109" s="1"/>
      <c r="I109" s="1"/>
    </row>
    <row r="110" spans="8:9" s="4" customFormat="1" ht="21">
      <c r="H110" s="1"/>
      <c r="I110" s="1"/>
    </row>
    <row r="111" spans="8:9" s="4" customFormat="1" ht="21">
      <c r="H111" s="1"/>
      <c r="I111" s="1"/>
    </row>
    <row r="112" spans="8:9" s="4" customFormat="1" ht="21">
      <c r="H112" s="1"/>
      <c r="I112" s="1"/>
    </row>
    <row r="113" spans="8:9" s="4" customFormat="1" ht="21">
      <c r="H113" s="1"/>
      <c r="I113" s="1"/>
    </row>
    <row r="114" spans="8:9" s="4" customFormat="1" ht="21">
      <c r="H114" s="1"/>
      <c r="I114" s="1"/>
    </row>
    <row r="115" spans="8:9" s="4" customFormat="1" ht="21">
      <c r="H115" s="1"/>
      <c r="I115" s="1"/>
    </row>
    <row r="116" spans="8:9" s="4" customFormat="1" ht="21">
      <c r="H116" s="1"/>
      <c r="I116" s="1"/>
    </row>
    <row r="117" spans="1:4" ht="21">
      <c r="A117" s="4"/>
      <c r="B117" s="4"/>
      <c r="C117" s="4"/>
      <c r="D117" s="4"/>
    </row>
    <row r="118" spans="1:4" ht="21">
      <c r="A118" s="4"/>
      <c r="B118" s="4"/>
      <c r="C118" s="4"/>
      <c r="D118" s="4"/>
    </row>
    <row r="119" spans="1:7" ht="21">
      <c r="A119" s="3"/>
      <c r="B119" s="3"/>
      <c r="C119" s="3"/>
      <c r="D119" s="3"/>
      <c r="E119" s="22"/>
      <c r="F119" s="22"/>
      <c r="G119" s="22"/>
    </row>
    <row r="120" spans="1:7" ht="21">
      <c r="A120" s="3"/>
      <c r="B120" s="3"/>
      <c r="C120" s="3"/>
      <c r="D120" s="3"/>
      <c r="E120" s="22"/>
      <c r="F120" s="22"/>
      <c r="G120" s="22"/>
    </row>
  </sheetData>
  <sheetProtection/>
  <mergeCells count="16">
    <mergeCell ref="B9:C9"/>
    <mergeCell ref="B95:D95"/>
    <mergeCell ref="A82:G82"/>
    <mergeCell ref="B87:D87"/>
    <mergeCell ref="B88:D88"/>
    <mergeCell ref="B94:D94"/>
    <mergeCell ref="B93:D93"/>
    <mergeCell ref="B77:D77"/>
    <mergeCell ref="B46:C46"/>
    <mergeCell ref="A43:G43"/>
    <mergeCell ref="A1:G1"/>
    <mergeCell ref="A2:G2"/>
    <mergeCell ref="A3:G3"/>
    <mergeCell ref="A4:G4"/>
    <mergeCell ref="B61:D61"/>
    <mergeCell ref="B70:D70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458796" r:id="rId1"/>
    <oleObject progId="Equation.3" shapeId="458797" r:id="rId2"/>
    <oleObject progId="Equation.3" shapeId="45879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55">
      <selection activeCell="E65" sqref="E65"/>
    </sheetView>
  </sheetViews>
  <sheetFormatPr defaultColWidth="9.140625" defaultRowHeight="21.75"/>
  <cols>
    <col min="1" max="1" width="6.7109375" style="1" customWidth="1"/>
    <col min="2" max="2" width="6.421875" style="1" customWidth="1"/>
    <col min="3" max="3" width="49.00390625" style="1" customWidth="1"/>
    <col min="4" max="4" width="12.421875" style="1" customWidth="1"/>
    <col min="5" max="5" width="11.140625" style="1" customWidth="1"/>
    <col min="6" max="16384" width="9.140625" style="1" customWidth="1"/>
  </cols>
  <sheetData>
    <row r="1" spans="1:5" ht="21" customHeight="1">
      <c r="A1" s="105" t="s">
        <v>83</v>
      </c>
      <c r="B1" s="105"/>
      <c r="C1" s="105"/>
      <c r="D1" s="105"/>
      <c r="E1" s="105"/>
    </row>
    <row r="2" spans="1:4" ht="21" customHeight="1">
      <c r="A2" s="21"/>
      <c r="B2" s="21"/>
      <c r="C2" s="21"/>
      <c r="D2" s="21"/>
    </row>
    <row r="3" ht="21">
      <c r="A3" s="6" t="s">
        <v>48</v>
      </c>
    </row>
    <row r="4" ht="21">
      <c r="A4" s="6"/>
    </row>
    <row r="5" ht="21">
      <c r="B5" s="1" t="s">
        <v>158</v>
      </c>
    </row>
    <row r="6" ht="21">
      <c r="A6" s="1" t="s">
        <v>159</v>
      </c>
    </row>
    <row r="7" ht="21.75" thickBot="1"/>
    <row r="8" spans="2:5" ht="22.5" thickBot="1" thickTop="1">
      <c r="B8" s="70" t="s">
        <v>0</v>
      </c>
      <c r="C8" s="70" t="s">
        <v>3</v>
      </c>
      <c r="D8" s="8" t="s">
        <v>4</v>
      </c>
      <c r="E8" s="8" t="s">
        <v>5</v>
      </c>
    </row>
    <row r="9" spans="2:5" ht="21.75" thickTop="1">
      <c r="B9" s="71">
        <v>1</v>
      </c>
      <c r="C9" s="3" t="s">
        <v>123</v>
      </c>
      <c r="D9" s="22">
        <v>3</v>
      </c>
      <c r="E9" s="132">
        <f>D9*100/D13</f>
        <v>10.344827586206897</v>
      </c>
    </row>
    <row r="10" spans="2:5" ht="21">
      <c r="B10" s="71">
        <v>2</v>
      </c>
      <c r="C10" s="3" t="s">
        <v>43</v>
      </c>
      <c r="D10" s="22">
        <v>5</v>
      </c>
      <c r="E10" s="132">
        <f>D10*100/D13</f>
        <v>17.24137931034483</v>
      </c>
    </row>
    <row r="11" spans="2:5" ht="21">
      <c r="B11" s="71">
        <v>3</v>
      </c>
      <c r="C11" s="3" t="s">
        <v>42</v>
      </c>
      <c r="D11" s="22">
        <v>15</v>
      </c>
      <c r="E11" s="132">
        <f>D11*100/D13</f>
        <v>51.724137931034484</v>
      </c>
    </row>
    <row r="12" spans="2:5" ht="21">
      <c r="B12" s="71">
        <v>4</v>
      </c>
      <c r="C12" s="3" t="s">
        <v>21</v>
      </c>
      <c r="D12" s="22">
        <v>6</v>
      </c>
      <c r="E12" s="132">
        <f>D12*100/D13</f>
        <v>20.689655172413794</v>
      </c>
    </row>
    <row r="13" spans="2:5" ht="21.75" thickBot="1">
      <c r="B13" s="73"/>
      <c r="C13" s="76" t="s">
        <v>2</v>
      </c>
      <c r="D13" s="76">
        <f>SUM(D9:D12)</f>
        <v>29</v>
      </c>
      <c r="E13" s="131">
        <f>SUM(E9:E12)</f>
        <v>100</v>
      </c>
    </row>
    <row r="14" spans="1:4" s="3" customFormat="1" ht="21.75" thickTop="1">
      <c r="A14" s="107"/>
      <c r="B14" s="107"/>
      <c r="C14" s="107"/>
      <c r="D14" s="107"/>
    </row>
    <row r="15" spans="1:4" s="3" customFormat="1" ht="21">
      <c r="A15" s="101"/>
      <c r="B15" s="101"/>
      <c r="C15" s="101"/>
      <c r="D15" s="101"/>
    </row>
    <row r="16" spans="1:3" s="3" customFormat="1" ht="21">
      <c r="A16" s="22"/>
      <c r="B16" s="3" t="s">
        <v>40</v>
      </c>
      <c r="C16" s="22"/>
    </row>
    <row r="17" spans="1:3" s="3" customFormat="1" ht="21.75" thickBot="1">
      <c r="A17" s="22"/>
      <c r="C17" s="22"/>
    </row>
    <row r="18" spans="2:5" ht="22.5" thickBot="1" thickTop="1">
      <c r="B18" s="70" t="s">
        <v>0</v>
      </c>
      <c r="C18" s="70" t="s">
        <v>3</v>
      </c>
      <c r="D18" s="8" t="s">
        <v>4</v>
      </c>
      <c r="E18" s="8" t="s">
        <v>5</v>
      </c>
    </row>
    <row r="19" spans="2:5" ht="21.75" thickTop="1">
      <c r="B19" s="74">
        <v>1</v>
      </c>
      <c r="C19" s="72" t="s">
        <v>61</v>
      </c>
      <c r="D19" s="22">
        <v>17</v>
      </c>
      <c r="E19" s="132">
        <f>D19*100/D23</f>
        <v>58.62068965517241</v>
      </c>
    </row>
    <row r="20" spans="2:5" ht="21">
      <c r="B20" s="74">
        <v>2</v>
      </c>
      <c r="C20" s="72" t="s">
        <v>78</v>
      </c>
      <c r="D20" s="22">
        <v>9</v>
      </c>
      <c r="E20" s="132">
        <f>D20*100/D23</f>
        <v>31.03448275862069</v>
      </c>
    </row>
    <row r="21" spans="2:5" ht="21">
      <c r="B21" s="74">
        <v>3</v>
      </c>
      <c r="C21" s="72" t="s">
        <v>77</v>
      </c>
      <c r="D21" s="22">
        <v>1</v>
      </c>
      <c r="E21" s="132">
        <f>D21*100/D23</f>
        <v>3.4482758620689653</v>
      </c>
    </row>
    <row r="22" spans="2:5" ht="21">
      <c r="B22" s="74">
        <v>4</v>
      </c>
      <c r="C22" s="72" t="s">
        <v>76</v>
      </c>
      <c r="D22" s="22">
        <v>2</v>
      </c>
      <c r="E22" s="132">
        <f>D22*100/D23</f>
        <v>6.896551724137931</v>
      </c>
    </row>
    <row r="23" spans="2:5" ht="21.75" thickBot="1">
      <c r="B23" s="75"/>
      <c r="C23" s="77" t="s">
        <v>2</v>
      </c>
      <c r="D23" s="76">
        <f>SUM(D19:D22)</f>
        <v>29</v>
      </c>
      <c r="E23" s="131">
        <f>SUM(E19:E22)</f>
        <v>100.00000000000001</v>
      </c>
    </row>
    <row r="24" s="3" customFormat="1" ht="21.75" thickTop="1">
      <c r="C24" s="22"/>
    </row>
    <row r="25" spans="1:3" s="3" customFormat="1" ht="21">
      <c r="A25" s="22"/>
      <c r="B25" s="3" t="s">
        <v>41</v>
      </c>
      <c r="C25" s="22"/>
    </row>
    <row r="26" spans="1:3" s="3" customFormat="1" ht="21.75" thickBot="1">
      <c r="A26" s="22"/>
      <c r="C26" s="22"/>
    </row>
    <row r="27" spans="2:5" ht="22.5" thickBot="1" thickTop="1">
      <c r="B27" s="70" t="s">
        <v>0</v>
      </c>
      <c r="C27" s="70" t="s">
        <v>3</v>
      </c>
      <c r="D27" s="8" t="s">
        <v>4</v>
      </c>
      <c r="E27" s="8" t="s">
        <v>5</v>
      </c>
    </row>
    <row r="28" spans="2:5" ht="21.75" thickTop="1">
      <c r="B28" s="74">
        <v>1</v>
      </c>
      <c r="C28" s="72" t="s">
        <v>39</v>
      </c>
      <c r="D28" s="22">
        <v>29</v>
      </c>
      <c r="E28" s="132">
        <f>D28*100/D30</f>
        <v>100</v>
      </c>
    </row>
    <row r="29" spans="2:5" ht="21">
      <c r="B29" s="74">
        <v>2</v>
      </c>
      <c r="C29" s="72" t="s">
        <v>124</v>
      </c>
      <c r="D29" s="22">
        <v>0</v>
      </c>
      <c r="E29" s="132">
        <f>D29*100/D30</f>
        <v>0</v>
      </c>
    </row>
    <row r="30" spans="2:5" ht="21.75" thickBot="1">
      <c r="B30" s="75"/>
      <c r="C30" s="77" t="s">
        <v>2</v>
      </c>
      <c r="D30" s="76">
        <f>SUM(D28:D29)</f>
        <v>29</v>
      </c>
      <c r="E30" s="131">
        <f>SUM(E28:E29)</f>
        <v>100</v>
      </c>
    </row>
    <row r="31" s="3" customFormat="1" ht="21.75" thickTop="1">
      <c r="C31" s="22"/>
    </row>
    <row r="32" s="3" customFormat="1" ht="21">
      <c r="C32" s="22"/>
    </row>
    <row r="33" s="3" customFormat="1" ht="21">
      <c r="C33" s="22"/>
    </row>
    <row r="34" s="3" customFormat="1" ht="21">
      <c r="C34" s="22"/>
    </row>
    <row r="35" s="3" customFormat="1" ht="21">
      <c r="C35" s="22"/>
    </row>
    <row r="36" spans="1:5" s="3" customFormat="1" ht="21">
      <c r="A36" s="105" t="s">
        <v>49</v>
      </c>
      <c r="B36" s="105"/>
      <c r="C36" s="105"/>
      <c r="D36" s="105"/>
      <c r="E36" s="105"/>
    </row>
    <row r="37" spans="1:5" s="3" customFormat="1" ht="21">
      <c r="A37" s="21"/>
      <c r="B37" s="21"/>
      <c r="C37" s="21"/>
      <c r="D37" s="21"/>
      <c r="E37" s="21"/>
    </row>
    <row r="38" spans="1:5" s="3" customFormat="1" ht="21">
      <c r="A38" s="21"/>
      <c r="B38" s="3" t="s">
        <v>56</v>
      </c>
      <c r="C38" s="22"/>
      <c r="E38" s="21"/>
    </row>
    <row r="39" spans="1:5" s="3" customFormat="1" ht="21.75" thickBot="1">
      <c r="A39" s="21"/>
      <c r="C39" s="22"/>
      <c r="E39" s="21"/>
    </row>
    <row r="40" spans="1:5" s="3" customFormat="1" ht="22.5" thickBot="1" thickTop="1">
      <c r="A40" s="21"/>
      <c r="B40" s="70" t="s">
        <v>0</v>
      </c>
      <c r="C40" s="70" t="s">
        <v>3</v>
      </c>
      <c r="D40" s="8" t="s">
        <v>4</v>
      </c>
      <c r="E40" s="8" t="s">
        <v>5</v>
      </c>
    </row>
    <row r="41" spans="1:5" s="3" customFormat="1" ht="21.75" thickTop="1">
      <c r="A41" s="21"/>
      <c r="B41" s="21" t="s">
        <v>57</v>
      </c>
      <c r="C41" s="79" t="s">
        <v>125</v>
      </c>
      <c r="D41" s="139" t="s">
        <v>58</v>
      </c>
      <c r="E41" s="21" t="s">
        <v>160</v>
      </c>
    </row>
    <row r="42" spans="1:5" s="3" customFormat="1" ht="21">
      <c r="A42" s="21"/>
      <c r="B42" s="21" t="s">
        <v>58</v>
      </c>
      <c r="C42" s="79" t="s">
        <v>126</v>
      </c>
      <c r="D42" s="133" t="s">
        <v>57</v>
      </c>
      <c r="E42" s="21" t="s">
        <v>161</v>
      </c>
    </row>
    <row r="43" spans="1:5" s="3" customFormat="1" ht="21">
      <c r="A43" s="21"/>
      <c r="B43" s="21" t="s">
        <v>64</v>
      </c>
      <c r="C43" s="79" t="s">
        <v>127</v>
      </c>
      <c r="D43" s="133" t="s">
        <v>58</v>
      </c>
      <c r="E43" s="21" t="s">
        <v>160</v>
      </c>
    </row>
    <row r="44" spans="1:5" s="3" customFormat="1" ht="21">
      <c r="A44" s="21"/>
      <c r="B44" s="21" t="s">
        <v>65</v>
      </c>
      <c r="C44" s="79" t="s">
        <v>70</v>
      </c>
      <c r="D44" s="133" t="s">
        <v>57</v>
      </c>
      <c r="E44" s="21" t="s">
        <v>161</v>
      </c>
    </row>
    <row r="45" spans="1:5" s="3" customFormat="1" ht="21">
      <c r="A45" s="21"/>
      <c r="B45" s="21" t="s">
        <v>66</v>
      </c>
      <c r="C45" s="79" t="s">
        <v>59</v>
      </c>
      <c r="D45" s="133" t="s">
        <v>57</v>
      </c>
      <c r="E45" s="21" t="s">
        <v>161</v>
      </c>
    </row>
    <row r="46" spans="1:5" s="3" customFormat="1" ht="21">
      <c r="A46" s="21"/>
      <c r="B46" s="21" t="s">
        <v>68</v>
      </c>
      <c r="C46" s="79" t="s">
        <v>67</v>
      </c>
      <c r="D46" s="133" t="s">
        <v>75</v>
      </c>
      <c r="E46" s="21" t="s">
        <v>162</v>
      </c>
    </row>
    <row r="47" spans="1:5" s="3" customFormat="1" ht="21">
      <c r="A47" s="21"/>
      <c r="B47" s="21" t="s">
        <v>69</v>
      </c>
      <c r="C47" s="79" t="s">
        <v>72</v>
      </c>
      <c r="D47" s="133" t="s">
        <v>57</v>
      </c>
      <c r="E47" s="21" t="s">
        <v>161</v>
      </c>
    </row>
    <row r="48" spans="1:5" s="3" customFormat="1" ht="21">
      <c r="A48" s="21"/>
      <c r="B48" s="21" t="s">
        <v>71</v>
      </c>
      <c r="C48" s="79" t="s">
        <v>128</v>
      </c>
      <c r="D48" s="133" t="s">
        <v>57</v>
      </c>
      <c r="E48" s="21" t="s">
        <v>161</v>
      </c>
    </row>
    <row r="49" spans="1:5" s="3" customFormat="1" ht="21">
      <c r="A49" s="21"/>
      <c r="B49" s="21" t="s">
        <v>73</v>
      </c>
      <c r="C49" s="79" t="s">
        <v>129</v>
      </c>
      <c r="D49" s="133" t="s">
        <v>57</v>
      </c>
      <c r="E49" s="21" t="s">
        <v>161</v>
      </c>
    </row>
    <row r="50" spans="1:5" s="3" customFormat="1" ht="21">
      <c r="A50" s="21"/>
      <c r="B50" s="21" t="s">
        <v>74</v>
      </c>
      <c r="C50" s="79" t="s">
        <v>63</v>
      </c>
      <c r="D50" s="133" t="s">
        <v>58</v>
      </c>
      <c r="E50" s="21" t="s">
        <v>160</v>
      </c>
    </row>
    <row r="51" spans="1:5" s="3" customFormat="1" ht="21.75" thickBot="1">
      <c r="A51" s="21"/>
      <c r="B51" s="21" t="s">
        <v>75</v>
      </c>
      <c r="C51" s="79" t="s">
        <v>130</v>
      </c>
      <c r="D51" s="133" t="s">
        <v>57</v>
      </c>
      <c r="E51" s="21" t="s">
        <v>161</v>
      </c>
    </row>
    <row r="52" spans="1:5" s="3" customFormat="1" ht="22.5" thickBot="1" thickTop="1">
      <c r="A52" s="21"/>
      <c r="B52" s="83"/>
      <c r="C52" s="84" t="s">
        <v>2</v>
      </c>
      <c r="D52" s="85" t="s">
        <v>131</v>
      </c>
      <c r="E52" s="85" t="s">
        <v>163</v>
      </c>
    </row>
    <row r="53" ht="21.75" thickTop="1"/>
    <row r="54" spans="1:3" s="3" customFormat="1" ht="21">
      <c r="A54" s="22"/>
      <c r="B54" s="3" t="s">
        <v>55</v>
      </c>
      <c r="C54" s="22"/>
    </row>
    <row r="55" spans="1:3" s="3" customFormat="1" ht="21.75" thickBot="1">
      <c r="A55" s="22"/>
      <c r="C55" s="22"/>
    </row>
    <row r="56" spans="2:5" ht="22.5" thickBot="1" thickTop="1">
      <c r="B56" s="70" t="s">
        <v>0</v>
      </c>
      <c r="C56" s="70" t="s">
        <v>3</v>
      </c>
      <c r="D56" s="8" t="s">
        <v>4</v>
      </c>
      <c r="E56" s="8" t="s">
        <v>5</v>
      </c>
    </row>
    <row r="57" spans="2:5" ht="21.75" thickTop="1">
      <c r="B57" s="74">
        <v>1</v>
      </c>
      <c r="C57" s="3" t="s">
        <v>135</v>
      </c>
      <c r="D57" s="22">
        <v>1</v>
      </c>
      <c r="E57" s="132">
        <f>D57*100/D65</f>
        <v>7.142857142857143</v>
      </c>
    </row>
    <row r="58" spans="2:5" ht="21">
      <c r="B58" s="74">
        <v>2</v>
      </c>
      <c r="C58" s="3" t="s">
        <v>132</v>
      </c>
      <c r="D58" s="22">
        <v>1</v>
      </c>
      <c r="E58" s="132">
        <f>D58*100/D65</f>
        <v>7.142857142857143</v>
      </c>
    </row>
    <row r="59" spans="2:5" ht="21">
      <c r="B59" s="74">
        <v>3</v>
      </c>
      <c r="C59" s="3" t="s">
        <v>133</v>
      </c>
      <c r="D59" s="22">
        <v>2</v>
      </c>
      <c r="E59" s="132">
        <f>D59*100/D65</f>
        <v>14.285714285714286</v>
      </c>
    </row>
    <row r="60" spans="2:5" ht="21">
      <c r="B60" s="74">
        <v>4</v>
      </c>
      <c r="C60" s="3" t="s">
        <v>134</v>
      </c>
      <c r="D60" s="22">
        <v>1</v>
      </c>
      <c r="E60" s="132">
        <f>D60*100/D65</f>
        <v>7.142857142857143</v>
      </c>
    </row>
    <row r="61" spans="2:5" ht="21">
      <c r="B61" s="74">
        <v>2</v>
      </c>
      <c r="C61" s="72" t="s">
        <v>11</v>
      </c>
      <c r="D61" s="22">
        <v>1</v>
      </c>
      <c r="E61" s="132">
        <f>D61*100/D65</f>
        <v>7.142857142857143</v>
      </c>
    </row>
    <row r="62" spans="2:5" ht="21">
      <c r="B62" s="74">
        <v>3</v>
      </c>
      <c r="C62" s="72" t="s">
        <v>60</v>
      </c>
      <c r="D62" s="22">
        <v>5</v>
      </c>
      <c r="E62" s="132">
        <f>D62*100/D65</f>
        <v>35.714285714285715</v>
      </c>
    </row>
    <row r="63" spans="2:5" ht="21">
      <c r="B63" s="74">
        <v>6</v>
      </c>
      <c r="C63" s="72" t="s">
        <v>136</v>
      </c>
      <c r="D63" s="80">
        <v>2</v>
      </c>
      <c r="E63" s="132">
        <f>D63*100/D65</f>
        <v>14.285714285714286</v>
      </c>
    </row>
    <row r="64" spans="2:5" ht="63">
      <c r="B64" s="89">
        <v>7</v>
      </c>
      <c r="C64" s="90" t="s">
        <v>137</v>
      </c>
      <c r="D64" s="91">
        <v>1</v>
      </c>
      <c r="E64" s="132">
        <f>D64*100/D65</f>
        <v>7.142857142857143</v>
      </c>
    </row>
    <row r="65" spans="2:5" ht="21.75" thickBot="1">
      <c r="B65" s="75"/>
      <c r="C65" s="77" t="s">
        <v>2</v>
      </c>
      <c r="D65" s="76">
        <f>SUM(D57:D64)</f>
        <v>14</v>
      </c>
      <c r="E65" s="131">
        <f>SUM(E57:E64)</f>
        <v>100.00000000000001</v>
      </c>
    </row>
    <row r="66" s="3" customFormat="1" ht="21.75" thickTop="1">
      <c r="C66" s="22"/>
    </row>
  </sheetData>
  <sheetProtection/>
  <mergeCells count="3">
    <mergeCell ref="A14:D14"/>
    <mergeCell ref="A1:E1"/>
    <mergeCell ref="A36:E36"/>
  </mergeCells>
  <printOptions/>
  <pageMargins left="0.5118110236220472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Normal="110" zoomScaleSheetLayoutView="100" zoomScalePageLayoutView="0" workbookViewId="0" topLeftCell="A52">
      <selection activeCell="A63" sqref="A63:G65"/>
    </sheetView>
  </sheetViews>
  <sheetFormatPr defaultColWidth="9.140625" defaultRowHeight="21.75"/>
  <cols>
    <col min="1" max="1" width="12.421875" style="1" customWidth="1"/>
    <col min="2" max="2" width="9.140625" style="1" customWidth="1"/>
    <col min="3" max="3" width="17.7109375" style="1" customWidth="1"/>
    <col min="4" max="4" width="31.421875" style="1" customWidth="1"/>
    <col min="5" max="5" width="8.28125" style="4" customWidth="1"/>
    <col min="6" max="6" width="7.421875" style="4" bestFit="1" customWidth="1"/>
    <col min="7" max="7" width="16.28125" style="4" customWidth="1"/>
    <col min="8" max="8" width="3.421875" style="1" customWidth="1"/>
    <col min="9" max="16384" width="9.140625" style="1" customWidth="1"/>
  </cols>
  <sheetData>
    <row r="1" spans="1:7" ht="21">
      <c r="A1" s="105" t="s">
        <v>178</v>
      </c>
      <c r="B1" s="105"/>
      <c r="C1" s="105"/>
      <c r="D1" s="105"/>
      <c r="E1" s="105"/>
      <c r="F1" s="105"/>
      <c r="G1" s="105"/>
    </row>
    <row r="2" spans="1:4" ht="21">
      <c r="A2" s="4"/>
      <c r="B2" s="4"/>
      <c r="C2" s="4"/>
      <c r="D2" s="4"/>
    </row>
    <row r="3" ht="21">
      <c r="A3" s="6" t="s">
        <v>47</v>
      </c>
    </row>
    <row r="4" ht="21">
      <c r="A4" s="6"/>
    </row>
    <row r="5" spans="1:6" ht="21">
      <c r="A5" s="92" t="s">
        <v>174</v>
      </c>
      <c r="B5" s="92"/>
      <c r="C5" s="92"/>
      <c r="D5" s="92"/>
      <c r="E5" s="92"/>
      <c r="F5" s="92"/>
    </row>
    <row r="6" spans="1:6" ht="21">
      <c r="A6" s="92" t="s">
        <v>166</v>
      </c>
      <c r="B6" s="92"/>
      <c r="C6" s="92"/>
      <c r="D6" s="92"/>
      <c r="E6" s="92"/>
      <c r="F6" s="92"/>
    </row>
    <row r="7" spans="1:6" ht="21">
      <c r="A7" s="92" t="s">
        <v>175</v>
      </c>
      <c r="B7" s="78"/>
      <c r="C7" s="78"/>
      <c r="D7" s="78"/>
      <c r="E7" s="78"/>
      <c r="F7" s="78"/>
    </row>
    <row r="8" spans="1:6" ht="21">
      <c r="A8" s="78" t="s">
        <v>167</v>
      </c>
      <c r="B8" s="78"/>
      <c r="C8" s="78"/>
      <c r="D8" s="78"/>
      <c r="E8" s="78"/>
      <c r="F8" s="78"/>
    </row>
    <row r="9" spans="1:6" ht="21">
      <c r="A9" s="92" t="s">
        <v>176</v>
      </c>
      <c r="B9" s="78"/>
      <c r="C9" s="78"/>
      <c r="D9" s="78"/>
      <c r="E9" s="78"/>
      <c r="F9" s="78"/>
    </row>
    <row r="10" spans="1:6" ht="21">
      <c r="A10" s="78" t="s">
        <v>168</v>
      </c>
      <c r="B10" s="78"/>
      <c r="C10" s="78"/>
      <c r="D10" s="78"/>
      <c r="E10" s="78"/>
      <c r="F10" s="78"/>
    </row>
    <row r="11" spans="1:6" ht="21">
      <c r="A11" s="92" t="s">
        <v>177</v>
      </c>
      <c r="B11" s="78"/>
      <c r="C11" s="78"/>
      <c r="D11" s="78"/>
      <c r="E11" s="78"/>
      <c r="F11" s="78"/>
    </row>
    <row r="12" spans="1:6" ht="21">
      <c r="A12" s="92" t="s">
        <v>169</v>
      </c>
      <c r="B12" s="78"/>
      <c r="C12" s="78"/>
      <c r="D12" s="78"/>
      <c r="E12" s="78"/>
      <c r="F12" s="78"/>
    </row>
    <row r="13" spans="1:6" ht="21">
      <c r="A13" s="92" t="s">
        <v>170</v>
      </c>
      <c r="B13" s="78"/>
      <c r="C13" s="78"/>
      <c r="D13" s="78"/>
      <c r="E13" s="78"/>
      <c r="F13" s="78"/>
    </row>
    <row r="14" spans="1:6" ht="21">
      <c r="A14" s="78" t="s">
        <v>171</v>
      </c>
      <c r="B14" s="78"/>
      <c r="C14" s="78"/>
      <c r="D14" s="78"/>
      <c r="E14" s="78"/>
      <c r="F14" s="78"/>
    </row>
    <row r="15" spans="1:6" ht="21">
      <c r="A15" s="92" t="s">
        <v>172</v>
      </c>
      <c r="B15" s="78"/>
      <c r="C15" s="78"/>
      <c r="D15" s="78"/>
      <c r="E15" s="78"/>
      <c r="F15" s="78"/>
    </row>
    <row r="16" spans="1:6" ht="21">
      <c r="A16" s="78" t="s">
        <v>173</v>
      </c>
      <c r="B16" s="92"/>
      <c r="C16" s="92"/>
      <c r="D16" s="92"/>
      <c r="E16" s="92"/>
      <c r="F16" s="92"/>
    </row>
    <row r="17" spans="1:6" ht="10.5" customHeight="1">
      <c r="A17" s="78"/>
      <c r="B17" s="78"/>
      <c r="C17" s="78"/>
      <c r="D17" s="78"/>
      <c r="E17" s="78"/>
      <c r="F17" s="78"/>
    </row>
    <row r="18" ht="21.75" thickBot="1">
      <c r="A18" s="7" t="s">
        <v>164</v>
      </c>
    </row>
    <row r="19" spans="1:7" ht="21.75" customHeight="1" thickTop="1">
      <c r="A19" s="109" t="s">
        <v>3</v>
      </c>
      <c r="B19" s="110"/>
      <c r="C19" s="110"/>
      <c r="D19" s="111"/>
      <c r="E19" s="115" t="s">
        <v>140</v>
      </c>
      <c r="F19" s="116"/>
      <c r="G19" s="117"/>
    </row>
    <row r="20" spans="1:7" ht="21" customHeight="1" thickBot="1">
      <c r="A20" s="112"/>
      <c r="B20" s="113"/>
      <c r="C20" s="113"/>
      <c r="D20" s="114"/>
      <c r="E20" s="24"/>
      <c r="F20" s="24" t="s">
        <v>1</v>
      </c>
      <c r="G20" s="24" t="s">
        <v>7</v>
      </c>
    </row>
    <row r="21" spans="1:7" ht="21.75" thickTop="1">
      <c r="A21" s="36" t="s">
        <v>15</v>
      </c>
      <c r="B21" s="32"/>
      <c r="C21" s="32"/>
      <c r="D21" s="32"/>
      <c r="E21" s="37"/>
      <c r="F21" s="38"/>
      <c r="G21" s="39"/>
    </row>
    <row r="22" spans="1:7" ht="21">
      <c r="A22" s="27" t="s">
        <v>22</v>
      </c>
      <c r="B22" s="28"/>
      <c r="C22" s="28"/>
      <c r="D22" s="28"/>
      <c r="E22" s="29">
        <v>4.55</v>
      </c>
      <c r="F22" s="29">
        <v>0.51</v>
      </c>
      <c r="G22" s="40" t="str">
        <f>IF(E22&gt;4.5,"มากที่สุด",IF(E22&gt;3.5,"มาก",IF(E22&gt;2.5,"ปานกลาง",IF(E22&gt;1.5,"น้อย",IF(E22&lt;=1.5,"น้อยที่สุด")))))</f>
        <v>มากที่สุด</v>
      </c>
    </row>
    <row r="23" spans="1:7" ht="21">
      <c r="A23" s="41" t="s">
        <v>138</v>
      </c>
      <c r="B23" s="42"/>
      <c r="C23" s="42"/>
      <c r="D23" s="42"/>
      <c r="E23" s="43">
        <v>4.17</v>
      </c>
      <c r="F23" s="43">
        <v>0.66</v>
      </c>
      <c r="G23" s="40" t="str">
        <f>IF(E23&gt;4.5,"มากที่สุด",IF(E23&gt;3.5,"มาก",IF(E23&gt;2.5,"ปานกลาง",IF(E23&gt;1.5,"น้อย",IF(E23&lt;=1.5,"น้อยที่สุด")))))</f>
        <v>มาก</v>
      </c>
    </row>
    <row r="24" spans="1:7" ht="21">
      <c r="A24" s="44" t="s">
        <v>139</v>
      </c>
      <c r="B24" s="45"/>
      <c r="C24" s="45"/>
      <c r="D24" s="45"/>
      <c r="E24" s="46">
        <v>4.11</v>
      </c>
      <c r="F24" s="46">
        <v>0.83</v>
      </c>
      <c r="G24" s="47" t="str">
        <f aca="true" t="shared" si="0" ref="G24:G36">IF(E24&gt;4.5,"มากที่สุด",IF(E24&gt;3.5,"มาก",IF(E24&gt;2.5,"ปานกลาง",IF(E24&gt;1.5,"น้อย",IF(E24&lt;=1.5,"น้อยที่สุด")))))</f>
        <v>มาก</v>
      </c>
    </row>
    <row r="25" spans="1:9" ht="21">
      <c r="A25" s="48"/>
      <c r="B25" s="49"/>
      <c r="C25" s="50" t="s">
        <v>16</v>
      </c>
      <c r="D25" s="50"/>
      <c r="E25" s="51">
        <f>AVERAGE(E22:E24)</f>
        <v>4.276666666666666</v>
      </c>
      <c r="F25" s="51">
        <f>STDEV(F22:F24)</f>
        <v>0.16010413278030422</v>
      </c>
      <c r="G25" s="52" t="str">
        <f>IF(E25&gt;4.5,"มากที่สุด",IF(E25&gt;3.5,"มาก",IF(E25&gt;2.5,"ปานกลาง",IF(E25&gt;1.5,"น้อย",IF(E25&lt;=1.5,"น้อยที่สุด")))))</f>
        <v>มาก</v>
      </c>
      <c r="I25" s="35"/>
    </row>
    <row r="26" spans="1:7" ht="21">
      <c r="A26" s="53" t="s">
        <v>9</v>
      </c>
      <c r="B26" s="54"/>
      <c r="C26" s="54"/>
      <c r="D26" s="54"/>
      <c r="E26" s="55"/>
      <c r="F26" s="55"/>
      <c r="G26" s="55"/>
    </row>
    <row r="27" spans="1:7" ht="21">
      <c r="A27" s="27" t="s">
        <v>23</v>
      </c>
      <c r="B27" s="28"/>
      <c r="C27" s="28"/>
      <c r="D27" s="28"/>
      <c r="E27" s="29">
        <v>4.48</v>
      </c>
      <c r="F27" s="29">
        <v>0.74</v>
      </c>
      <c r="G27" s="30" t="str">
        <f t="shared" si="0"/>
        <v>มาก</v>
      </c>
    </row>
    <row r="28" spans="1:7" ht="21">
      <c r="A28" s="27" t="s">
        <v>24</v>
      </c>
      <c r="B28" s="28"/>
      <c r="C28" s="28"/>
      <c r="D28" s="28"/>
      <c r="E28" s="29">
        <v>4.5</v>
      </c>
      <c r="F28" s="29">
        <v>0.64</v>
      </c>
      <c r="G28" s="56" t="str">
        <f>IF(E28&gt;4.5,"มากที่สุด",IF(E28&gt;3.5,"มาก",IF(E28&gt;2.5,"ปานกลาง",IF(E28&gt;1.5,"น้อย",IF(E28&lt;=1.5,"น้อยที่สุด")))))</f>
        <v>มาก</v>
      </c>
    </row>
    <row r="29" spans="1:7" ht="21">
      <c r="A29" s="57"/>
      <c r="B29" s="58"/>
      <c r="C29" s="59" t="s">
        <v>17</v>
      </c>
      <c r="D29" s="59"/>
      <c r="E29" s="60">
        <f>AVERAGE(E27:E28)</f>
        <v>4.49</v>
      </c>
      <c r="F29" s="60">
        <f>STDEV(F27:F28)</f>
        <v>0.07071067811865474</v>
      </c>
      <c r="G29" s="61" t="str">
        <f t="shared" si="0"/>
        <v>มาก</v>
      </c>
    </row>
    <row r="30" spans="1:7" ht="21">
      <c r="A30" s="25" t="s">
        <v>10</v>
      </c>
      <c r="B30" s="3"/>
      <c r="C30" s="3"/>
      <c r="D30" s="3"/>
      <c r="E30" s="26"/>
      <c r="F30" s="26"/>
      <c r="G30" s="33"/>
    </row>
    <row r="31" spans="1:7" ht="21">
      <c r="A31" s="27" t="s">
        <v>25</v>
      </c>
      <c r="B31" s="28"/>
      <c r="C31" s="28"/>
      <c r="D31" s="28"/>
      <c r="E31" s="29">
        <v>4.31</v>
      </c>
      <c r="F31" s="29">
        <v>0.66</v>
      </c>
      <c r="G31" s="30" t="str">
        <f t="shared" si="0"/>
        <v>มาก</v>
      </c>
    </row>
    <row r="32" spans="1:7" ht="21">
      <c r="A32" s="27" t="s">
        <v>26</v>
      </c>
      <c r="B32" s="42"/>
      <c r="C32" s="42"/>
      <c r="D32" s="42"/>
      <c r="E32" s="43">
        <v>3.93</v>
      </c>
      <c r="F32" s="43">
        <v>0.84</v>
      </c>
      <c r="G32" s="30" t="str">
        <f t="shared" si="0"/>
        <v>มาก</v>
      </c>
    </row>
    <row r="33" spans="1:7" ht="21">
      <c r="A33" s="27" t="s">
        <v>27</v>
      </c>
      <c r="B33" s="42"/>
      <c r="C33" s="42"/>
      <c r="D33" s="42"/>
      <c r="E33" s="43">
        <v>4.21</v>
      </c>
      <c r="F33" s="43">
        <v>0.62</v>
      </c>
      <c r="G33" s="30" t="str">
        <f t="shared" si="0"/>
        <v>มาก</v>
      </c>
    </row>
    <row r="34" spans="1:7" ht="21">
      <c r="A34" s="27" t="s">
        <v>28</v>
      </c>
      <c r="B34" s="42"/>
      <c r="C34" s="42"/>
      <c r="D34" s="42"/>
      <c r="E34" s="43">
        <v>4.21</v>
      </c>
      <c r="F34" s="43">
        <v>0.68</v>
      </c>
      <c r="G34" s="30" t="str">
        <f t="shared" si="0"/>
        <v>มาก</v>
      </c>
    </row>
    <row r="35" spans="1:7" ht="21">
      <c r="A35" s="44" t="s">
        <v>84</v>
      </c>
      <c r="B35" s="45"/>
      <c r="C35" s="45"/>
      <c r="D35" s="45"/>
      <c r="E35" s="46">
        <v>4.26</v>
      </c>
      <c r="F35" s="46">
        <v>0.71</v>
      </c>
      <c r="G35" s="56" t="str">
        <f t="shared" si="0"/>
        <v>มาก</v>
      </c>
    </row>
    <row r="36" spans="1:7" ht="21">
      <c r="A36" s="94"/>
      <c r="B36" s="49"/>
      <c r="C36" s="50" t="s">
        <v>18</v>
      </c>
      <c r="D36" s="50"/>
      <c r="E36" s="51">
        <f>AVERAGE(E31:E35)</f>
        <v>4.184</v>
      </c>
      <c r="F36" s="51">
        <f>STDEV(F31:F35)</f>
        <v>0.08378544026261314</v>
      </c>
      <c r="G36" s="95" t="str">
        <f t="shared" si="0"/>
        <v>มาก</v>
      </c>
    </row>
    <row r="37" spans="1:7" ht="21">
      <c r="A37" s="96"/>
      <c r="B37" s="96"/>
      <c r="C37" s="97"/>
      <c r="D37" s="97"/>
      <c r="E37" s="98"/>
      <c r="F37" s="98"/>
      <c r="G37" s="99"/>
    </row>
    <row r="38" spans="1:7" ht="21">
      <c r="A38" s="49"/>
      <c r="B38" s="49"/>
      <c r="C38" s="50"/>
      <c r="D38" s="50"/>
      <c r="E38" s="136"/>
      <c r="F38" s="136"/>
      <c r="G38" s="137"/>
    </row>
    <row r="39" spans="1:7" ht="21">
      <c r="A39" s="105" t="s">
        <v>50</v>
      </c>
      <c r="B39" s="105"/>
      <c r="C39" s="105"/>
      <c r="D39" s="105"/>
      <c r="E39" s="105"/>
      <c r="F39" s="105"/>
      <c r="G39" s="105"/>
    </row>
    <row r="40" spans="1:7" ht="21">
      <c r="A40" s="21"/>
      <c r="B40" s="21"/>
      <c r="C40" s="21"/>
      <c r="D40" s="21"/>
      <c r="E40" s="21"/>
      <c r="F40" s="21"/>
      <c r="G40" s="21"/>
    </row>
    <row r="41" spans="1:7" ht="21.75" thickBot="1">
      <c r="A41" s="79" t="s">
        <v>90</v>
      </c>
      <c r="B41" s="21"/>
      <c r="C41" s="21"/>
      <c r="D41" s="21"/>
      <c r="E41" s="21"/>
      <c r="F41" s="21"/>
      <c r="G41" s="21"/>
    </row>
    <row r="42" spans="1:7" ht="21.75" thickTop="1">
      <c r="A42" s="109" t="s">
        <v>3</v>
      </c>
      <c r="B42" s="110"/>
      <c r="C42" s="110"/>
      <c r="D42" s="111"/>
      <c r="E42" s="115" t="s">
        <v>140</v>
      </c>
      <c r="F42" s="116"/>
      <c r="G42" s="117"/>
    </row>
    <row r="43" spans="1:7" ht="21.75" thickBot="1">
      <c r="A43" s="112"/>
      <c r="B43" s="113"/>
      <c r="C43" s="113"/>
      <c r="D43" s="114"/>
      <c r="E43" s="24"/>
      <c r="F43" s="24" t="s">
        <v>1</v>
      </c>
      <c r="G43" s="24" t="s">
        <v>7</v>
      </c>
    </row>
    <row r="44" spans="1:7" ht="21.75" thickTop="1">
      <c r="A44" s="25" t="s">
        <v>141</v>
      </c>
      <c r="B44" s="3"/>
      <c r="C44" s="3"/>
      <c r="D44" s="3"/>
      <c r="E44" s="31"/>
      <c r="F44" s="31"/>
      <c r="G44" s="31"/>
    </row>
    <row r="45" spans="1:7" ht="21">
      <c r="A45" s="25" t="s">
        <v>85</v>
      </c>
      <c r="B45" s="3"/>
      <c r="C45" s="3"/>
      <c r="D45" s="3"/>
      <c r="E45" s="26">
        <v>4.15</v>
      </c>
      <c r="F45" s="26">
        <v>0.46</v>
      </c>
      <c r="G45" s="31" t="str">
        <f>IF(E45&gt;4.5,"มากที่สุด",IF(E45&gt;3.5,"มาก",IF(E45&gt;2.5,"ปานกลาง",IF(E45&gt;1.5,"น้อย",IF(E45&lt;=1.5,"น้อยที่สุด")))))</f>
        <v>มาก</v>
      </c>
    </row>
    <row r="46" spans="1:7" ht="21">
      <c r="A46" s="93" t="s">
        <v>86</v>
      </c>
      <c r="B46" s="3"/>
      <c r="C46" s="3"/>
      <c r="D46" s="3"/>
      <c r="E46" s="31"/>
      <c r="F46" s="31"/>
      <c r="G46" s="31"/>
    </row>
    <row r="47" spans="1:7" ht="21">
      <c r="A47" s="41" t="s">
        <v>87</v>
      </c>
      <c r="B47" s="42"/>
      <c r="C47" s="42"/>
      <c r="D47" s="42"/>
      <c r="E47" s="43">
        <v>4.39</v>
      </c>
      <c r="F47" s="43">
        <v>0.63</v>
      </c>
      <c r="G47" s="65" t="str">
        <f>IF(E47&gt;4.5,"มากที่สุด",IF(E47&gt;3.5,"มาก",IF(E47&gt;2.5,"ปานกลาง",IF(E47&gt;1.5,"น้อย",IF(E47&lt;=1.5,"น้อยที่สุด")))))</f>
        <v>มาก</v>
      </c>
    </row>
    <row r="48" spans="1:7" ht="21">
      <c r="A48" s="41" t="s">
        <v>88</v>
      </c>
      <c r="B48" s="42"/>
      <c r="C48" s="42"/>
      <c r="D48" s="42"/>
      <c r="E48" s="43">
        <v>4.62</v>
      </c>
      <c r="F48" s="43">
        <v>0.57</v>
      </c>
      <c r="G48" s="65" t="str">
        <f>IF(E48&gt;4.5,"มากที่สุด",IF(E48&gt;3.5,"มาก",IF(E48&gt;2.5,"ปานกลาง",IF(E48&gt;1.5,"น้อย",IF(E48&lt;=1.5,"น้อยที่สุด")))))</f>
        <v>มากที่สุด</v>
      </c>
    </row>
    <row r="49" spans="1:7" ht="21">
      <c r="A49" s="93" t="s">
        <v>89</v>
      </c>
      <c r="B49" s="3"/>
      <c r="C49" s="3"/>
      <c r="D49" s="34"/>
      <c r="E49" s="26">
        <v>4.64</v>
      </c>
      <c r="F49" s="26">
        <v>0.57</v>
      </c>
      <c r="G49" s="31" t="str">
        <f>IF(E49&gt;4.5,"มากที่สุด",IF(E49&gt;3.5,"มาก",IF(E49&gt;2.5,"ปานกลาง",IF(E49&gt;1.5,"น้อย",IF(E49&lt;=1.5,"น้อยที่สุด")))))</f>
        <v>มากที่สุด</v>
      </c>
    </row>
    <row r="50" spans="1:7" ht="21">
      <c r="A50" s="57"/>
      <c r="B50" s="58"/>
      <c r="C50" s="59" t="s">
        <v>19</v>
      </c>
      <c r="D50" s="59"/>
      <c r="E50" s="60">
        <f>AVERAGE(E45:E49)</f>
        <v>4.45</v>
      </c>
      <c r="F50" s="60">
        <f>STDEV(F45:F49)</f>
        <v>0.07088723439378901</v>
      </c>
      <c r="G50" s="67" t="str">
        <f aca="true" t="shared" si="1" ref="G50:G57">IF(E50&gt;4.5,"มากที่สุด",IF(E50&gt;3.5,"มาก",IF(E50&gt;2.5,"ปานกลาง",IF(E50&gt;1.5,"น้อย",IF(E50&lt;=1.5,"น้อยที่สุด")))))</f>
        <v>มาก</v>
      </c>
    </row>
    <row r="51" spans="1:7" ht="21">
      <c r="A51" s="25" t="s">
        <v>29</v>
      </c>
      <c r="B51" s="49"/>
      <c r="C51" s="49"/>
      <c r="D51" s="49"/>
      <c r="E51" s="62"/>
      <c r="F51" s="62"/>
      <c r="G51" s="55"/>
    </row>
    <row r="52" spans="1:7" ht="21">
      <c r="A52" s="27" t="s">
        <v>30</v>
      </c>
      <c r="B52" s="28"/>
      <c r="C52" s="28"/>
      <c r="D52" s="28"/>
      <c r="E52" s="63">
        <v>3.75</v>
      </c>
      <c r="F52" s="63">
        <v>0.97</v>
      </c>
      <c r="G52" s="30" t="str">
        <f t="shared" si="1"/>
        <v>มาก</v>
      </c>
    </row>
    <row r="53" spans="1:7" ht="21">
      <c r="A53" s="41" t="s">
        <v>31</v>
      </c>
      <c r="B53" s="42"/>
      <c r="C53" s="42"/>
      <c r="D53" s="42"/>
      <c r="E53" s="64">
        <v>4.04</v>
      </c>
      <c r="F53" s="64">
        <v>0.74</v>
      </c>
      <c r="G53" s="65" t="str">
        <f t="shared" si="1"/>
        <v>มาก</v>
      </c>
    </row>
    <row r="54" spans="1:7" ht="21">
      <c r="A54" s="41" t="s">
        <v>32</v>
      </c>
      <c r="B54" s="42"/>
      <c r="C54" s="42"/>
      <c r="D54" s="42"/>
      <c r="E54" s="64">
        <v>3.82</v>
      </c>
      <c r="F54" s="64">
        <v>0.86</v>
      </c>
      <c r="G54" s="65" t="str">
        <f t="shared" si="1"/>
        <v>มาก</v>
      </c>
    </row>
    <row r="55" spans="1:7" ht="21">
      <c r="A55" s="44" t="s">
        <v>33</v>
      </c>
      <c r="B55" s="45"/>
      <c r="C55" s="45"/>
      <c r="D55" s="45"/>
      <c r="E55" s="66">
        <v>4.07</v>
      </c>
      <c r="F55" s="66">
        <v>0.6</v>
      </c>
      <c r="G55" s="56" t="str">
        <f t="shared" si="1"/>
        <v>มาก</v>
      </c>
    </row>
    <row r="56" spans="1:7" ht="21">
      <c r="A56" s="57"/>
      <c r="B56" s="58"/>
      <c r="C56" s="59" t="s">
        <v>34</v>
      </c>
      <c r="D56" s="59"/>
      <c r="E56" s="60">
        <f>AVERAGE(E52:E55)</f>
        <v>3.92</v>
      </c>
      <c r="F56" s="60">
        <f>STDEV(F52:F55)</f>
        <v>0.15903353943953658</v>
      </c>
      <c r="G56" s="67" t="str">
        <f t="shared" si="1"/>
        <v>มาก</v>
      </c>
    </row>
    <row r="57" spans="1:7" ht="21.75" thickBot="1">
      <c r="A57" s="118" t="s">
        <v>20</v>
      </c>
      <c r="B57" s="119"/>
      <c r="C57" s="119"/>
      <c r="D57" s="120"/>
      <c r="E57" s="68">
        <f>AVERAGE(E22:E24,E27:E28,E31:E35,E45:E49,E52:E56,E52:E55)</f>
        <v>4.165652173913044</v>
      </c>
      <c r="F57" s="68">
        <f>STDEV(F22:F24,F27:F28,F31:F35,F45:F49,F52:F55)</f>
        <v>0.13037527533355583</v>
      </c>
      <c r="G57" s="69" t="str">
        <f t="shared" si="1"/>
        <v>มาก</v>
      </c>
    </row>
    <row r="58" spans="1:7" ht="21.75" thickTop="1">
      <c r="A58" s="21"/>
      <c r="B58" s="21"/>
      <c r="C58" s="21"/>
      <c r="D58" s="21"/>
      <c r="E58" s="21"/>
      <c r="F58" s="21"/>
      <c r="G58" s="21"/>
    </row>
    <row r="59" spans="1:7" ht="21">
      <c r="A59" s="1" t="s">
        <v>37</v>
      </c>
      <c r="B59" s="3" t="s">
        <v>165</v>
      </c>
      <c r="C59" s="3"/>
      <c r="D59" s="3"/>
      <c r="E59" s="22"/>
      <c r="F59" s="22"/>
      <c r="G59" s="22"/>
    </row>
    <row r="60" spans="1:7" ht="21">
      <c r="A60" s="1" t="s">
        <v>150</v>
      </c>
      <c r="B60" s="3"/>
      <c r="C60" s="3"/>
      <c r="D60" s="3"/>
      <c r="E60" s="22"/>
      <c r="F60" s="22"/>
      <c r="G60" s="22"/>
    </row>
    <row r="61" spans="1:7" ht="21">
      <c r="A61" s="1" t="s">
        <v>151</v>
      </c>
      <c r="B61" s="3"/>
      <c r="C61" s="3"/>
      <c r="D61" s="3"/>
      <c r="E61" s="22"/>
      <c r="F61" s="22"/>
      <c r="G61" s="22"/>
    </row>
    <row r="62" spans="1:7" ht="21">
      <c r="A62" s="1" t="s">
        <v>37</v>
      </c>
      <c r="B62" s="3" t="s">
        <v>152</v>
      </c>
      <c r="C62" s="3"/>
      <c r="D62" s="3"/>
      <c r="E62" s="22"/>
      <c r="F62" s="22"/>
      <c r="G62" s="22"/>
    </row>
    <row r="63" spans="1:7" ht="21">
      <c r="A63" s="1" t="s">
        <v>153</v>
      </c>
      <c r="B63" s="3"/>
      <c r="C63" s="3"/>
      <c r="D63" s="3"/>
      <c r="E63" s="22"/>
      <c r="F63" s="22"/>
      <c r="G63" s="22"/>
    </row>
    <row r="64" spans="1:7" ht="21">
      <c r="A64" s="3" t="s">
        <v>154</v>
      </c>
      <c r="B64" s="3"/>
      <c r="C64" s="3"/>
      <c r="D64" s="3"/>
      <c r="E64" s="22"/>
      <c r="F64" s="22"/>
      <c r="G64" s="22"/>
    </row>
    <row r="65" spans="1:7" ht="21">
      <c r="A65" s="3" t="s">
        <v>155</v>
      </c>
      <c r="B65" s="3"/>
      <c r="C65" s="3"/>
      <c r="D65" s="3"/>
      <c r="E65" s="22"/>
      <c r="F65" s="22"/>
      <c r="G65" s="22"/>
    </row>
    <row r="66" spans="1:7" ht="21">
      <c r="A66" s="3"/>
      <c r="B66" s="3"/>
      <c r="C66" s="3"/>
      <c r="D66" s="3"/>
      <c r="E66" s="22"/>
      <c r="F66" s="22"/>
      <c r="G66" s="22"/>
    </row>
    <row r="67" spans="1:7" ht="21">
      <c r="A67" s="81" t="s">
        <v>62</v>
      </c>
      <c r="B67" s="3"/>
      <c r="C67" s="3"/>
      <c r="D67" s="3"/>
      <c r="E67" s="22"/>
      <c r="F67" s="22"/>
      <c r="G67" s="22"/>
    </row>
    <row r="68" spans="1:7" ht="21.75" thickBot="1">
      <c r="A68" s="3"/>
      <c r="B68" s="3"/>
      <c r="C68" s="3"/>
      <c r="D68" s="3"/>
      <c r="E68" s="22"/>
      <c r="F68" s="22"/>
      <c r="G68" s="22"/>
    </row>
    <row r="69" spans="1:7" ht="22.5" thickBot="1" thickTop="1">
      <c r="A69" s="82" t="s">
        <v>0</v>
      </c>
      <c r="B69" s="108" t="s">
        <v>3</v>
      </c>
      <c r="C69" s="108"/>
      <c r="D69" s="108"/>
      <c r="E69" s="108"/>
      <c r="F69" s="108"/>
      <c r="G69" s="82" t="s">
        <v>4</v>
      </c>
    </row>
    <row r="70" spans="1:7" ht="21.75" thickTop="1">
      <c r="A70" s="22">
        <v>1</v>
      </c>
      <c r="B70" s="3" t="s">
        <v>142</v>
      </c>
      <c r="C70" s="3"/>
      <c r="D70" s="3"/>
      <c r="E70" s="22"/>
      <c r="F70" s="22"/>
      <c r="G70" s="22">
        <v>1</v>
      </c>
    </row>
    <row r="71" spans="1:7" ht="21">
      <c r="A71" s="91"/>
      <c r="B71" s="100"/>
      <c r="C71" s="100"/>
      <c r="D71" s="100"/>
      <c r="E71" s="91"/>
      <c r="F71" s="91"/>
      <c r="G71" s="91"/>
    </row>
    <row r="72" spans="1:7" ht="21">
      <c r="A72" s="3"/>
      <c r="B72" s="3"/>
      <c r="C72" s="3"/>
      <c r="D72" s="3"/>
      <c r="E72" s="22"/>
      <c r="F72" s="22"/>
      <c r="G72" s="22"/>
    </row>
    <row r="73" spans="1:7" ht="21">
      <c r="A73" s="3"/>
      <c r="B73" s="3"/>
      <c r="C73" s="3"/>
      <c r="D73" s="3"/>
      <c r="E73" s="22"/>
      <c r="F73" s="22"/>
      <c r="G73" s="22"/>
    </row>
    <row r="74" spans="1:7" ht="21">
      <c r="A74" s="3"/>
      <c r="B74" s="3"/>
      <c r="C74" s="3"/>
      <c r="D74" s="3"/>
      <c r="E74" s="22"/>
      <c r="F74" s="22"/>
      <c r="G74" s="22"/>
    </row>
    <row r="75" spans="1:7" ht="21">
      <c r="A75" s="3"/>
      <c r="B75" s="3"/>
      <c r="C75" s="3"/>
      <c r="D75" s="3"/>
      <c r="E75" s="22"/>
      <c r="F75" s="22"/>
      <c r="G75" s="22"/>
    </row>
    <row r="76" spans="1:7" ht="21">
      <c r="A76" s="3"/>
      <c r="B76" s="3"/>
      <c r="C76" s="3"/>
      <c r="D76" s="3"/>
      <c r="E76" s="22"/>
      <c r="F76" s="22"/>
      <c r="G76" s="22"/>
    </row>
    <row r="77" spans="1:7" ht="21">
      <c r="A77" s="3"/>
      <c r="B77" s="3"/>
      <c r="C77" s="3"/>
      <c r="D77" s="3"/>
      <c r="E77" s="22"/>
      <c r="F77" s="22"/>
      <c r="G77" s="22"/>
    </row>
    <row r="78" spans="1:7" ht="21">
      <c r="A78" s="3"/>
      <c r="B78" s="3"/>
      <c r="C78" s="3"/>
      <c r="D78" s="3"/>
      <c r="E78" s="22"/>
      <c r="F78" s="22"/>
      <c r="G78" s="22"/>
    </row>
    <row r="79" spans="1:7" ht="21">
      <c r="A79" s="3"/>
      <c r="B79" s="3"/>
      <c r="C79" s="3"/>
      <c r="D79" s="3"/>
      <c r="E79" s="22"/>
      <c r="F79" s="22"/>
      <c r="G79" s="22"/>
    </row>
    <row r="80" spans="1:7" ht="21">
      <c r="A80" s="3"/>
      <c r="B80" s="3"/>
      <c r="C80" s="3"/>
      <c r="D80" s="3"/>
      <c r="E80" s="22"/>
      <c r="F80" s="22"/>
      <c r="G80" s="22"/>
    </row>
    <row r="81" spans="1:7" ht="21">
      <c r="A81" s="3"/>
      <c r="B81" s="3"/>
      <c r="C81" s="3"/>
      <c r="D81" s="3"/>
      <c r="E81" s="22"/>
      <c r="F81" s="22"/>
      <c r="G81" s="22"/>
    </row>
    <row r="82" spans="1:7" ht="21">
      <c r="A82" s="3"/>
      <c r="B82" s="3"/>
      <c r="C82" s="3"/>
      <c r="D82" s="3"/>
      <c r="E82" s="22"/>
      <c r="F82" s="22"/>
      <c r="G82" s="22"/>
    </row>
    <row r="83" spans="1:7" ht="21">
      <c r="A83" s="3"/>
      <c r="B83" s="3"/>
      <c r="C83" s="3"/>
      <c r="D83" s="3"/>
      <c r="E83" s="22"/>
      <c r="F83" s="22"/>
      <c r="G83" s="22"/>
    </row>
    <row r="84" spans="1:7" ht="21">
      <c r="A84" s="3"/>
      <c r="B84" s="3"/>
      <c r="C84" s="3"/>
      <c r="D84" s="3"/>
      <c r="E84" s="22"/>
      <c r="F84" s="22"/>
      <c r="G84" s="22"/>
    </row>
    <row r="85" spans="1:7" ht="21">
      <c r="A85" s="3"/>
      <c r="B85" s="3"/>
      <c r="C85" s="3"/>
      <c r="D85" s="3"/>
      <c r="E85" s="22"/>
      <c r="F85" s="22"/>
      <c r="G85" s="22"/>
    </row>
    <row r="86" spans="1:7" ht="21">
      <c r="A86" s="3"/>
      <c r="B86" s="3"/>
      <c r="C86" s="3"/>
      <c r="D86" s="3"/>
      <c r="E86" s="22"/>
      <c r="F86" s="22"/>
      <c r="G86" s="22"/>
    </row>
    <row r="87" spans="1:7" ht="21">
      <c r="A87" s="3"/>
      <c r="B87" s="3"/>
      <c r="C87" s="3"/>
      <c r="D87" s="3"/>
      <c r="E87" s="22"/>
      <c r="F87" s="22"/>
      <c r="G87" s="22"/>
    </row>
    <row r="88" spans="1:7" ht="21">
      <c r="A88" s="3"/>
      <c r="B88" s="3"/>
      <c r="C88" s="3"/>
      <c r="D88" s="3"/>
      <c r="E88" s="22"/>
      <c r="F88" s="22"/>
      <c r="G88" s="22"/>
    </row>
    <row r="89" spans="1:7" ht="21">
      <c r="A89" s="3"/>
      <c r="B89" s="3"/>
      <c r="C89" s="3"/>
      <c r="D89" s="3"/>
      <c r="E89" s="22"/>
      <c r="F89" s="22"/>
      <c r="G89" s="22"/>
    </row>
    <row r="90" spans="1:7" ht="21">
      <c r="A90" s="3"/>
      <c r="B90" s="3"/>
      <c r="C90" s="3"/>
      <c r="D90" s="3"/>
      <c r="E90" s="22"/>
      <c r="F90" s="22"/>
      <c r="G90" s="22"/>
    </row>
    <row r="91" spans="1:7" ht="21">
      <c r="A91" s="3"/>
      <c r="B91" s="3"/>
      <c r="C91" s="3"/>
      <c r="D91" s="3"/>
      <c r="E91" s="22"/>
      <c r="F91" s="22"/>
      <c r="G91" s="22"/>
    </row>
    <row r="92" spans="1:7" ht="21">
      <c r="A92" s="3"/>
      <c r="B92" s="3"/>
      <c r="C92" s="3"/>
      <c r="D92" s="3"/>
      <c r="E92" s="22"/>
      <c r="F92" s="22"/>
      <c r="G92" s="22"/>
    </row>
    <row r="93" spans="1:7" ht="21">
      <c r="A93" s="3"/>
      <c r="B93" s="3"/>
      <c r="C93" s="3"/>
      <c r="D93" s="3"/>
      <c r="E93" s="22"/>
      <c r="F93" s="22"/>
      <c r="G93" s="22"/>
    </row>
    <row r="94" spans="1:7" ht="21">
      <c r="A94" s="3"/>
      <c r="B94" s="3"/>
      <c r="C94" s="3"/>
      <c r="D94" s="3"/>
      <c r="E94" s="22"/>
      <c r="F94" s="22"/>
      <c r="G94" s="22"/>
    </row>
    <row r="95" spans="1:7" ht="21">
      <c r="A95" s="3"/>
      <c r="B95" s="3"/>
      <c r="C95" s="3"/>
      <c r="D95" s="3"/>
      <c r="E95" s="22"/>
      <c r="F95" s="22"/>
      <c r="G95" s="22"/>
    </row>
  </sheetData>
  <sheetProtection/>
  <mergeCells count="8">
    <mergeCell ref="B69:F69"/>
    <mergeCell ref="A1:G1"/>
    <mergeCell ref="A19:D20"/>
    <mergeCell ref="E19:G19"/>
    <mergeCell ref="A57:D57"/>
    <mergeCell ref="A39:G39"/>
    <mergeCell ref="A42:D43"/>
    <mergeCell ref="E42:G42"/>
  </mergeCells>
  <printOptions/>
  <pageMargins left="0.5118110236220472" right="0.11811023622047245" top="0.7874015748031497" bottom="0.3937007874015748" header="0.5118110236220472" footer="0.5118110236220472"/>
  <pageSetup horizontalDpi="600" verticalDpi="600" orientation="portrait" paperSize="9" r:id="rId5"/>
  <legacyDrawing r:id="rId4"/>
  <oleObjects>
    <oleObject progId="Equation.3" shapeId="1110682" r:id="rId1"/>
    <oleObject progId="Equation.3" shapeId="1110684" r:id="rId2"/>
    <oleObject progId="Equation.3" shapeId="3028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Ornusa Bumrungthai</cp:lastModifiedBy>
  <cp:lastPrinted>2014-01-29T06:31:38Z</cp:lastPrinted>
  <dcterms:created xsi:type="dcterms:W3CDTF">2002-09-01T05:31:45Z</dcterms:created>
  <dcterms:modified xsi:type="dcterms:W3CDTF">2014-01-29T08:20:16Z</dcterms:modified>
  <cp:category/>
  <cp:version/>
  <cp:contentType/>
  <cp:contentStatus/>
</cp:coreProperties>
</file>