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0" yWindow="0" windowWidth="20490" windowHeight="7755" activeTab="2"/>
  </bookViews>
  <sheets>
    <sheet name="Sheet1" sheetId="16" r:id="rId1"/>
    <sheet name="Data" sheetId="15" r:id="rId2"/>
    <sheet name="บทสรุป" sheetId="9" r:id="rId3"/>
    <sheet name="สรุปตาราง1-4" sheetId="2" r:id="rId4"/>
    <sheet name="ก่อน-หลัง" sheetId="12" r:id="rId5"/>
    <sheet name="ตาราง 5" sheetId="14" r:id="rId6"/>
    <sheet name="เสนอแนะ" sheetId="17" r:id="rId7"/>
  </sheets>
  <definedNames>
    <definedName name="_xlnm._FilterDatabase" localSheetId="1" hidden="1">Data!$F$1:$F$114</definedName>
  </definedNames>
  <calcPr calcId="162913"/>
</workbook>
</file>

<file path=xl/calcChain.xml><?xml version="1.0" encoding="utf-8"?>
<calcChain xmlns="http://schemas.openxmlformats.org/spreadsheetml/2006/main">
  <c r="B33" i="15" l="1"/>
  <c r="P12" i="15"/>
  <c r="O14" i="15"/>
  <c r="K14" i="15"/>
  <c r="I14" i="15"/>
  <c r="G12" i="15"/>
  <c r="G13" i="15"/>
  <c r="B43" i="15"/>
  <c r="M13" i="15" l="1"/>
  <c r="G17" i="12" s="1"/>
  <c r="L13" i="15"/>
  <c r="G15" i="12" s="1"/>
  <c r="L12" i="15"/>
  <c r="M12" i="15"/>
  <c r="F17" i="12" s="1"/>
  <c r="F15" i="12"/>
  <c r="P13" i="15"/>
  <c r="H16" i="14" s="1"/>
  <c r="G16" i="14"/>
  <c r="O15" i="15"/>
  <c r="H15" i="14" s="1"/>
  <c r="G15" i="14"/>
  <c r="N12" i="15"/>
  <c r="G13" i="14" s="1"/>
  <c r="M15" i="15"/>
  <c r="G19" i="12" s="1"/>
  <c r="M14" i="15"/>
  <c r="K15" i="15"/>
  <c r="G13" i="12" s="1"/>
  <c r="I15" i="15"/>
  <c r="H11" i="14" s="1"/>
  <c r="H12" i="15"/>
  <c r="G8" i="14" s="1"/>
  <c r="I12" i="15"/>
  <c r="G9" i="14" s="1"/>
  <c r="J12" i="15"/>
  <c r="F9" i="12" s="1"/>
  <c r="K12" i="15"/>
  <c r="F11" i="12" s="1"/>
  <c r="O12" i="15"/>
  <c r="G14" i="14" s="1"/>
  <c r="H13" i="15"/>
  <c r="H8" i="14" s="1"/>
  <c r="I13" i="15"/>
  <c r="H9" i="14" s="1"/>
  <c r="J13" i="15"/>
  <c r="G9" i="12" s="1"/>
  <c r="K13" i="15"/>
  <c r="G11" i="12" s="1"/>
  <c r="N13" i="15"/>
  <c r="H13" i="14" s="1"/>
  <c r="O13" i="15"/>
  <c r="H14" i="14" s="1"/>
  <c r="H7" i="14"/>
  <c r="G7" i="14"/>
  <c r="F13" i="12" l="1"/>
  <c r="B26" i="15"/>
  <c r="D10" i="17" l="1"/>
  <c r="F19" i="12" l="1"/>
  <c r="F32" i="2" l="1"/>
  <c r="F11" i="2"/>
  <c r="F10" i="2"/>
  <c r="F12" i="2" s="1"/>
  <c r="B19" i="15"/>
  <c r="G11" i="14" l="1"/>
  <c r="H11" i="12"/>
  <c r="H9" i="12"/>
  <c r="G28" i="2" l="1"/>
  <c r="G31" i="2"/>
  <c r="G29" i="2"/>
  <c r="G30" i="2"/>
  <c r="G27" i="2" l="1"/>
  <c r="F20" i="2"/>
  <c r="B22" i="15" l="1"/>
  <c r="G32" i="2" l="1"/>
  <c r="G11" i="2" l="1"/>
  <c r="G19" i="2" l="1"/>
  <c r="G20" i="2"/>
  <c r="I16" i="14" l="1"/>
  <c r="I14" i="14"/>
  <c r="I13" i="14"/>
  <c r="I9" i="14"/>
  <c r="I8" i="14"/>
  <c r="I7" i="14"/>
  <c r="H19" i="12"/>
  <c r="H17" i="12"/>
  <c r="H15" i="12"/>
  <c r="I15" i="14" l="1"/>
  <c r="I11" i="14"/>
  <c r="G10" i="2" l="1"/>
  <c r="G12" i="2"/>
</calcChain>
</file>

<file path=xl/sharedStrings.xml><?xml version="1.0" encoding="utf-8"?>
<sst xmlns="http://schemas.openxmlformats.org/spreadsheetml/2006/main" count="300" uniqueCount="188">
  <si>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</si>
  <si>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</si>
  <si>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</si>
  <si>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</si>
  <si>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</si>
  <si>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</si>
  <si>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</si>
  <si>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</si>
  <si>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</si>
  <si>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</si>
  <si>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</si>
  <si>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</si>
  <si>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</si>
  <si>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</si>
  <si>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</si>
  <si>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</si>
  <si>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</si>
  <si>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</si>
  <si>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</si>
  <si>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>จากตาราง 1  แสดงจำนวนและร้อยละของผู้ตอบแบบสอบถาม จำแนกตามสถานภาพ พบว่า</t>
  </si>
  <si>
    <t>เพศ</t>
  </si>
  <si>
    <t>อายุ</t>
  </si>
  <si>
    <t>ชาย</t>
  </si>
  <si>
    <t>การทำงานของระบบการเขียนวิทยานิพนธ์อิเล็กทรอนิกส์</t>
  </si>
  <si>
    <t>วิทยานิพนธ์อิเล็กทรอนิกส์</t>
  </si>
  <si>
    <t>4. ก่อนเข้ารับการอบรมท่านมีความรู้ความเข้าใจในภาพรวมของระบบ</t>
  </si>
  <si>
    <t>5. ก่อนเข้ารับการอบรมท่านมีความรู้ความเข้าใจเรื่องระบบการเขียน</t>
  </si>
  <si>
    <t xml:space="preserve">            เฉลี่ยรวมด้านคุณภาพการให้บริการ</t>
  </si>
  <si>
    <t xml:space="preserve">   1.1  ความสะดวกในการสมัครเข้ารับการอบรม</t>
  </si>
  <si>
    <t>2. ด้านคุณภาพการให้บริการ (โครงการอบรมการเขียนโปรแกรม iThesis)</t>
  </si>
  <si>
    <t xml:space="preserve">   2.1  ความรู้ และความสามารถในการถ่ายทอดความรู้ของวิทยากร 
</t>
  </si>
  <si>
    <t xml:space="preserve">   2.2  การเข้ารับการอบรมฯ ในครั้งนี้เป็นประโยชน์ต่อท่านอยู่ระดับใด</t>
  </si>
  <si>
    <t xml:space="preserve">          จากการจัดโครงการอบรมเชิงปฏิบัติการการใช้งานระบบสารสนเทศของบัณฑิตวิทยาลัย (iThesis)  </t>
  </si>
  <si>
    <t>Timestamp</t>
  </si>
  <si>
    <t>1. สถานภาพ</t>
  </si>
  <si>
    <t>2. อายุ</t>
  </si>
  <si>
    <t>3. ระดับการศึกษา</t>
  </si>
  <si>
    <t>4. คณะ</t>
  </si>
  <si>
    <t>5. สาขาวิชา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</si>
  <si>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</si>
  <si>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เพศชาย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</si>
  <si>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จำแนกตามอายุ</t>
    </r>
  </si>
  <si>
    <t xml:space="preserve">          </t>
  </si>
  <si>
    <t>6. หลังการอบรมท่านมีความรู้ความเข้าใจในภาพรวม</t>
  </si>
  <si>
    <t>7. หลังการอบรมท่านมีความรู้ความเข้าใจในระบบการเขียน</t>
  </si>
  <si>
    <t>- 2 -</t>
  </si>
  <si>
    <t>Male</t>
  </si>
  <si>
    <t>เกษตรศาสตร์ ทรัพยากรธรรมชาติและสิ่งแวดล้อม</t>
  </si>
  <si>
    <t>Prior to the training, what was the level of your understanding of the overall process of the Thesis Management System (iThesis)?</t>
  </si>
  <si>
    <t xml:space="preserve">Prior to the training, what was the level of your knowledge of the Thesis Management System (iThesis)? </t>
  </si>
  <si>
    <t>After the training, what is the level of your understanding of the overall process of the Thesis Management System (iThesis)?</t>
  </si>
  <si>
    <t>After the training, what is now the level of your knowledge of the Thesis Management System (iThesis)?</t>
  </si>
  <si>
    <t>How beneficial are this kind of training to you and your thesis?</t>
  </si>
  <si>
    <t>ความสะดวกในการสมัครเข้ารบการอบรม</t>
  </si>
  <si>
    <t>ความเหมาะสมของวันจัดโครงการ</t>
  </si>
  <si>
    <t>ความเหมาะสมของระยะในการจัดโครงการ</t>
  </si>
  <si>
    <t>ความสามารถของผู้พูดในการถ่ายทอดความรู้สู่ผู้เข้าร่วมในระดับใด</t>
  </si>
  <si>
    <t>คณะ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</si>
  <si>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</si>
  <si>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</si>
  <si>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</si>
  <si>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 xml:space="preserve">         (เวลา 13.00 - 16.00 น.)</t>
  </si>
  <si>
    <t xml:space="preserve">          จากตาราง 5 พบว่า ผู้ตอบแบบสอบถามมีความคิดเห็นเกี่ยวกับการจัดโครงการอบรมเชิงปฏิบัติการ</t>
  </si>
  <si>
    <t>31-40 yrs. old</t>
  </si>
  <si>
    <t>Master's Degree</t>
  </si>
  <si>
    <t>Engineering</t>
  </si>
  <si>
    <t>Civil Engineering</t>
  </si>
  <si>
    <t>Doctor's Degree</t>
  </si>
  <si>
    <t>BEC</t>
  </si>
  <si>
    <t>Business Administration</t>
  </si>
  <si>
    <t>Female</t>
  </si>
  <si>
    <t>Faculty of Public health</t>
  </si>
  <si>
    <t>MPH</t>
  </si>
  <si>
    <t xml:space="preserve">Agriculture and Natural Resources </t>
  </si>
  <si>
    <t xml:space="preserve">I rate it the training session excellent </t>
  </si>
  <si>
    <t>faculty of science</t>
  </si>
  <si>
    <t>Physics</t>
  </si>
  <si>
    <t xml:space="preserve">1. Gender </t>
  </si>
  <si>
    <t xml:space="preserve">2. Age </t>
  </si>
  <si>
    <t>3. Education Level</t>
  </si>
  <si>
    <t>4. Faculty</t>
  </si>
  <si>
    <t>5. Field</t>
  </si>
  <si>
    <t>1. Application process to join in the training is easy and convenient.</t>
  </si>
  <si>
    <t xml:space="preserve">2. Suitability of the training/workshop schedule (Date: 16 July 2021) </t>
  </si>
  <si>
    <t xml:space="preserve">3. Suitability of the training/workshop schedule (Time: 1:30-4:30 PM) </t>
  </si>
  <si>
    <t xml:space="preserve">4. Before the training/workshop, what is the level of your overall knowledge and understanding of the electronic thesis writing system? </t>
  </si>
  <si>
    <t xml:space="preserve">5. Before the training/workshop, what is the level of your knowledge on the use of the electronic thesis writing system?  </t>
  </si>
  <si>
    <t xml:space="preserve">6. After the training/workshop, what is the level of your overall knowledge and understanding on the work  process of the electronic thesis writing system? </t>
  </si>
  <si>
    <t xml:space="preserve">7. After the training/workshop, what is the level of your knowledge on the use of the electronic thesis writing system? </t>
  </si>
  <si>
    <t xml:space="preserve">8. In your opinion, what is the level of the speaker's capability to convey the knowledge? </t>
  </si>
  <si>
    <t xml:space="preserve">9. What is the level of benefit does the training provide in doing thesis writing? </t>
  </si>
  <si>
    <t>10. Which part of the training/workshop are you dissatisfied? Why?</t>
  </si>
  <si>
    <t xml:space="preserve">11. How do you think should the Graduate School improve in this regard? </t>
  </si>
  <si>
    <t xml:space="preserve">Other comments and suggestions </t>
  </si>
  <si>
    <t>Extremely Satisfied</t>
  </si>
  <si>
    <t>Somewhat Knowledgeable</t>
  </si>
  <si>
    <t>No Knowledge</t>
  </si>
  <si>
    <t>Knowledgeable</t>
  </si>
  <si>
    <t>Highly Capable</t>
  </si>
  <si>
    <t>Very Beneficial</t>
  </si>
  <si>
    <t>NA</t>
  </si>
  <si>
    <t xml:space="preserve"> NA</t>
  </si>
  <si>
    <t>Very Knowledgeable</t>
  </si>
  <si>
    <t>Extremely Beneficial</t>
  </si>
  <si>
    <t>Please continue the seminar at least once every semester or a year; It is really insightful. Benefitted a lot from this workshop</t>
  </si>
  <si>
    <t>Satisfied</t>
  </si>
  <si>
    <t>Very Satisfied</t>
  </si>
  <si>
    <t>Moderately beneficial</t>
  </si>
  <si>
    <t>The iThesis should be made available for the Macbook user as well, so that students will reduce the burden of finding/ buying another window laptop for editing the thesis papers.</t>
  </si>
  <si>
    <t>Highly knowledgeable</t>
  </si>
  <si>
    <t>how to use styles, as it clearing demonstrated with the example.</t>
  </si>
  <si>
    <t>if the training is organized during the first semester of every batch, it will be more beneficial.</t>
  </si>
  <si>
    <t>สำหรับนิสิตบัณฑิตศึกษาต่างชาติ (อบรมออนไลน์)</t>
  </si>
  <si>
    <t>ปริญญาโท</t>
  </si>
  <si>
    <t>ปริญญาเอก</t>
  </si>
  <si>
    <t>วิศวกรรมศาสตร์</t>
  </si>
  <si>
    <t>สาธารณสุขศาสตร์</t>
  </si>
  <si>
    <t>วิทยาศาสตร์</t>
  </si>
  <si>
    <t>บริหารธุรกิจ เศรษฐศาสตร์และการสื่อสาร</t>
  </si>
  <si>
    <t>วิศวกรรมโยธา</t>
  </si>
  <si>
    <t>บริหารธุรกิจ</t>
  </si>
  <si>
    <t>ฟิสิกส์</t>
  </si>
  <si>
    <t>ทรัพยากรธรรมชาติและสิ่งแวดล้อม</t>
  </si>
  <si>
    <t>หญิง</t>
  </si>
  <si>
    <t>31-40 ปี</t>
  </si>
  <si>
    <t>เพศหญิง</t>
  </si>
  <si>
    <t>31 - 40 ปี</t>
  </si>
  <si>
    <t>ส่วนใหญ่มีอายุ 31 - 40 ปี คิดเป็นร้อยละ 100.00</t>
  </si>
  <si>
    <t xml:space="preserve"> </t>
  </si>
  <si>
    <t xml:space="preserve">            จากตาราง 2 แสดงจำนวนร้อยละของผู้ตอบแบบประเมิน จำแนกตามอายุ พบว่าผู้ตอบแบบประเมิน</t>
  </si>
  <si>
    <t>น้อย</t>
  </si>
  <si>
    <t xml:space="preserve">   1.2  ความเหมาะสมของวันจัดโครงการ (วันศุกร์ที่ 16 กรกฎาคม 2564)</t>
  </si>
  <si>
    <t>การใช้งานระบบสารสนเทศของบัณฑิตวิทยาลัย (iThesis) ในวันศุกร์ที่ 16 กรกฎาคม 2564 สำหรับนิสิต</t>
  </si>
  <si>
    <t xml:space="preserve">บัณฑิตศึกษาต่างชาติ (อบรมออนไลน์) ในภาพรวมพบว่า ผู้เข้าร่วมโครงการฯ มีความคิดเห็นอยู่ในระดับมาก </t>
  </si>
  <si>
    <t xml:space="preserve">รองลงมาคือ ด้านกระบวนการและขั้นตอนการให้บริการ (ค่าเฉลี่ย 4.20) เมื่อพิจารณารายข้อแล้ว พบว่า </t>
  </si>
  <si>
    <t xml:space="preserve">ความสะดวกในการสมัครเข้ารับการอบรม ความเหมาะสมของวันจัดโครงการ (วันศุกร์ที่ 16 กรกฎาคม 2564) </t>
  </si>
  <si>
    <t xml:space="preserve">ข้อเสนอแนะการจัดโครงการอบรมเชิงปฏิบัติการการใช้งานระบบสารสนเทศของบัณฑิตวิทยาลัย </t>
  </si>
  <si>
    <t>(iThesis) ในครั้งต่อไป</t>
  </si>
  <si>
    <t>ที่</t>
  </si>
  <si>
    <t>ความถี่</t>
  </si>
  <si>
    <t>ควรจัดโครงการทุกภาคการศึกษา</t>
  </si>
  <si>
    <t>ควรมีการจัด iThesis สำหรับผู้ใช้ Macbook ด้วยเช่นกัน เพื่อให้นักศึกษาลดภาระในการค้นหา</t>
  </si>
  <si>
    <t>ซื้อแล็ปท็อป Window เครื่องอื่นเพื่อแก้ไขเอกสารวิทยานิพนธ์</t>
  </si>
  <si>
    <t xml:space="preserve">- 4 - 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</si>
  <si>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</si>
  <si>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 xml:space="preserve">                           ผู้ตอบแบบสอบถาม จำแนกตามสถานภาพ พบว่า ส่วนใหญ่ผู้ตอบแบบสอบถามเป็นเพศชาย </t>
  </si>
  <si>
    <t xml:space="preserve">      ผลการประเมินโครงการอบรมเชิงปฏิบัติการการใช้งานระบบสารสนเทศ</t>
  </si>
  <si>
    <t>ของบัณฑิตวิทยาลัย (iThesis) ในวันศุกร์ที่ 16 กรกฎาคม 2564</t>
  </si>
  <si>
    <t xml:space="preserve">      ของบัณฑิตวิทยาลัย (iThesis) ในวันศุกร์ที่ 16 กรกฎาคม 2564</t>
  </si>
  <si>
    <t xml:space="preserve">      สำหรับนิสิตบัณฑิตศึกษาต่างชาติ (อบรมออนไลน์)</t>
  </si>
  <si>
    <t>คณะวิศวกรรมศาสตร์</t>
  </si>
  <si>
    <t>คณะบริหารธุรกิจ เศรษฐศาสตร์และการสื่อสาร</t>
  </si>
  <si>
    <t>คณะสาธารณสุขศาสตร์</t>
  </si>
  <si>
    <t>คณะเกษตรศาสตร์ ทรัพยากรธรรมชาติและสิ่งแวดล้อม</t>
  </si>
  <si>
    <t>คณะวิทยาศาสตร์</t>
  </si>
  <si>
    <r>
      <t xml:space="preserve">          ข้อเสนอแนะ</t>
    </r>
    <r>
      <rPr>
        <sz val="16"/>
        <rFont val="TH SarabunPSK"/>
        <family val="2"/>
      </rPr>
      <t xml:space="preserve"> ควรจัดโครงการทุกภาคการศึกษา ควรมีการจัด iThesis สำหรับผู้ใช้ Macbook</t>
    </r>
  </si>
  <si>
    <t>อบรมเชิงปฏิบัติการการใช้งานระบบสารสนเทศของบัณฑิตวิทยาลัย (iThesis) พบว่า ก่อนเข้ารับการอบรม</t>
  </si>
  <si>
    <t xml:space="preserve">ผลการประเมินโครงการอบรมเชิงปฏิบัติการการใช้งานระบบสารสนเทศ </t>
  </si>
  <si>
    <t xml:space="preserve">                เมื่อพิจารณารายข้อพบว่า ผู้เข้าร่วมโครงการมีความรู้ความเข้าใจในภาพรวมของระบบการทำงานของระบบ</t>
  </si>
  <si>
    <t xml:space="preserve">                เดียวกันกับผู้เข้าร่วมโครงการมีความรู้ความเข้าใจในระบบการเขียนวิทยานิพนธ์อิเล็กทรอนิกส์เพิ่มมากขึ้น </t>
  </si>
  <si>
    <t>ด้วยเช่นกัน เพื่อให้นักศึกษาลดภาระในการค้นหาซื้อแล็ปท็อป Window เครื่องอื่นเพื่อแก้ไขเอกสารวิทยานิพนธ์</t>
  </si>
  <si>
    <t xml:space="preserve">                คิดเป็นร้อยละ 100.00 </t>
  </si>
  <si>
    <t xml:space="preserve">                ในวันศุกร์ที่ 16 กรกฎาคม 2564 สำหรับนิสิตบัณฑิตศึกษาต่างชาติ (อบรมออนไลน์) โดยมีวัตถุประสงค์ </t>
  </si>
  <si>
    <t xml:space="preserve">                เพื่อสร้างความรู้ความเข้าใจให้กับนิสิตบัณฑิตศึกษาเกี่ยวกับวิธีการเขียนวิทยานิพนธ์ด้วยระบบ (iThesis) </t>
  </si>
  <si>
    <t xml:space="preserve">                ของผู้เข้าร่วมโครงการ </t>
  </si>
  <si>
    <t xml:space="preserve">                มีผู้เข้าร่วมโครงการจำนวน 10 คน ผู้ตอบแบบสอบถาม จำนวนทั้งสิ้น 10 คน คิดเป็นร้อยละ 100.00 </t>
  </si>
  <si>
    <t xml:space="preserve">            จากตาราง 3 พบว่า ผู้ตอบแบบสอบถามส่วนใหญ่สังกัดคณะวิศวกรรมศาสตร์ คิดเป็นร้อยละ 30.00 </t>
  </si>
  <si>
    <t xml:space="preserve">รองลงมาได้แก่ คณะบริหารธุรกิจเศรษฐศาสตร์และการสื่อสาร คณะสาธารณสุขศาสตร์ คณะเกษตรศาสตร์  </t>
  </si>
  <si>
    <t>ทรัพยากรธรรมชาติและสิ่งแวดล้อม คิดเป็นร้อยละ 20.00</t>
  </si>
  <si>
    <t>ที่จัดในโครงการฯ ภาพรวม อยู่ในระดับน้อย (ค่าเฉลี่ย 1.65)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</si>
  <si>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3.60) </t>
  </si>
  <si>
    <t>(N = 10)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</si>
  <si>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=10)</t>
    </r>
  </si>
  <si>
    <t>(ค่าเฉลี่ย 4.24)</t>
  </si>
  <si>
    <t xml:space="preserve">          เมื่อพิจารณารายด้านแล้ว พบว่า ด้านคุณภาพการให้บริการ มีค่าเฉลี่ยสูงสุด (ค่าเฉลี่ย 4.30) </t>
  </si>
  <si>
    <t xml:space="preserve">ข้อที่มีค่าเฉลี่ยสูงที่สุดคือ การเข้ารับการอบรมฯ ในครั้งนี้เป็นประโยชน์ (ค่าเฉลี่ย 4.50) รองลงมาคือ </t>
  </si>
  <si>
    <t>ความเหมาะสมของระยะเวลาในการจัดโครงการ (เวลา 13.00 - 16.00 น.)  (ค่าเฉลี่ย 4.20)</t>
  </si>
  <si>
    <t xml:space="preserve">          ผู้ตอบแบบสอบส่วนใหญ่สังกัดคณะวิศวกรรมศาสตร์ คิดเป็นร้อยละ 30.00 รองลงมาได้แก่  </t>
  </si>
  <si>
    <t xml:space="preserve">คณะบริหารธุรกิจ เศรษฐศาสตร์และการสื่อสาร คณะสาธารณสุขศาสตร์ คณะเกษตรศาสตร์ ทรัพยากร  </t>
  </si>
  <si>
    <t xml:space="preserve">                ผู้เข้าร่วมหลังเข้ารับการอบรมค่าเฉลี่ย ความรู้ ความเข้าใจสูงขึ้น อยู่ในระดับมาก (ค่าเฉลี่ย 3.60)</t>
  </si>
  <si>
    <t xml:space="preserve">                เมื่อเทียบกับก่อนการเข้ารับการอบรม อยู่ในระดับน้อย (ค่าเฉลี่ย 1.65) ความคิดเห็นเกี่ยวกับการจัดโครงการ</t>
  </si>
  <si>
    <t xml:space="preserve">                (ค่าเฉลี่ย 1.65) และหลังเข้ารับการอบรมค่าเฉลี่ยความรู้ ความเข้าใจสูงขึ้น อยู่ในระดับมาก (ค่าเฉลี่ย 3.60) </t>
  </si>
  <si>
    <t xml:space="preserve">                การเขียนวิทยานิพนธ์อิเล็กทรอนิกส์เพิ่มมากขึ้น (ค่าเฉลี่ยก่อน 1.90) (ค่าเฉลี่ยหลัง 3.60) ตามลำดับ ในทำนอง</t>
  </si>
  <si>
    <t xml:space="preserve">                (ค่าเฉลี่ยก่อน 1.40) (ค่าเฉลี่ยหลัง 3.60) ตามลำดับ</t>
  </si>
  <si>
    <t>ส่วนใหญ่ผู้ตอบแบบสอบถามเป็นเพศชาย คิดเป็นร้อยละ 70.00 และเพศหญิง คิดเป็นร้อยละ 30.00</t>
  </si>
  <si>
    <t xml:space="preserve">คิดเป็นร้อยละ 70.00 และเพศหญิง คิดเป็นร้อยละ 30.00 ผู้ตอบแบบประเมินมีอายุ 31 - 40 ปี </t>
  </si>
  <si>
    <t>ธรรมชาติและสิ่งแวดล้อม คิดเป็นร้อยละ 20.00</t>
  </si>
  <si>
    <t xml:space="preserve">                ผู้เข้าร่วมโครงการมีความรู้ความเข้าใจเกี่ยวกับกิจกรรมที่จัดในโครงการฯ ภาพรวมอยู่ในระดับน้อย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</si>
</sst>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/d/yyyy\ h:mm:ss"/>
  </numFmts>
  <fonts count="32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sz val="10"/>
      <color theme="1"/>
      <name val="Arial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0"/>
      <color rgb="FF000000"/>
      <name val="Arial"/>
    </font>
    <font>
      <sz val="16"/>
      <color indexed="8"/>
      <name val="TH SarabunPSK"/>
      <family val="2"/>
    </font>
    <font>
      <sz val="16"/>
      <color theme="1"/>
      <name val="TH Sarabun New"/>
      <family val="2"/>
    </font>
    <font>
      <sz val="10"/>
      <color theme="1"/>
      <name val="TH Sarabun New"/>
      <family val="2"/>
    </font>
    <font>
      <b/>
      <sz val="16"/>
      <name val="TH Sarabun New"/>
      <family val="2"/>
    </font>
    <font>
      <b/>
      <sz val="16"/>
      <color rgb="FF000000"/>
      <name val="AngsanaUPC"/>
      <family val="1"/>
    </font>
    <font>
      <sz val="16"/>
      <color rgb="FFFF0000"/>
      <name val="TH SarabunPSK"/>
      <family val="2"/>
    </font>
    <font>
      <b/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 indent="5"/>
    </xf>
    <xf numFmtId="0" fontId="15" fillId="0" borderId="0" xfId="0" applyFont="1"/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2" fillId="0" borderId="0" xfId="0" applyNumberFormat="1" applyFont="1" applyAlignment="1"/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28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7" xfId="0" applyFont="1" applyBorder="1"/>
    <xf numFmtId="2" fontId="19" fillId="0" borderId="9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6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Alignment="1"/>
    <xf numFmtId="187" fontId="21" fillId="0" borderId="0" xfId="0" applyNumberFormat="1" applyFont="1" applyAlignment="1"/>
    <xf numFmtId="0" fontId="21" fillId="0" borderId="0" xfId="0" applyFont="1" applyAlignment="1"/>
    <xf numFmtId="2" fontId="23" fillId="0" borderId="0" xfId="0" applyNumberFormat="1" applyFont="1" applyAlignment="1">
      <alignment vertical="top"/>
    </xf>
    <xf numFmtId="0" fontId="24" fillId="0" borderId="0" xfId="1" applyFont="1" applyAlignment="1"/>
    <xf numFmtId="0" fontId="21" fillId="0" borderId="0" xfId="1" applyFont="1"/>
    <xf numFmtId="0" fontId="21" fillId="0" borderId="0" xfId="1" applyFont="1" applyAlignment="1"/>
    <xf numFmtId="0" fontId="25" fillId="0" borderId="0" xfId="0" applyFont="1"/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Alignment="1"/>
    <xf numFmtId="0" fontId="22" fillId="0" borderId="0" xfId="0" applyFont="1"/>
    <xf numFmtId="0" fontId="22" fillId="2" borderId="0" xfId="0" applyFont="1" applyFill="1"/>
    <xf numFmtId="2" fontId="1" fillId="0" borderId="2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1" fillId="0" borderId="0" xfId="0" applyFont="1"/>
    <xf numFmtId="0" fontId="26" fillId="3" borderId="13" xfId="0" applyFont="1" applyFill="1" applyBorder="1" applyAlignment="1"/>
    <xf numFmtId="0" fontId="20" fillId="0" borderId="0" xfId="0" applyFont="1" applyFill="1" applyAlignment="1">
      <alignment horizontal="center"/>
    </xf>
    <xf numFmtId="187" fontId="27" fillId="0" borderId="0" xfId="0" applyNumberFormat="1" applyFont="1" applyAlignment="1"/>
    <xf numFmtId="0" fontId="20" fillId="3" borderId="13" xfId="0" applyFont="1" applyFill="1" applyBorder="1" applyAlignment="1">
      <alignment horizontal="center"/>
    </xf>
    <xf numFmtId="187" fontId="26" fillId="3" borderId="13" xfId="0" applyNumberFormat="1" applyFont="1" applyFill="1" applyBorder="1" applyAlignment="1"/>
    <xf numFmtId="0" fontId="20" fillId="3" borderId="13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center"/>
    </xf>
    <xf numFmtId="0" fontId="27" fillId="0" borderId="0" xfId="0" applyFont="1" applyAlignment="1"/>
    <xf numFmtId="2" fontId="29" fillId="0" borderId="0" xfId="0" applyNumberFormat="1" applyFont="1" applyAlignment="1">
      <alignment vertical="top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30" fillId="0" borderId="0" xfId="0" applyFont="1"/>
    <xf numFmtId="0" fontId="1" fillId="0" borderId="10" xfId="0" applyFont="1" applyBorder="1"/>
    <xf numFmtId="0" fontId="1" fillId="0" borderId="14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0" fillId="3" borderId="13" xfId="0" applyFont="1" applyFill="1" applyBorder="1" applyAlignment="1"/>
    <xf numFmtId="0" fontId="21" fillId="2" borderId="0" xfId="0" applyFont="1" applyFill="1" applyAlignment="1"/>
    <xf numFmtId="2" fontId="23" fillId="2" borderId="0" xfId="0" applyNumberFormat="1" applyFont="1" applyFill="1" applyAlignment="1">
      <alignment vertical="top"/>
    </xf>
    <xf numFmtId="2" fontId="31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19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19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17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18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19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19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19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19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26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26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22</xdr:row>
      <xdr:rowOff>95250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23</xdr:row>
      <xdr:rowOff>69652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21</xdr:row>
      <xdr:rowOff>57745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22</xdr:row>
      <xdr:rowOff>69650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23</xdr:row>
      <xdr:rowOff>57744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K1" workbookViewId="0">
      <selection activeCell="L28" sqref="L28"/>
    </sheetView>
  </sheetViews>
  <sheetFormatPr defaultColWidth="12.625" defaultRowHeight="15.75" customHeight="1" x14ac:dyDescent="0.2"/>
  <cols>
    <col min="1" max="24" width="18.875" style="100" customWidth="1"/>
    <col min="25" max="16384" width="12.625" style="100"/>
  </cols>
  <sheetData>
    <row r="1" spans="1:18" ht="14.25" x14ac:dyDescent="0.2">
      <c r="A1" s="124" t="s">
        <v>33</v>
      </c>
      <c r="B1" s="124" t="s">
        <v>77</v>
      </c>
      <c r="C1" s="124" t="s">
        <v>78</v>
      </c>
      <c r="D1" s="124" t="s">
        <v>79</v>
      </c>
      <c r="E1" s="124" t="s">
        <v>80</v>
      </c>
      <c r="F1" s="124" t="s">
        <v>81</v>
      </c>
      <c r="G1" s="124" t="s">
        <v>82</v>
      </c>
      <c r="H1" s="124" t="s">
        <v>83</v>
      </c>
      <c r="I1" s="124" t="s">
        <v>84</v>
      </c>
      <c r="J1" s="124" t="s">
        <v>85</v>
      </c>
      <c r="K1" s="124" t="s">
        <v>86</v>
      </c>
      <c r="L1" s="124" t="s">
        <v>87</v>
      </c>
      <c r="M1" s="124" t="s">
        <v>88</v>
      </c>
      <c r="N1" s="124" t="s">
        <v>89</v>
      </c>
      <c r="O1" s="124" t="s">
        <v>90</v>
      </c>
      <c r="P1" s="124" t="s">
        <v>91</v>
      </c>
      <c r="Q1" s="124" t="s">
        <v>92</v>
      </c>
      <c r="R1" s="124" t="s">
        <v>93</v>
      </c>
    </row>
    <row r="2" spans="1:18" ht="14.25" x14ac:dyDescent="0.2">
      <c r="A2" s="101">
        <v>44399.423268171297</v>
      </c>
      <c r="B2" s="102" t="s">
        <v>46</v>
      </c>
      <c r="C2" s="102" t="s">
        <v>63</v>
      </c>
      <c r="D2" s="102" t="s">
        <v>64</v>
      </c>
      <c r="E2" s="102" t="s">
        <v>65</v>
      </c>
      <c r="F2" s="102" t="s">
        <v>66</v>
      </c>
      <c r="G2" s="102" t="s">
        <v>94</v>
      </c>
      <c r="H2" s="102" t="s">
        <v>94</v>
      </c>
      <c r="I2" s="102" t="s">
        <v>94</v>
      </c>
      <c r="J2" s="102" t="s">
        <v>95</v>
      </c>
      <c r="K2" s="102" t="s">
        <v>96</v>
      </c>
      <c r="L2" s="102" t="s">
        <v>97</v>
      </c>
      <c r="M2" s="102" t="s">
        <v>97</v>
      </c>
      <c r="N2" s="102" t="s">
        <v>98</v>
      </c>
      <c r="O2" s="102" t="s">
        <v>99</v>
      </c>
      <c r="P2" s="102" t="s">
        <v>100</v>
      </c>
      <c r="Q2" s="102" t="s">
        <v>100</v>
      </c>
      <c r="R2" s="102" t="s">
        <v>101</v>
      </c>
    </row>
    <row r="3" spans="1:18" ht="14.25" x14ac:dyDescent="0.2">
      <c r="A3" s="101">
        <v>44399.544577002314</v>
      </c>
      <c r="B3" s="102" t="s">
        <v>46</v>
      </c>
      <c r="C3" s="102" t="s">
        <v>63</v>
      </c>
      <c r="D3" s="102" t="s">
        <v>67</v>
      </c>
      <c r="E3" s="102" t="s">
        <v>68</v>
      </c>
      <c r="F3" s="102" t="s">
        <v>69</v>
      </c>
      <c r="G3" s="102" t="s">
        <v>94</v>
      </c>
      <c r="H3" s="102" t="s">
        <v>94</v>
      </c>
      <c r="I3" s="102" t="s">
        <v>94</v>
      </c>
      <c r="J3" s="102" t="s">
        <v>95</v>
      </c>
      <c r="K3" s="102" t="s">
        <v>95</v>
      </c>
      <c r="L3" s="102" t="s">
        <v>102</v>
      </c>
      <c r="M3" s="102" t="s">
        <v>102</v>
      </c>
      <c r="N3" s="102" t="s">
        <v>98</v>
      </c>
      <c r="O3" s="102" t="s">
        <v>103</v>
      </c>
      <c r="P3" s="102" t="s">
        <v>100</v>
      </c>
      <c r="Q3" s="102" t="s">
        <v>100</v>
      </c>
      <c r="R3" s="102" t="s">
        <v>104</v>
      </c>
    </row>
    <row r="4" spans="1:18" ht="14.25" x14ac:dyDescent="0.2">
      <c r="A4" s="101">
        <v>44403.640937638891</v>
      </c>
      <c r="B4" s="102" t="s">
        <v>70</v>
      </c>
      <c r="C4" s="102" t="s">
        <v>63</v>
      </c>
      <c r="D4" s="102" t="s">
        <v>64</v>
      </c>
      <c r="E4" s="102" t="s">
        <v>71</v>
      </c>
      <c r="F4" s="102" t="s">
        <v>72</v>
      </c>
      <c r="G4" s="102" t="s">
        <v>105</v>
      </c>
      <c r="H4" s="102" t="s">
        <v>106</v>
      </c>
      <c r="I4" s="102" t="s">
        <v>106</v>
      </c>
      <c r="J4" s="102" t="s">
        <v>95</v>
      </c>
      <c r="K4" s="102" t="s">
        <v>96</v>
      </c>
      <c r="L4" s="102" t="s">
        <v>97</v>
      </c>
      <c r="M4" s="102" t="s">
        <v>97</v>
      </c>
      <c r="N4" s="102" t="s">
        <v>98</v>
      </c>
      <c r="O4" s="102" t="s">
        <v>107</v>
      </c>
      <c r="R4" s="102" t="s">
        <v>108</v>
      </c>
    </row>
    <row r="5" spans="1:18" ht="14.25" x14ac:dyDescent="0.2">
      <c r="A5" s="101">
        <v>44409.275219884265</v>
      </c>
      <c r="B5" s="102" t="s">
        <v>46</v>
      </c>
      <c r="C5" s="102" t="s">
        <v>63</v>
      </c>
      <c r="D5" s="102" t="s">
        <v>67</v>
      </c>
      <c r="E5" s="102" t="s">
        <v>73</v>
      </c>
      <c r="F5" s="102" t="s">
        <v>74</v>
      </c>
      <c r="G5" s="102" t="s">
        <v>94</v>
      </c>
      <c r="H5" s="102" t="s">
        <v>94</v>
      </c>
      <c r="I5" s="102" t="s">
        <v>94</v>
      </c>
      <c r="J5" s="102" t="s">
        <v>96</v>
      </c>
      <c r="K5" s="102" t="s">
        <v>96</v>
      </c>
      <c r="L5" s="102" t="s">
        <v>102</v>
      </c>
      <c r="M5" s="102" t="s">
        <v>102</v>
      </c>
      <c r="N5" s="102" t="s">
        <v>98</v>
      </c>
      <c r="O5" s="102" t="s">
        <v>103</v>
      </c>
    </row>
    <row r="6" spans="1:18" ht="14.25" x14ac:dyDescent="0.2">
      <c r="A6" s="101">
        <v>44410.451053124998</v>
      </c>
      <c r="B6" s="102" t="s">
        <v>70</v>
      </c>
      <c r="C6" s="102" t="s">
        <v>63</v>
      </c>
      <c r="D6" s="102" t="s">
        <v>64</v>
      </c>
      <c r="E6" s="102" t="s">
        <v>75</v>
      </c>
      <c r="F6" s="102" t="s">
        <v>76</v>
      </c>
      <c r="G6" s="102" t="s">
        <v>94</v>
      </c>
      <c r="H6" s="102" t="s">
        <v>94</v>
      </c>
      <c r="I6" s="102" t="s">
        <v>94</v>
      </c>
      <c r="J6" s="102" t="s">
        <v>97</v>
      </c>
      <c r="K6" s="102" t="s">
        <v>97</v>
      </c>
      <c r="L6" s="102" t="s">
        <v>109</v>
      </c>
      <c r="M6" s="102" t="s">
        <v>109</v>
      </c>
      <c r="N6" s="102" t="s">
        <v>98</v>
      </c>
      <c r="O6" s="102" t="s">
        <v>103</v>
      </c>
      <c r="P6" s="102" t="s">
        <v>110</v>
      </c>
      <c r="Q6" s="102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I1" zoomScale="77" zoomScaleNormal="77" workbookViewId="0">
      <selection activeCell="A28" sqref="A28:A32"/>
    </sheetView>
  </sheetViews>
  <sheetFormatPr defaultColWidth="14.375" defaultRowHeight="14.25" x14ac:dyDescent="0.2"/>
  <cols>
    <col min="1" max="1" width="34.75" style="100" bestFit="1" customWidth="1"/>
    <col min="2" max="2" width="21.625" style="100" customWidth="1"/>
    <col min="3" max="3" width="13.875" style="100" bestFit="1" customWidth="1"/>
    <col min="4" max="4" width="49.125" style="100" bestFit="1" customWidth="1"/>
    <col min="5" max="5" width="46.25" style="100" bestFit="1" customWidth="1"/>
    <col min="6" max="6" width="53.625" style="100" bestFit="1" customWidth="1"/>
    <col min="7" max="15" width="21.625" style="100" customWidth="1"/>
    <col min="16" max="16" width="9.25" style="100" customWidth="1"/>
    <col min="17" max="23" width="21.625" style="100" customWidth="1"/>
    <col min="24" max="16384" width="14.375" style="100"/>
  </cols>
  <sheetData>
    <row r="1" spans="1:22" x14ac:dyDescent="0.2">
      <c r="A1" s="105" t="s">
        <v>33</v>
      </c>
      <c r="B1" s="105" t="s">
        <v>34</v>
      </c>
      <c r="C1" s="105" t="s">
        <v>35</v>
      </c>
      <c r="D1" s="105" t="s">
        <v>36</v>
      </c>
      <c r="E1" s="105" t="s">
        <v>37</v>
      </c>
      <c r="F1" s="105" t="s">
        <v>38</v>
      </c>
      <c r="G1" s="114" t="s">
        <v>53</v>
      </c>
      <c r="H1" s="114" t="s">
        <v>54</v>
      </c>
      <c r="I1" s="114" t="s">
        <v>55</v>
      </c>
      <c r="J1" s="115" t="s">
        <v>48</v>
      </c>
      <c r="K1" s="115" t="s">
        <v>49</v>
      </c>
      <c r="L1" s="115" t="s">
        <v>50</v>
      </c>
      <c r="M1" s="115" t="s">
        <v>51</v>
      </c>
      <c r="N1" s="114" t="s">
        <v>56</v>
      </c>
      <c r="O1" s="114" t="s">
        <v>52</v>
      </c>
      <c r="P1" s="105"/>
    </row>
    <row r="2" spans="1:22" x14ac:dyDescent="0.2">
      <c r="A2" s="101">
        <v>44399.423268171297</v>
      </c>
      <c r="B2" s="102" t="s">
        <v>22</v>
      </c>
      <c r="C2" s="102" t="s">
        <v>63</v>
      </c>
      <c r="D2" s="102" t="s">
        <v>113</v>
      </c>
      <c r="E2" s="113" t="s">
        <v>115</v>
      </c>
      <c r="F2" s="102" t="s">
        <v>119</v>
      </c>
      <c r="G2" s="102">
        <v>4</v>
      </c>
      <c r="H2" s="102">
        <v>4</v>
      </c>
      <c r="I2" s="102">
        <v>4</v>
      </c>
      <c r="J2" s="152">
        <v>2</v>
      </c>
      <c r="K2" s="152">
        <v>1</v>
      </c>
      <c r="L2" s="152">
        <v>3</v>
      </c>
      <c r="M2" s="152">
        <v>3</v>
      </c>
      <c r="N2" s="102">
        <v>4</v>
      </c>
      <c r="O2" s="102">
        <v>4</v>
      </c>
      <c r="P2" s="104"/>
    </row>
    <row r="3" spans="1:22" x14ac:dyDescent="0.2">
      <c r="A3" s="101">
        <v>44399.544577002314</v>
      </c>
      <c r="B3" s="102" t="s">
        <v>22</v>
      </c>
      <c r="C3" s="102" t="s">
        <v>63</v>
      </c>
      <c r="D3" s="113" t="s">
        <v>114</v>
      </c>
      <c r="E3" s="113" t="s">
        <v>118</v>
      </c>
      <c r="F3" s="102" t="s">
        <v>120</v>
      </c>
      <c r="G3" s="102">
        <v>4</v>
      </c>
      <c r="H3" s="102">
        <v>4</v>
      </c>
      <c r="I3" s="102">
        <v>4</v>
      </c>
      <c r="J3" s="152">
        <v>2</v>
      </c>
      <c r="K3" s="152">
        <v>2</v>
      </c>
      <c r="L3" s="152">
        <v>4</v>
      </c>
      <c r="M3" s="152">
        <v>4</v>
      </c>
      <c r="N3" s="102">
        <v>4</v>
      </c>
      <c r="O3" s="102">
        <v>5</v>
      </c>
      <c r="P3" s="104"/>
    </row>
    <row r="4" spans="1:22" x14ac:dyDescent="0.2">
      <c r="A4" s="101">
        <v>44403.640937638891</v>
      </c>
      <c r="B4" s="113" t="s">
        <v>123</v>
      </c>
      <c r="C4" s="102" t="s">
        <v>63</v>
      </c>
      <c r="D4" s="102" t="s">
        <v>113</v>
      </c>
      <c r="E4" s="113" t="s">
        <v>116</v>
      </c>
      <c r="F4" s="113" t="s">
        <v>116</v>
      </c>
      <c r="G4" s="102">
        <v>5</v>
      </c>
      <c r="H4" s="102">
        <v>5</v>
      </c>
      <c r="I4" s="102">
        <v>5</v>
      </c>
      <c r="J4" s="152">
        <v>2</v>
      </c>
      <c r="K4" s="152">
        <v>1</v>
      </c>
      <c r="L4" s="152">
        <v>3</v>
      </c>
      <c r="M4" s="152">
        <v>3</v>
      </c>
      <c r="N4" s="102">
        <v>4</v>
      </c>
      <c r="O4" s="102">
        <v>4</v>
      </c>
      <c r="P4" s="104"/>
    </row>
    <row r="5" spans="1:22" x14ac:dyDescent="0.2">
      <c r="A5" s="101">
        <v>44409.275219884265</v>
      </c>
      <c r="B5" s="102" t="s">
        <v>22</v>
      </c>
      <c r="C5" s="102" t="s">
        <v>63</v>
      </c>
      <c r="D5" s="113" t="s">
        <v>114</v>
      </c>
      <c r="E5" s="113" t="s">
        <v>47</v>
      </c>
      <c r="F5" s="113" t="s">
        <v>122</v>
      </c>
      <c r="G5" s="102">
        <v>4</v>
      </c>
      <c r="H5" s="102">
        <v>4</v>
      </c>
      <c r="I5" s="102">
        <v>4</v>
      </c>
      <c r="J5" s="152">
        <v>1</v>
      </c>
      <c r="K5" s="152">
        <v>1</v>
      </c>
      <c r="L5" s="152">
        <v>4</v>
      </c>
      <c r="M5" s="152">
        <v>4</v>
      </c>
      <c r="N5" s="102">
        <v>4</v>
      </c>
      <c r="O5" s="102">
        <v>5</v>
      </c>
      <c r="P5" s="104"/>
    </row>
    <row r="6" spans="1:22" x14ac:dyDescent="0.2">
      <c r="A6" s="101">
        <v>44410.451053124998</v>
      </c>
      <c r="B6" s="113" t="s">
        <v>123</v>
      </c>
      <c r="C6" s="102" t="s">
        <v>63</v>
      </c>
      <c r="D6" s="102" t="s">
        <v>113</v>
      </c>
      <c r="E6" s="102" t="s">
        <v>117</v>
      </c>
      <c r="F6" s="102" t="s">
        <v>121</v>
      </c>
      <c r="G6" s="102">
        <v>4</v>
      </c>
      <c r="H6" s="102">
        <v>4</v>
      </c>
      <c r="I6" s="102">
        <v>4</v>
      </c>
      <c r="J6" s="152">
        <v>3</v>
      </c>
      <c r="K6" s="152">
        <v>3</v>
      </c>
      <c r="L6" s="152">
        <v>5</v>
      </c>
      <c r="M6" s="152">
        <v>5</v>
      </c>
      <c r="N6" s="102">
        <v>5</v>
      </c>
      <c r="O6" s="102">
        <v>5</v>
      </c>
      <c r="P6" s="106"/>
    </row>
    <row r="7" spans="1:22" x14ac:dyDescent="0.2">
      <c r="A7" s="101"/>
      <c r="B7" s="102" t="s">
        <v>22</v>
      </c>
      <c r="C7" s="102" t="s">
        <v>63</v>
      </c>
      <c r="D7" s="102" t="s">
        <v>113</v>
      </c>
      <c r="E7" s="113" t="s">
        <v>115</v>
      </c>
      <c r="F7" s="102" t="s">
        <v>119</v>
      </c>
      <c r="G7" s="102">
        <v>4</v>
      </c>
      <c r="H7" s="102">
        <v>4</v>
      </c>
      <c r="I7" s="102">
        <v>4</v>
      </c>
      <c r="J7" s="152">
        <v>2</v>
      </c>
      <c r="K7" s="152">
        <v>1</v>
      </c>
      <c r="L7" s="152">
        <v>3</v>
      </c>
      <c r="M7" s="152">
        <v>3</v>
      </c>
      <c r="N7" s="102">
        <v>4</v>
      </c>
      <c r="O7" s="102">
        <v>4</v>
      </c>
      <c r="P7" s="106"/>
    </row>
    <row r="8" spans="1:22" x14ac:dyDescent="0.2">
      <c r="A8" s="101"/>
      <c r="B8" s="102" t="s">
        <v>22</v>
      </c>
      <c r="C8" s="102" t="s">
        <v>63</v>
      </c>
      <c r="D8" s="113" t="s">
        <v>114</v>
      </c>
      <c r="E8" s="113" t="s">
        <v>118</v>
      </c>
      <c r="F8" s="102" t="s">
        <v>120</v>
      </c>
      <c r="G8" s="102">
        <v>4</v>
      </c>
      <c r="H8" s="102">
        <v>4</v>
      </c>
      <c r="I8" s="102">
        <v>4</v>
      </c>
      <c r="J8" s="152">
        <v>2</v>
      </c>
      <c r="K8" s="152">
        <v>2</v>
      </c>
      <c r="L8" s="152">
        <v>4</v>
      </c>
      <c r="M8" s="152">
        <v>4</v>
      </c>
      <c r="N8" s="102">
        <v>4</v>
      </c>
      <c r="O8" s="102">
        <v>5</v>
      </c>
      <c r="P8" s="106"/>
    </row>
    <row r="9" spans="1:22" x14ac:dyDescent="0.2">
      <c r="A9" s="101"/>
      <c r="B9" s="113" t="s">
        <v>123</v>
      </c>
      <c r="C9" s="102" t="s">
        <v>63</v>
      </c>
      <c r="D9" s="102" t="s">
        <v>113</v>
      </c>
      <c r="E9" s="113" t="s">
        <v>116</v>
      </c>
      <c r="F9" s="113" t="s">
        <v>116</v>
      </c>
      <c r="G9" s="102">
        <v>5</v>
      </c>
      <c r="H9" s="102">
        <v>5</v>
      </c>
      <c r="I9" s="102">
        <v>5</v>
      </c>
      <c r="J9" s="152">
        <v>2</v>
      </c>
      <c r="K9" s="152">
        <v>1</v>
      </c>
      <c r="L9" s="152">
        <v>3</v>
      </c>
      <c r="M9" s="152">
        <v>3</v>
      </c>
      <c r="N9" s="102">
        <v>4</v>
      </c>
      <c r="O9" s="102">
        <v>4</v>
      </c>
      <c r="P9" s="106"/>
    </row>
    <row r="10" spans="1:22" x14ac:dyDescent="0.2">
      <c r="A10" s="101"/>
      <c r="B10" s="102" t="s">
        <v>22</v>
      </c>
      <c r="C10" s="102" t="s">
        <v>63</v>
      </c>
      <c r="D10" s="113" t="s">
        <v>114</v>
      </c>
      <c r="E10" s="113" t="s">
        <v>47</v>
      </c>
      <c r="F10" s="113" t="s">
        <v>122</v>
      </c>
      <c r="G10" s="102">
        <v>4</v>
      </c>
      <c r="H10" s="102">
        <v>4</v>
      </c>
      <c r="I10" s="102">
        <v>4</v>
      </c>
      <c r="J10" s="152">
        <v>1</v>
      </c>
      <c r="K10" s="152">
        <v>1</v>
      </c>
      <c r="L10" s="152">
        <v>4</v>
      </c>
      <c r="M10" s="152">
        <v>4</v>
      </c>
      <c r="N10" s="102">
        <v>4</v>
      </c>
      <c r="O10" s="102">
        <v>5</v>
      </c>
      <c r="P10" s="106"/>
    </row>
    <row r="11" spans="1:22" x14ac:dyDescent="0.2">
      <c r="A11" s="101"/>
      <c r="B11" s="113" t="s">
        <v>22</v>
      </c>
      <c r="C11" s="102" t="s">
        <v>63</v>
      </c>
      <c r="D11" s="102" t="s">
        <v>113</v>
      </c>
      <c r="E11" s="102" t="s">
        <v>115</v>
      </c>
      <c r="F11" s="102" t="s">
        <v>119</v>
      </c>
      <c r="G11" s="102">
        <v>4</v>
      </c>
      <c r="H11" s="102">
        <v>4</v>
      </c>
      <c r="I11" s="102">
        <v>4</v>
      </c>
      <c r="J11" s="152">
        <v>2</v>
      </c>
      <c r="K11" s="152">
        <v>1</v>
      </c>
      <c r="L11" s="152">
        <v>3</v>
      </c>
      <c r="M11" s="152">
        <v>3</v>
      </c>
      <c r="N11" s="102">
        <v>4</v>
      </c>
      <c r="O11" s="102">
        <v>4</v>
      </c>
      <c r="P11" s="106"/>
    </row>
    <row r="12" spans="1:22" ht="23.25" x14ac:dyDescent="0.3">
      <c r="G12" s="153">
        <f t="shared" ref="G12:O12" si="0">AVERAGE(G2:G11)</f>
        <v>4.2</v>
      </c>
      <c r="H12" s="153">
        <f t="shared" si="0"/>
        <v>4.2</v>
      </c>
      <c r="I12" s="153">
        <f t="shared" si="0"/>
        <v>4.2</v>
      </c>
      <c r="J12" s="153">
        <f t="shared" si="0"/>
        <v>1.9</v>
      </c>
      <c r="K12" s="153">
        <f t="shared" si="0"/>
        <v>1.4</v>
      </c>
      <c r="L12" s="153">
        <f t="shared" si="0"/>
        <v>3.6</v>
      </c>
      <c r="M12" s="153">
        <f t="shared" si="0"/>
        <v>3.6</v>
      </c>
      <c r="N12" s="153">
        <f t="shared" si="0"/>
        <v>4.0999999999999996</v>
      </c>
      <c r="O12" s="153">
        <f t="shared" si="0"/>
        <v>4.5</v>
      </c>
      <c r="P12" s="154">
        <f>AVERAGE(G2:I11,N2:O11)</f>
        <v>4.24</v>
      </c>
    </row>
    <row r="13" spans="1:22" ht="23.25" x14ac:dyDescent="0.3">
      <c r="G13" s="153">
        <f t="shared" ref="G13:O13" si="1">STDEV(G2:G11)</f>
        <v>0.42163702135578385</v>
      </c>
      <c r="H13" s="153">
        <f t="shared" si="1"/>
        <v>0.42163702135578385</v>
      </c>
      <c r="I13" s="153">
        <f t="shared" si="1"/>
        <v>0.42163702135578385</v>
      </c>
      <c r="J13" s="153">
        <f t="shared" si="1"/>
        <v>0.56764621219754663</v>
      </c>
      <c r="K13" s="153">
        <f t="shared" si="1"/>
        <v>0.69920589878010087</v>
      </c>
      <c r="L13" s="153">
        <f t="shared" si="1"/>
        <v>0.69920589878010153</v>
      </c>
      <c r="M13" s="153">
        <f t="shared" si="1"/>
        <v>0.69920589878010153</v>
      </c>
      <c r="N13" s="153">
        <f t="shared" si="1"/>
        <v>0.31622776601683789</v>
      </c>
      <c r="O13" s="153">
        <f t="shared" si="1"/>
        <v>0.52704627669472992</v>
      </c>
      <c r="P13" s="154">
        <f>STDEVA(G2:I11,N2:O11)</f>
        <v>0.43141911058690008</v>
      </c>
    </row>
    <row r="14" spans="1:22" ht="23.25" x14ac:dyDescent="0.2">
      <c r="G14" s="103"/>
      <c r="H14" s="103"/>
      <c r="I14" s="133">
        <f>AVERAGE(G2:I11)</f>
        <v>4.2</v>
      </c>
      <c r="J14" s="103"/>
      <c r="K14" s="133">
        <f>AVERAGE(J2:K11)</f>
        <v>1.65</v>
      </c>
      <c r="L14" s="103"/>
      <c r="M14" s="133">
        <f>AVERAGE(L2:M11)</f>
        <v>3.6</v>
      </c>
      <c r="N14" s="103"/>
      <c r="O14" s="133">
        <f>AVERAGE(N2:O11)</f>
        <v>4.3</v>
      </c>
    </row>
    <row r="15" spans="1:22" ht="23.25" x14ac:dyDescent="0.2">
      <c r="A15" s="101"/>
      <c r="B15" s="102"/>
      <c r="C15" s="102"/>
      <c r="D15" s="103"/>
      <c r="E15" s="103"/>
      <c r="F15" s="103"/>
      <c r="G15" s="103"/>
      <c r="H15" s="103"/>
      <c r="I15" s="133">
        <f>STDEV(G2:I11)</f>
        <v>0.40683810217248617</v>
      </c>
      <c r="J15" s="103"/>
      <c r="K15" s="133">
        <f>STDEV(J2:K11)</f>
        <v>0.67082039324993681</v>
      </c>
      <c r="L15" s="103"/>
      <c r="M15" s="133">
        <f>STDEV(L2:M11)</f>
        <v>0.68055704737872103</v>
      </c>
      <c r="N15" s="103"/>
      <c r="O15" s="133">
        <f>STDEV(N2:O11)</f>
        <v>0.47016234598162665</v>
      </c>
    </row>
    <row r="16" spans="1:22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</row>
    <row r="17" spans="1:22" ht="24" x14ac:dyDescent="0.55000000000000004">
      <c r="A17" s="130" t="s">
        <v>22</v>
      </c>
      <c r="B17" s="128">
        <v>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</row>
    <row r="18" spans="1:22" ht="24" x14ac:dyDescent="0.55000000000000004">
      <c r="A18" s="130" t="s">
        <v>123</v>
      </c>
      <c r="B18" s="128">
        <v>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ht="24" x14ac:dyDescent="0.55000000000000004">
      <c r="A19" s="126"/>
      <c r="B19" s="131">
        <f>SUM(B17:B18)</f>
        <v>10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</row>
    <row r="20" spans="1:22" ht="16.5" x14ac:dyDescent="0.35">
      <c r="A20" s="127"/>
      <c r="B20" s="13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:22" ht="24" x14ac:dyDescent="0.55000000000000004">
      <c r="A21" s="130" t="s">
        <v>124</v>
      </c>
      <c r="B21" s="128">
        <v>20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:22" ht="24" x14ac:dyDescent="0.55000000000000004">
      <c r="A22" s="126"/>
      <c r="B22" s="131">
        <f>SUM(B21:B21)</f>
        <v>20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</row>
    <row r="23" spans="1:22" ht="16.5" x14ac:dyDescent="0.35">
      <c r="A23" s="127"/>
      <c r="B23" s="13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</row>
    <row r="24" spans="1:22" ht="24" x14ac:dyDescent="0.55000000000000004">
      <c r="A24" s="151" t="s">
        <v>113</v>
      </c>
      <c r="B24" s="128">
        <v>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24" x14ac:dyDescent="0.55000000000000004">
      <c r="A25" s="151" t="s">
        <v>114</v>
      </c>
      <c r="B25" s="131">
        <v>4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24" x14ac:dyDescent="0.55000000000000004">
      <c r="A26" s="127"/>
      <c r="B26" s="131">
        <f>SUM(B24:B25)</f>
        <v>10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24" customHeight="1" x14ac:dyDescent="0.35">
      <c r="A27" s="127"/>
      <c r="B27" s="127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24" x14ac:dyDescent="0.55000000000000004">
      <c r="A28" s="125" t="s">
        <v>115</v>
      </c>
      <c r="B28" s="128">
        <v>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24" x14ac:dyDescent="0.55000000000000004">
      <c r="A29" s="125" t="s">
        <v>118</v>
      </c>
      <c r="B29" s="128">
        <v>2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24" x14ac:dyDescent="0.55000000000000004">
      <c r="A30" s="125" t="s">
        <v>116</v>
      </c>
      <c r="B30" s="128">
        <v>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24" x14ac:dyDescent="0.55000000000000004">
      <c r="A31" s="130" t="s">
        <v>47</v>
      </c>
      <c r="B31" s="128">
        <v>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24" x14ac:dyDescent="0.55000000000000004">
      <c r="A32" s="129" t="s">
        <v>117</v>
      </c>
      <c r="B32" s="128">
        <v>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24" x14ac:dyDescent="0.55000000000000004">
      <c r="A33" s="127"/>
      <c r="B33" s="131">
        <f>SUM(B28:B32)</f>
        <v>10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2" ht="16.5" x14ac:dyDescent="0.35">
      <c r="A34" s="127"/>
      <c r="B34" s="13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:22" ht="16.5" x14ac:dyDescent="0.35">
      <c r="A35" s="127"/>
      <c r="B35" s="13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ht="16.5" x14ac:dyDescent="0.35">
      <c r="A36" s="127"/>
      <c r="B36" s="13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2" ht="16.5" x14ac:dyDescent="0.35">
      <c r="A37" s="127"/>
      <c r="B37" s="13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</row>
    <row r="38" spans="1:22" ht="24" x14ac:dyDescent="0.55000000000000004">
      <c r="A38" s="125" t="s">
        <v>119</v>
      </c>
      <c r="B38" s="128">
        <v>3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24" x14ac:dyDescent="0.55000000000000004">
      <c r="A39" s="125" t="s">
        <v>120</v>
      </c>
      <c r="B39" s="128">
        <v>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ht="24" x14ac:dyDescent="0.55000000000000004">
      <c r="A40" s="125" t="s">
        <v>116</v>
      </c>
      <c r="B40" s="128">
        <v>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ht="24" x14ac:dyDescent="0.55000000000000004">
      <c r="A41" s="130" t="s">
        <v>47</v>
      </c>
      <c r="B41" s="128">
        <v>2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1:22" ht="24" x14ac:dyDescent="0.55000000000000004">
      <c r="A42" s="129" t="s">
        <v>121</v>
      </c>
      <c r="B42" s="128">
        <v>1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2" ht="24" x14ac:dyDescent="0.55000000000000004">
      <c r="A43" s="127"/>
      <c r="B43" s="131">
        <f>SUM(B38:B42)</f>
        <v>10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ht="16.5" x14ac:dyDescent="0.35">
      <c r="A44" s="127"/>
      <c r="B44" s="13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 x14ac:dyDescent="0.2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 x14ac:dyDescent="0.2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</row>
    <row r="47" spans="1:22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</row>
    <row r="50" spans="1:22" x14ac:dyDescent="0.2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1:22" x14ac:dyDescent="0.2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</row>
    <row r="52" spans="1:22" x14ac:dyDescent="0.2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x14ac:dyDescent="0.2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x14ac:dyDescent="0.2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x14ac:dyDescent="0.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x14ac:dyDescent="0.2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x14ac:dyDescent="0.2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1:22" x14ac:dyDescent="0.2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:22" x14ac:dyDescent="0.2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1:22" x14ac:dyDescent="0.2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2" x14ac:dyDescent="0.2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x14ac:dyDescent="0.2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22" x14ac:dyDescent="0.2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</row>
    <row r="64" spans="1:22" x14ac:dyDescent="0.2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</row>
    <row r="65" spans="1:22" x14ac:dyDescent="0.2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</row>
    <row r="66" spans="1:22" x14ac:dyDescent="0.2">
      <c r="A66" s="10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</row>
    <row r="67" spans="1:22" x14ac:dyDescent="0.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</row>
    <row r="68" spans="1:22" x14ac:dyDescent="0.2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</row>
    <row r="69" spans="1:22" x14ac:dyDescent="0.2">
      <c r="A69" s="101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</row>
    <row r="70" spans="1:22" x14ac:dyDescent="0.2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</row>
    <row r="71" spans="1:22" x14ac:dyDescent="0.2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</row>
    <row r="72" spans="1:22" x14ac:dyDescent="0.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</row>
    <row r="73" spans="1:22" x14ac:dyDescent="0.2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</row>
    <row r="74" spans="1:22" x14ac:dyDescent="0.2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</row>
    <row r="75" spans="1:22" x14ac:dyDescent="0.2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</row>
    <row r="76" spans="1:22" x14ac:dyDescent="0.2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1:22" x14ac:dyDescent="0.2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</row>
    <row r="78" spans="1:22" x14ac:dyDescent="0.2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</row>
    <row r="79" spans="1:22" x14ac:dyDescent="0.2">
      <c r="A79" s="101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</row>
    <row r="80" spans="1:22" x14ac:dyDescent="0.2">
      <c r="A80" s="101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</row>
    <row r="81" spans="1:22" x14ac:dyDescent="0.2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</row>
    <row r="82" spans="1:22" x14ac:dyDescent="0.2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</row>
    <row r="83" spans="1:22" x14ac:dyDescent="0.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</row>
    <row r="84" spans="1:22" x14ac:dyDescent="0.2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</row>
    <row r="85" spans="1:22" x14ac:dyDescent="0.2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</row>
    <row r="86" spans="1:22" x14ac:dyDescent="0.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</row>
    <row r="87" spans="1:22" x14ac:dyDescent="0.2">
      <c r="A87" s="101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</row>
    <row r="88" spans="1:22" x14ac:dyDescent="0.2">
      <c r="A88" s="101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</row>
    <row r="89" spans="1:22" x14ac:dyDescent="0.2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</row>
    <row r="90" spans="1:22" x14ac:dyDescent="0.2">
      <c r="A90" s="101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</row>
    <row r="91" spans="1:22" x14ac:dyDescent="0.2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</row>
    <row r="92" spans="1:22" x14ac:dyDescent="0.2">
      <c r="A92" s="101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</row>
    <row r="93" spans="1:22" x14ac:dyDescent="0.2">
      <c r="A93" s="101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</row>
    <row r="94" spans="1:22" x14ac:dyDescent="0.2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</row>
    <row r="95" spans="1:22" x14ac:dyDescent="0.2">
      <c r="A95" s="101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</row>
    <row r="96" spans="1:22" x14ac:dyDescent="0.2">
      <c r="A96" s="101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</row>
    <row r="97" spans="1:22" x14ac:dyDescent="0.2">
      <c r="A97" s="101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</row>
    <row r="98" spans="1:22" x14ac:dyDescent="0.2">
      <c r="A98" s="101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</row>
    <row r="99" spans="1:22" x14ac:dyDescent="0.2">
      <c r="A99" s="101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</row>
    <row r="100" spans="1:22" x14ac:dyDescent="0.2">
      <c r="A100" s="101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</row>
    <row r="101" spans="1:22" x14ac:dyDescent="0.2">
      <c r="A101" s="101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</row>
    <row r="102" spans="1:22" x14ac:dyDescent="0.2">
      <c r="A102" s="101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</row>
    <row r="103" spans="1:22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</row>
    <row r="104" spans="1:22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</row>
    <row r="105" spans="1:22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</row>
    <row r="106" spans="1:22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</row>
    <row r="107" spans="1:22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</row>
    <row r="108" spans="1:22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</row>
    <row r="109" spans="1:22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</row>
    <row r="110" spans="1:22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</row>
    <row r="111" spans="1:22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</row>
    <row r="112" spans="1:22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</row>
    <row r="113" spans="2:22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</row>
    <row r="114" spans="2:22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</row>
  </sheetData>
  <autoFilter ref="F1:F114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3" zoomScale="130" zoomScaleNormal="130" workbookViewId="0">
      <selection activeCell="A26" sqref="A26:F26"/>
    </sheetView>
  </sheetViews>
  <sheetFormatPr defaultColWidth="9.125" defaultRowHeight="14.25" x14ac:dyDescent="0.2"/>
  <cols>
    <col min="1" max="1" width="9.125" style="30" customWidth="1"/>
    <col min="2" max="2" width="9.125" style="30"/>
    <col min="3" max="3" width="9.125" style="30" customWidth="1"/>
    <col min="4" max="4" width="9.125" style="30"/>
    <col min="5" max="5" width="9.125" style="30" customWidth="1"/>
    <col min="6" max="6" width="42.5" style="30" customWidth="1"/>
    <col min="7" max="16384" width="9.125" style="30"/>
  </cols>
  <sheetData>
    <row r="1" spans="1:6" s="29" customFormat="1" ht="23.25" x14ac:dyDescent="0.35">
      <c r="A1" s="157" t="s">
        <v>12</v>
      </c>
      <c r="B1" s="157"/>
      <c r="C1" s="157"/>
      <c r="D1" s="157"/>
      <c r="E1" s="157"/>
      <c r="F1" s="157"/>
    </row>
    <row r="2" spans="1:6" s="29" customFormat="1" ht="23.25" x14ac:dyDescent="0.35">
      <c r="A2" s="157" t="s">
        <v>157</v>
      </c>
      <c r="B2" s="157"/>
      <c r="C2" s="157"/>
      <c r="D2" s="157"/>
      <c r="E2" s="157"/>
      <c r="F2" s="157"/>
    </row>
    <row r="3" spans="1:6" ht="23.25" x14ac:dyDescent="0.35">
      <c r="A3" s="157" t="s">
        <v>147</v>
      </c>
      <c r="B3" s="157"/>
      <c r="C3" s="157"/>
      <c r="D3" s="157"/>
      <c r="E3" s="157"/>
      <c r="F3" s="157"/>
    </row>
    <row r="4" spans="1:6" ht="23.25" x14ac:dyDescent="0.35">
      <c r="A4" s="157" t="s">
        <v>112</v>
      </c>
      <c r="B4" s="157"/>
      <c r="C4" s="157"/>
      <c r="D4" s="157"/>
      <c r="E4" s="157"/>
      <c r="F4" s="157"/>
    </row>
    <row r="5" spans="1:6" ht="21" x14ac:dyDescent="0.35">
      <c r="A5" s="92"/>
      <c r="B5" s="92"/>
      <c r="C5" s="92"/>
      <c r="D5" s="92"/>
      <c r="E5" s="92"/>
      <c r="F5" s="92"/>
    </row>
    <row r="6" spans="1:6" s="32" customFormat="1" ht="21" x14ac:dyDescent="0.35">
      <c r="A6" s="31" t="s">
        <v>32</v>
      </c>
      <c r="B6" s="31"/>
      <c r="C6" s="31"/>
      <c r="D6" s="31"/>
      <c r="E6" s="31"/>
      <c r="F6" s="31"/>
    </row>
    <row r="7" spans="1:6" s="32" customFormat="1" ht="21" x14ac:dyDescent="0.35">
      <c r="A7" s="155" t="s">
        <v>162</v>
      </c>
      <c r="B7" s="155"/>
      <c r="C7" s="155"/>
      <c r="D7" s="155"/>
      <c r="E7" s="155"/>
      <c r="F7" s="155"/>
    </row>
    <row r="8" spans="1:6" s="32" customFormat="1" ht="21" x14ac:dyDescent="0.35">
      <c r="A8" s="159" t="s">
        <v>163</v>
      </c>
      <c r="B8" s="159"/>
      <c r="C8" s="159"/>
      <c r="D8" s="159"/>
      <c r="E8" s="159"/>
      <c r="F8" s="159"/>
    </row>
    <row r="9" spans="1:6" s="32" customFormat="1" ht="21" x14ac:dyDescent="0.35">
      <c r="A9" s="155" t="s">
        <v>165</v>
      </c>
      <c r="B9" s="155"/>
      <c r="C9" s="155"/>
      <c r="D9" s="155"/>
      <c r="E9" s="155"/>
      <c r="F9" s="155"/>
    </row>
    <row r="10" spans="1:6" s="32" customFormat="1" ht="21" x14ac:dyDescent="0.35">
      <c r="A10" s="155" t="s">
        <v>164</v>
      </c>
      <c r="B10" s="155"/>
      <c r="C10" s="155"/>
      <c r="D10" s="155"/>
      <c r="E10" s="155"/>
      <c r="F10" s="155"/>
    </row>
    <row r="11" spans="1:6" s="4" customFormat="1" ht="21" x14ac:dyDescent="0.35">
      <c r="A11" s="158" t="s">
        <v>145</v>
      </c>
      <c r="B11" s="158"/>
      <c r="C11" s="158"/>
      <c r="D11" s="158"/>
      <c r="E11" s="158"/>
      <c r="F11" s="158"/>
    </row>
    <row r="12" spans="1:6" s="4" customFormat="1" ht="21" x14ac:dyDescent="0.35">
      <c r="A12" s="120"/>
      <c r="B12" s="120" t="s">
        <v>185</v>
      </c>
      <c r="C12" s="120"/>
      <c r="D12" s="120"/>
      <c r="E12" s="120"/>
      <c r="F12" s="120"/>
    </row>
    <row r="13" spans="1:6" s="4" customFormat="1" ht="21" x14ac:dyDescent="0.35">
      <c r="A13" s="155" t="s">
        <v>161</v>
      </c>
      <c r="B13" s="155"/>
      <c r="C13" s="155"/>
      <c r="D13" s="155"/>
      <c r="E13" s="155"/>
      <c r="F13" s="155"/>
    </row>
    <row r="14" spans="1:6" s="4" customFormat="1" ht="21" x14ac:dyDescent="0.35">
      <c r="A14" s="8"/>
      <c r="B14" s="8" t="s">
        <v>177</v>
      </c>
      <c r="C14" s="8"/>
      <c r="D14" s="8"/>
      <c r="E14" s="8"/>
      <c r="F14" s="8"/>
    </row>
    <row r="15" spans="1:6" s="4" customFormat="1" ht="21" x14ac:dyDescent="0.35">
      <c r="A15" s="8"/>
      <c r="B15" s="8" t="s">
        <v>178</v>
      </c>
      <c r="C15" s="8"/>
      <c r="D15" s="8"/>
      <c r="E15" s="8"/>
      <c r="F15" s="8"/>
    </row>
    <row r="16" spans="1:6" s="4" customFormat="1" ht="21" x14ac:dyDescent="0.35">
      <c r="A16" s="8"/>
      <c r="B16" s="8" t="s">
        <v>186</v>
      </c>
      <c r="C16" s="8"/>
      <c r="D16" s="8"/>
      <c r="E16" s="8"/>
      <c r="F16" s="8"/>
    </row>
    <row r="17" spans="1:9" s="4" customFormat="1" ht="21" x14ac:dyDescent="0.35">
      <c r="A17" s="44" t="s">
        <v>16</v>
      </c>
      <c r="B17" s="44"/>
      <c r="C17" s="44"/>
      <c r="D17" s="44"/>
      <c r="E17" s="44"/>
      <c r="F17" s="44"/>
    </row>
    <row r="18" spans="1:9" s="4" customFormat="1" ht="21" x14ac:dyDescent="0.35">
      <c r="A18" s="155" t="s">
        <v>179</v>
      </c>
      <c r="B18" s="155"/>
      <c r="C18" s="155"/>
      <c r="D18" s="155"/>
      <c r="E18" s="155"/>
      <c r="F18" s="155"/>
    </row>
    <row r="19" spans="1:9" s="4" customFormat="1" ht="21" x14ac:dyDescent="0.35">
      <c r="A19" s="155" t="s">
        <v>180</v>
      </c>
      <c r="B19" s="155"/>
      <c r="C19" s="155"/>
      <c r="D19" s="155"/>
      <c r="E19" s="155"/>
      <c r="F19" s="155"/>
    </row>
    <row r="20" spans="1:9" s="4" customFormat="1" ht="21" x14ac:dyDescent="0.35">
      <c r="A20" s="82"/>
      <c r="B20" s="82" t="s">
        <v>156</v>
      </c>
      <c r="C20" s="82"/>
      <c r="D20" s="82"/>
      <c r="E20" s="82"/>
      <c r="F20" s="82"/>
    </row>
    <row r="21" spans="1:9" s="4" customFormat="1" ht="21" x14ac:dyDescent="0.35">
      <c r="A21" s="8" t="s">
        <v>187</v>
      </c>
      <c r="B21" s="8"/>
      <c r="C21" s="8"/>
      <c r="D21" s="8"/>
      <c r="E21" s="8"/>
      <c r="F21" s="8"/>
      <c r="G21" s="8"/>
      <c r="H21" s="83"/>
    </row>
    <row r="22" spans="1:9" s="4" customFormat="1" ht="21" x14ac:dyDescent="0.35">
      <c r="A22" s="155" t="s">
        <v>181</v>
      </c>
      <c r="B22" s="155"/>
      <c r="C22" s="155"/>
      <c r="D22" s="155"/>
      <c r="E22" s="155"/>
      <c r="F22" s="155"/>
      <c r="G22" s="8"/>
      <c r="H22" s="83"/>
    </row>
    <row r="23" spans="1:9" s="4" customFormat="1" ht="21" x14ac:dyDescent="0.35">
      <c r="A23" s="155" t="s">
        <v>158</v>
      </c>
      <c r="B23" s="155"/>
      <c r="C23" s="155"/>
      <c r="D23" s="155"/>
      <c r="E23" s="155"/>
      <c r="F23" s="155"/>
      <c r="G23" s="8"/>
      <c r="H23" s="83"/>
    </row>
    <row r="24" spans="1:9" s="4" customFormat="1" ht="21" x14ac:dyDescent="0.35">
      <c r="A24" s="155" t="s">
        <v>182</v>
      </c>
      <c r="B24" s="155"/>
      <c r="C24" s="155"/>
      <c r="D24" s="155"/>
      <c r="E24" s="155"/>
      <c r="F24" s="155"/>
      <c r="G24" s="8"/>
      <c r="H24" s="83"/>
    </row>
    <row r="25" spans="1:9" s="4" customFormat="1" ht="21" x14ac:dyDescent="0.35">
      <c r="A25" s="155" t="s">
        <v>159</v>
      </c>
      <c r="B25" s="155"/>
      <c r="C25" s="155"/>
      <c r="D25" s="155"/>
      <c r="E25" s="155"/>
      <c r="F25" s="155"/>
      <c r="G25" s="8"/>
      <c r="H25" s="83"/>
    </row>
    <row r="26" spans="1:9" s="149" customFormat="1" ht="21" x14ac:dyDescent="0.2">
      <c r="A26" s="156" t="s">
        <v>183</v>
      </c>
      <c r="B26" s="156"/>
      <c r="C26" s="156"/>
      <c r="D26" s="156"/>
      <c r="E26" s="156"/>
      <c r="F26" s="156"/>
      <c r="G26" s="148"/>
      <c r="H26" s="148"/>
      <c r="I26" s="148"/>
    </row>
    <row r="27" spans="1:9" s="149" customFormat="1" ht="21" x14ac:dyDescent="0.2">
      <c r="B27" s="150" t="s">
        <v>155</v>
      </c>
      <c r="C27" s="150"/>
      <c r="D27" s="150"/>
      <c r="E27" s="150"/>
      <c r="F27" s="150"/>
    </row>
    <row r="28" spans="1:9" s="149" customFormat="1" ht="21" x14ac:dyDescent="0.2">
      <c r="B28" s="149" t="s">
        <v>160</v>
      </c>
    </row>
  </sheetData>
  <mergeCells count="17">
    <mergeCell ref="A18:F18"/>
    <mergeCell ref="A19:F19"/>
    <mergeCell ref="A13:F13"/>
    <mergeCell ref="A7:F7"/>
    <mergeCell ref="A8:F8"/>
    <mergeCell ref="A9:F9"/>
    <mergeCell ref="A10:F10"/>
    <mergeCell ref="A1:F1"/>
    <mergeCell ref="A2:F2"/>
    <mergeCell ref="A3:F3"/>
    <mergeCell ref="A4:F4"/>
    <mergeCell ref="A11:F11"/>
    <mergeCell ref="A22:F22"/>
    <mergeCell ref="A23:F23"/>
    <mergeCell ref="A24:F24"/>
    <mergeCell ref="A25:F25"/>
    <mergeCell ref="A26:F26"/>
  </mergeCells>
  <pageMargins left="0.51181102362204722" right="0" top="0.74803149606299213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120" zoomScaleNormal="120" workbookViewId="0">
      <selection activeCell="H17" sqref="H17"/>
    </sheetView>
  </sheetViews>
  <sheetFormatPr defaultRowHeight="19.5" x14ac:dyDescent="0.3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10.75" style="2" customWidth="1"/>
    <col min="7" max="7" width="9.1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3">
      <c r="B1" s="161" t="s">
        <v>0</v>
      </c>
      <c r="C1" s="161"/>
      <c r="D1" s="161"/>
      <c r="E1" s="161"/>
      <c r="F1" s="161"/>
      <c r="G1" s="161"/>
      <c r="H1" s="41"/>
    </row>
    <row r="2" spans="2:9" x14ac:dyDescent="0.3">
      <c r="B2" s="87"/>
      <c r="C2" s="87"/>
      <c r="D2" s="87"/>
      <c r="E2" s="87"/>
      <c r="F2" s="87"/>
      <c r="G2" s="87"/>
      <c r="H2" s="41"/>
    </row>
    <row r="3" spans="2:9" s="10" customFormat="1" ht="23.25" x14ac:dyDescent="0.35">
      <c r="B3" s="157" t="s">
        <v>146</v>
      </c>
      <c r="C3" s="157"/>
      <c r="D3" s="157"/>
      <c r="E3" s="157"/>
      <c r="F3" s="157"/>
      <c r="G3" s="157"/>
      <c r="H3" s="77"/>
      <c r="I3" s="9"/>
    </row>
    <row r="4" spans="2:9" s="10" customFormat="1" ht="23.25" x14ac:dyDescent="0.35">
      <c r="B4" s="157" t="s">
        <v>148</v>
      </c>
      <c r="C4" s="157"/>
      <c r="D4" s="157"/>
      <c r="E4" s="157"/>
      <c r="F4" s="157"/>
      <c r="G4" s="157"/>
      <c r="H4" s="9"/>
      <c r="I4" s="9"/>
    </row>
    <row r="5" spans="2:9" s="10" customFormat="1" ht="23.25" x14ac:dyDescent="0.35">
      <c r="B5" s="157" t="s">
        <v>149</v>
      </c>
      <c r="C5" s="157"/>
      <c r="D5" s="157"/>
      <c r="E5" s="157"/>
      <c r="F5" s="157"/>
      <c r="G5" s="157"/>
      <c r="H5" s="9"/>
      <c r="I5" s="9"/>
    </row>
    <row r="6" spans="2:9" x14ac:dyDescent="0.3">
      <c r="B6" s="162"/>
      <c r="C6" s="162"/>
      <c r="D6" s="162"/>
      <c r="E6" s="162"/>
      <c r="F6" s="162"/>
      <c r="G6" s="162"/>
      <c r="H6" s="162"/>
    </row>
    <row r="7" spans="2:9" s="4" customFormat="1" ht="21" x14ac:dyDescent="0.35">
      <c r="B7" s="5" t="s">
        <v>14</v>
      </c>
      <c r="F7" s="11"/>
      <c r="G7" s="11"/>
      <c r="H7" s="11"/>
    </row>
    <row r="8" spans="2:9" s="4" customFormat="1" ht="21" x14ac:dyDescent="0.35">
      <c r="B8" s="12" t="s">
        <v>39</v>
      </c>
      <c r="C8" s="46"/>
      <c r="D8" s="46"/>
      <c r="E8" s="46"/>
      <c r="F8" s="47"/>
      <c r="G8" s="47"/>
      <c r="H8" s="11"/>
    </row>
    <row r="9" spans="2:9" s="4" customFormat="1" ht="21.75" thickBot="1" x14ac:dyDescent="0.4">
      <c r="B9" s="12"/>
      <c r="C9" s="163" t="s">
        <v>20</v>
      </c>
      <c r="D9" s="163"/>
      <c r="E9" s="163"/>
      <c r="F9" s="42" t="s">
        <v>1</v>
      </c>
      <c r="G9" s="42" t="s">
        <v>2</v>
      </c>
      <c r="H9" s="11"/>
    </row>
    <row r="10" spans="2:9" s="4" customFormat="1" ht="21.75" thickTop="1" x14ac:dyDescent="0.35">
      <c r="B10" s="12"/>
      <c r="C10" s="167" t="s">
        <v>40</v>
      </c>
      <c r="D10" s="168"/>
      <c r="E10" s="169"/>
      <c r="F10" s="13">
        <f>Data!B17</f>
        <v>7</v>
      </c>
      <c r="G10" s="38">
        <f>F10*100/F$12</f>
        <v>70</v>
      </c>
      <c r="H10" s="78"/>
    </row>
    <row r="11" spans="2:9" s="4" customFormat="1" ht="21" x14ac:dyDescent="0.35">
      <c r="B11" s="12"/>
      <c r="C11" s="167" t="s">
        <v>125</v>
      </c>
      <c r="D11" s="168"/>
      <c r="E11" s="169"/>
      <c r="F11" s="13">
        <f>Data!B18</f>
        <v>3</v>
      </c>
      <c r="G11" s="38">
        <f>F11*100/F$12</f>
        <v>30</v>
      </c>
      <c r="H11" s="89"/>
    </row>
    <row r="12" spans="2:9" s="4" customFormat="1" ht="21.75" thickBot="1" x14ac:dyDescent="0.4">
      <c r="B12" s="12"/>
      <c r="C12" s="163" t="s">
        <v>3</v>
      </c>
      <c r="D12" s="163"/>
      <c r="E12" s="163"/>
      <c r="F12" s="43">
        <f>SUM(F10:F11)</f>
        <v>10</v>
      </c>
      <c r="G12" s="28">
        <f>F12*100/F$12</f>
        <v>100</v>
      </c>
    </row>
    <row r="13" spans="2:9" s="4" customFormat="1" ht="14.25" customHeight="1" thickTop="1" x14ac:dyDescent="0.35">
      <c r="B13" s="12"/>
      <c r="C13" s="14"/>
      <c r="D13" s="14"/>
      <c r="E13" s="14"/>
      <c r="F13" s="15"/>
      <c r="G13" s="16"/>
    </row>
    <row r="14" spans="2:9" s="4" customFormat="1" ht="21" x14ac:dyDescent="0.35">
      <c r="B14" s="12"/>
      <c r="C14" s="4" t="s">
        <v>19</v>
      </c>
      <c r="F14" s="11"/>
      <c r="G14" s="11"/>
    </row>
    <row r="15" spans="2:9" s="4" customFormat="1" ht="21" x14ac:dyDescent="0.35">
      <c r="B15" s="4" t="s">
        <v>184</v>
      </c>
      <c r="F15" s="11"/>
      <c r="G15" s="11"/>
    </row>
    <row r="16" spans="2:9" s="4" customFormat="1" ht="21" x14ac:dyDescent="0.35">
      <c r="F16" s="45"/>
      <c r="G16" s="45"/>
    </row>
    <row r="17" spans="1:8" s="4" customFormat="1" ht="21" x14ac:dyDescent="0.35">
      <c r="B17" s="12" t="s">
        <v>41</v>
      </c>
      <c r="C17" s="46"/>
      <c r="D17" s="46"/>
      <c r="E17" s="46"/>
      <c r="F17" s="47"/>
      <c r="G17" s="47"/>
      <c r="H17" s="89"/>
    </row>
    <row r="18" spans="1:8" s="4" customFormat="1" ht="21.75" thickBot="1" x14ac:dyDescent="0.4">
      <c r="B18" s="12"/>
      <c r="C18" s="163" t="s">
        <v>21</v>
      </c>
      <c r="D18" s="163"/>
      <c r="E18" s="163"/>
      <c r="F18" s="99" t="s">
        <v>1</v>
      </c>
      <c r="G18" s="99" t="s">
        <v>2</v>
      </c>
      <c r="H18" s="89"/>
    </row>
    <row r="19" spans="1:8" s="4" customFormat="1" ht="21.75" thickTop="1" x14ac:dyDescent="0.35">
      <c r="B19" s="12"/>
      <c r="C19" s="167" t="s">
        <v>126</v>
      </c>
      <c r="D19" s="168"/>
      <c r="E19" s="169"/>
      <c r="F19" s="13">
        <v>10</v>
      </c>
      <c r="G19" s="38">
        <f>F19*100/F$12</f>
        <v>100</v>
      </c>
      <c r="H19" s="89"/>
    </row>
    <row r="20" spans="1:8" s="4" customFormat="1" ht="21.75" thickBot="1" x14ac:dyDescent="0.4">
      <c r="B20" s="12"/>
      <c r="C20" s="163" t="s">
        <v>3</v>
      </c>
      <c r="D20" s="163"/>
      <c r="E20" s="163"/>
      <c r="F20" s="43">
        <f>SUM(F19:F19)</f>
        <v>10</v>
      </c>
      <c r="G20" s="28">
        <f>F20*100/F$12</f>
        <v>100</v>
      </c>
    </row>
    <row r="21" spans="1:8" s="4" customFormat="1" ht="14.25" customHeight="1" thickTop="1" x14ac:dyDescent="0.35">
      <c r="B21" s="12"/>
      <c r="C21" s="14"/>
      <c r="D21" s="14"/>
      <c r="E21" s="14"/>
      <c r="F21" s="15"/>
      <c r="G21" s="16"/>
    </row>
    <row r="22" spans="1:8" s="4" customFormat="1" ht="21" x14ac:dyDescent="0.35">
      <c r="A22" s="4" t="s">
        <v>128</v>
      </c>
      <c r="B22" s="107" t="s">
        <v>129</v>
      </c>
      <c r="C22" s="89"/>
      <c r="D22" s="89"/>
    </row>
    <row r="23" spans="1:8" s="4" customFormat="1" ht="21" x14ac:dyDescent="0.35">
      <c r="B23" s="107" t="s">
        <v>127</v>
      </c>
      <c r="C23" s="89"/>
      <c r="D23" s="89"/>
    </row>
    <row r="24" spans="1:8" s="4" customFormat="1" ht="21" x14ac:dyDescent="0.35">
      <c r="F24" s="89"/>
      <c r="G24" s="89"/>
    </row>
    <row r="25" spans="1:8" s="4" customFormat="1" ht="21" x14ac:dyDescent="0.35">
      <c r="B25" s="12" t="s">
        <v>58</v>
      </c>
      <c r="F25" s="11"/>
      <c r="G25" s="11"/>
    </row>
    <row r="26" spans="1:8" s="4" customFormat="1" ht="21.75" thickBot="1" x14ac:dyDescent="0.4">
      <c r="C26" s="170" t="s">
        <v>57</v>
      </c>
      <c r="D26" s="171"/>
      <c r="E26" s="171"/>
      <c r="F26" s="95" t="s">
        <v>1</v>
      </c>
      <c r="G26" s="95" t="s">
        <v>2</v>
      </c>
    </row>
    <row r="27" spans="1:8" s="4" customFormat="1" ht="21.75" thickTop="1" x14ac:dyDescent="0.35">
      <c r="C27" s="108" t="s">
        <v>150</v>
      </c>
      <c r="D27" s="109"/>
      <c r="E27" s="109"/>
      <c r="F27" s="117">
        <v>3</v>
      </c>
      <c r="G27" s="116">
        <f>F27*100/F$32</f>
        <v>30</v>
      </c>
    </row>
    <row r="28" spans="1:8" s="4" customFormat="1" ht="21" x14ac:dyDescent="0.35">
      <c r="C28" s="118" t="s">
        <v>151</v>
      </c>
      <c r="D28" s="119"/>
      <c r="E28" s="119"/>
      <c r="F28" s="137">
        <v>2</v>
      </c>
      <c r="G28" s="138">
        <f t="shared" ref="G28:G31" si="0">F28*100/F$32</f>
        <v>20</v>
      </c>
    </row>
    <row r="29" spans="1:8" s="4" customFormat="1" ht="21" x14ac:dyDescent="0.35">
      <c r="C29" s="118" t="s">
        <v>152</v>
      </c>
      <c r="D29" s="119"/>
      <c r="E29" s="119"/>
      <c r="F29" s="137">
        <v>2</v>
      </c>
      <c r="G29" s="138">
        <f t="shared" si="0"/>
        <v>20</v>
      </c>
    </row>
    <row r="30" spans="1:8" s="4" customFormat="1" ht="21" x14ac:dyDescent="0.35">
      <c r="C30" s="118" t="s">
        <v>153</v>
      </c>
      <c r="D30" s="119"/>
      <c r="E30" s="119"/>
      <c r="F30" s="137">
        <v>2</v>
      </c>
      <c r="G30" s="138">
        <f t="shared" si="0"/>
        <v>20</v>
      </c>
    </row>
    <row r="31" spans="1:8" s="4" customFormat="1" ht="21" x14ac:dyDescent="0.35">
      <c r="C31" s="134" t="s">
        <v>154</v>
      </c>
      <c r="D31" s="135"/>
      <c r="E31" s="135"/>
      <c r="F31" s="136">
        <v>1</v>
      </c>
      <c r="G31" s="38">
        <f t="shared" si="0"/>
        <v>10</v>
      </c>
    </row>
    <row r="32" spans="1:8" s="4" customFormat="1" ht="21.75" thickBot="1" x14ac:dyDescent="0.4">
      <c r="C32" s="164" t="s">
        <v>3</v>
      </c>
      <c r="D32" s="165"/>
      <c r="E32" s="166"/>
      <c r="F32" s="17">
        <f>SUM(F27:F31)</f>
        <v>10</v>
      </c>
      <c r="G32" s="28">
        <f>F32*100/F$32</f>
        <v>100</v>
      </c>
    </row>
    <row r="33" spans="1:7" s="4" customFormat="1" ht="21.75" thickTop="1" x14ac:dyDescent="0.35">
      <c r="B33" s="93"/>
      <c r="C33" s="93"/>
      <c r="D33" s="93"/>
      <c r="E33" s="93"/>
      <c r="F33" s="93"/>
      <c r="G33" s="93"/>
    </row>
    <row r="34" spans="1:7" s="4" customFormat="1" ht="21" x14ac:dyDescent="0.35">
      <c r="B34" s="110" t="s">
        <v>166</v>
      </c>
      <c r="C34" s="96"/>
      <c r="D34" s="96"/>
      <c r="E34" s="97"/>
      <c r="F34" s="98"/>
      <c r="G34" s="89"/>
    </row>
    <row r="35" spans="1:7" s="4" customFormat="1" ht="21" x14ac:dyDescent="0.35">
      <c r="A35" s="4" t="s">
        <v>42</v>
      </c>
      <c r="B35" s="160" t="s">
        <v>167</v>
      </c>
      <c r="C35" s="160"/>
      <c r="D35" s="160"/>
      <c r="E35" s="160"/>
      <c r="F35" s="160"/>
      <c r="G35" s="160"/>
    </row>
    <row r="36" spans="1:7" x14ac:dyDescent="0.3">
      <c r="B36" s="1" t="s">
        <v>168</v>
      </c>
    </row>
  </sheetData>
  <mergeCells count="15">
    <mergeCell ref="B35:G35"/>
    <mergeCell ref="B1:G1"/>
    <mergeCell ref="B6:H6"/>
    <mergeCell ref="C9:E9"/>
    <mergeCell ref="B4:G4"/>
    <mergeCell ref="B5:G5"/>
    <mergeCell ref="B3:G3"/>
    <mergeCell ref="C32:E32"/>
    <mergeCell ref="C10:E10"/>
    <mergeCell ref="C19:E19"/>
    <mergeCell ref="C20:E20"/>
    <mergeCell ref="C12:E12"/>
    <mergeCell ref="C26:E26"/>
    <mergeCell ref="C18:E18"/>
    <mergeCell ref="C11:E11"/>
  </mergeCells>
  <pageMargins left="0.25" right="0" top="0.5" bottom="0.25" header="0.31496062992126" footer="0.31496062992126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opLeftCell="A4" zoomScale="120" zoomScaleNormal="120" workbookViewId="0">
      <selection activeCell="E20" sqref="E20"/>
    </sheetView>
  </sheetViews>
  <sheetFormatPr defaultRowHeight="19.5" x14ac:dyDescent="0.3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0.75" style="1" customWidth="1"/>
    <col min="6" max="6" width="7.75" style="2" customWidth="1"/>
    <col min="7" max="7" width="8.125" style="2" customWidth="1"/>
    <col min="8" max="8" width="13.7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9" s="7" customFormat="1" ht="21" x14ac:dyDescent="0.35">
      <c r="A1" s="179" t="s">
        <v>45</v>
      </c>
      <c r="B1" s="179"/>
      <c r="C1" s="179"/>
      <c r="D1" s="179"/>
      <c r="E1" s="179"/>
      <c r="F1" s="179"/>
      <c r="G1" s="179"/>
      <c r="H1" s="179"/>
    </row>
    <row r="2" spans="1:9" x14ac:dyDescent="0.3">
      <c r="B2" s="2"/>
      <c r="C2" s="2"/>
      <c r="D2" s="2"/>
      <c r="E2" s="2"/>
      <c r="I2" s="3"/>
    </row>
    <row r="3" spans="1:9" s="4" customFormat="1" ht="21" x14ac:dyDescent="0.35">
      <c r="B3" s="5" t="s">
        <v>15</v>
      </c>
      <c r="F3" s="37"/>
      <c r="G3" s="37"/>
      <c r="H3" s="37"/>
    </row>
    <row r="4" spans="1:9" s="8" customFormat="1" ht="25.5" customHeight="1" x14ac:dyDescent="0.35">
      <c r="B4" s="27" t="s">
        <v>59</v>
      </c>
      <c r="F4" s="37"/>
      <c r="G4" s="37"/>
      <c r="H4" s="37"/>
    </row>
    <row r="5" spans="1:9" s="8" customFormat="1" ht="21.75" thickBot="1" x14ac:dyDescent="0.4">
      <c r="B5" s="8" t="s">
        <v>171</v>
      </c>
      <c r="F5" s="39"/>
      <c r="G5" s="39"/>
      <c r="H5" s="39"/>
    </row>
    <row r="6" spans="1:9" s="4" customFormat="1" ht="21.75" thickTop="1" x14ac:dyDescent="0.35">
      <c r="B6" s="191" t="s">
        <v>4</v>
      </c>
      <c r="C6" s="192"/>
      <c r="D6" s="192"/>
      <c r="E6" s="193"/>
      <c r="F6" s="197"/>
      <c r="G6" s="180" t="s">
        <v>5</v>
      </c>
      <c r="H6" s="180" t="s">
        <v>6</v>
      </c>
    </row>
    <row r="7" spans="1:9" s="4" customFormat="1" ht="21.75" thickBot="1" x14ac:dyDescent="0.4">
      <c r="B7" s="194"/>
      <c r="C7" s="195"/>
      <c r="D7" s="195"/>
      <c r="E7" s="196"/>
      <c r="F7" s="198"/>
      <c r="G7" s="181"/>
      <c r="H7" s="181"/>
    </row>
    <row r="8" spans="1:9" s="4" customFormat="1" ht="21.75" thickTop="1" x14ac:dyDescent="0.35">
      <c r="B8" s="79" t="s">
        <v>9</v>
      </c>
      <c r="C8" s="80"/>
      <c r="D8" s="80"/>
      <c r="E8" s="81"/>
      <c r="F8" s="49"/>
      <c r="G8" s="14"/>
      <c r="H8" s="40"/>
      <c r="I8" s="6"/>
    </row>
    <row r="9" spans="1:9" s="4" customFormat="1" ht="24" customHeight="1" x14ac:dyDescent="0.35">
      <c r="B9" s="182" t="s">
        <v>25</v>
      </c>
      <c r="C9" s="183"/>
      <c r="D9" s="183"/>
      <c r="E9" s="184"/>
      <c r="F9" s="177">
        <f>Data!J12</f>
        <v>1.9</v>
      </c>
      <c r="G9" s="177">
        <f>Data!J13</f>
        <v>0.56764621219754663</v>
      </c>
      <c r="H9" s="172" t="str">
        <f t="shared" ref="H9:H11" si="0">IF(F9&gt;4.5,"มากที่สุด",IF(F9&gt;3.5,"มาก",IF(F9&gt;2.5,"ปานกลาง",IF(F9&gt;1.5,"น้อย",IF(F9&lt;=1.5,"น้อยที่สุด")))))</f>
        <v>น้อย</v>
      </c>
    </row>
    <row r="10" spans="1:9" s="4" customFormat="1" ht="24" customHeight="1" x14ac:dyDescent="0.35">
      <c r="B10" s="174" t="s">
        <v>23</v>
      </c>
      <c r="C10" s="175"/>
      <c r="D10" s="175"/>
      <c r="E10" s="176"/>
      <c r="F10" s="178"/>
      <c r="G10" s="178"/>
      <c r="H10" s="173"/>
    </row>
    <row r="11" spans="1:9" s="4" customFormat="1" ht="24" customHeight="1" x14ac:dyDescent="0.35">
      <c r="B11" s="182" t="s">
        <v>26</v>
      </c>
      <c r="C11" s="183"/>
      <c r="D11" s="183"/>
      <c r="E11" s="184"/>
      <c r="F11" s="177">
        <f>Data!K12</f>
        <v>1.4</v>
      </c>
      <c r="G11" s="177">
        <f>Data!K13</f>
        <v>0.69920589878010087</v>
      </c>
      <c r="H11" s="172" t="str">
        <f t="shared" si="0"/>
        <v>น้อยที่สุด</v>
      </c>
    </row>
    <row r="12" spans="1:9" s="4" customFormat="1" ht="21" x14ac:dyDescent="0.35">
      <c r="B12" s="174" t="s">
        <v>24</v>
      </c>
      <c r="C12" s="175"/>
      <c r="D12" s="175"/>
      <c r="E12" s="176"/>
      <c r="F12" s="178"/>
      <c r="G12" s="178"/>
      <c r="H12" s="173"/>
    </row>
    <row r="13" spans="1:9" s="4" customFormat="1" ht="21.75" thickBot="1" x14ac:dyDescent="0.4">
      <c r="B13" s="185" t="s">
        <v>10</v>
      </c>
      <c r="C13" s="186"/>
      <c r="D13" s="186"/>
      <c r="E13" s="187"/>
      <c r="F13" s="18">
        <f>Data!K14</f>
        <v>1.65</v>
      </c>
      <c r="G13" s="19">
        <f>Data!K15</f>
        <v>0.67082039324993681</v>
      </c>
      <c r="H13" s="20" t="s">
        <v>130</v>
      </c>
    </row>
    <row r="14" spans="1:9" s="4" customFormat="1" ht="21.75" thickTop="1" x14ac:dyDescent="0.35">
      <c r="B14" s="50" t="s">
        <v>11</v>
      </c>
      <c r="C14" s="51"/>
      <c r="D14" s="51"/>
      <c r="E14" s="21"/>
      <c r="F14" s="22"/>
      <c r="G14" s="22"/>
      <c r="H14" s="21"/>
    </row>
    <row r="15" spans="1:9" s="4" customFormat="1" ht="24" customHeight="1" x14ac:dyDescent="0.35">
      <c r="B15" s="182" t="s">
        <v>43</v>
      </c>
      <c r="C15" s="183"/>
      <c r="D15" s="183"/>
      <c r="E15" s="184"/>
      <c r="F15" s="177">
        <f>Data!L12</f>
        <v>3.6</v>
      </c>
      <c r="G15" s="177">
        <f>Data!L13</f>
        <v>0.69920589878010153</v>
      </c>
      <c r="H15" s="172" t="str">
        <f>IF(F15&gt;4.5,"มากที่สุด",IF(F15&gt;3.5,"มาก",IF(F15&gt;2.5,"ปานกลาง",IF(F15&gt;1.5,"น้อย",IF(F15&lt;=1.5,"น้อยที่สุด")))))</f>
        <v>มาก</v>
      </c>
    </row>
    <row r="16" spans="1:9" s="4" customFormat="1" ht="24" customHeight="1" x14ac:dyDescent="0.35">
      <c r="B16" s="174" t="s">
        <v>23</v>
      </c>
      <c r="C16" s="175"/>
      <c r="D16" s="175"/>
      <c r="E16" s="176"/>
      <c r="F16" s="178"/>
      <c r="G16" s="178"/>
      <c r="H16" s="173"/>
    </row>
    <row r="17" spans="1:10" s="4" customFormat="1" ht="24" customHeight="1" x14ac:dyDescent="0.35">
      <c r="B17" s="182" t="s">
        <v>44</v>
      </c>
      <c r="C17" s="183"/>
      <c r="D17" s="183"/>
      <c r="E17" s="184"/>
      <c r="F17" s="177">
        <f>Data!M12</f>
        <v>3.6</v>
      </c>
      <c r="G17" s="177">
        <f>Data!M13</f>
        <v>0.69920589878010153</v>
      </c>
      <c r="H17" s="172" t="str">
        <f t="shared" ref="H17:H19" si="1">IF(F17&gt;4.5,"มากที่สุด",IF(F17&gt;3.5,"มาก",IF(F17&gt;2.5,"ปานกลาง",IF(F17&gt;1.5,"น้อย",IF(F17&lt;=1.5,"น้อยที่สุด")))))</f>
        <v>มาก</v>
      </c>
    </row>
    <row r="18" spans="1:10" s="4" customFormat="1" ht="24" customHeight="1" x14ac:dyDescent="0.35">
      <c r="B18" s="174" t="s">
        <v>24</v>
      </c>
      <c r="C18" s="175"/>
      <c r="D18" s="175"/>
      <c r="E18" s="176"/>
      <c r="F18" s="178"/>
      <c r="G18" s="178"/>
      <c r="H18" s="173"/>
    </row>
    <row r="19" spans="1:10" s="4" customFormat="1" ht="21.75" thickBot="1" x14ac:dyDescent="0.4">
      <c r="B19" s="188" t="s">
        <v>10</v>
      </c>
      <c r="C19" s="189"/>
      <c r="D19" s="189"/>
      <c r="E19" s="190"/>
      <c r="F19" s="19">
        <f>Data!M14</f>
        <v>3.6</v>
      </c>
      <c r="G19" s="23">
        <f>Data!M15</f>
        <v>0.68055704737872103</v>
      </c>
      <c r="H19" s="20" t="str">
        <f t="shared" si="1"/>
        <v>มาก</v>
      </c>
      <c r="J19" s="24"/>
    </row>
    <row r="20" spans="1:10" s="4" customFormat="1" ht="16.5" customHeight="1" thickTop="1" x14ac:dyDescent="0.35">
      <c r="B20" s="6"/>
      <c r="C20" s="6"/>
      <c r="D20" s="6"/>
      <c r="E20" s="6"/>
      <c r="F20" s="25"/>
      <c r="G20" s="25"/>
      <c r="H20" s="25"/>
    </row>
    <row r="21" spans="1:10" s="4" customFormat="1" ht="21" x14ac:dyDescent="0.35">
      <c r="B21" s="8"/>
      <c r="C21" s="8" t="s">
        <v>60</v>
      </c>
      <c r="D21" s="8"/>
      <c r="E21" s="8"/>
      <c r="F21" s="8"/>
      <c r="G21" s="8"/>
      <c r="H21" s="8"/>
      <c r="I21" s="8"/>
      <c r="J21" s="8"/>
    </row>
    <row r="22" spans="1:10" s="4" customFormat="1" ht="21" x14ac:dyDescent="0.35">
      <c r="B22" s="8" t="s">
        <v>169</v>
      </c>
      <c r="C22" s="8"/>
      <c r="D22" s="8"/>
      <c r="E22" s="8"/>
      <c r="F22" s="8"/>
      <c r="G22" s="8"/>
      <c r="H22" s="8"/>
      <c r="I22" s="8"/>
      <c r="J22" s="8"/>
    </row>
    <row r="23" spans="1:10" s="4" customFormat="1" ht="21" x14ac:dyDescent="0.35">
      <c r="B23" s="8" t="s">
        <v>170</v>
      </c>
      <c r="C23" s="8"/>
      <c r="D23" s="8"/>
      <c r="E23" s="8"/>
      <c r="F23" s="8"/>
      <c r="G23" s="8"/>
      <c r="H23" s="8"/>
      <c r="I23" s="8"/>
      <c r="J23" s="8"/>
    </row>
    <row r="24" spans="1:10" s="4" customFormat="1" ht="21" x14ac:dyDescent="0.35">
      <c r="A24" s="36"/>
      <c r="B24" s="36"/>
      <c r="C24" s="36"/>
      <c r="D24" s="36"/>
      <c r="E24" s="36"/>
      <c r="F24" s="36"/>
      <c r="G24" s="8"/>
      <c r="H24" s="8"/>
    </row>
    <row r="25" spans="1:10" s="4" customFormat="1" ht="21" x14ac:dyDescent="0.35">
      <c r="B25" s="8"/>
      <c r="C25" s="8"/>
      <c r="D25" s="8"/>
      <c r="E25" s="8"/>
      <c r="F25" s="8"/>
      <c r="G25" s="8"/>
      <c r="H25" s="8"/>
      <c r="I25" s="8"/>
      <c r="J25" s="8"/>
    </row>
    <row r="26" spans="1:10" s="4" customFormat="1" ht="21" x14ac:dyDescent="0.35">
      <c r="B26" s="8"/>
      <c r="C26" s="8"/>
      <c r="D26" s="8"/>
      <c r="E26" s="8"/>
      <c r="F26" s="8"/>
      <c r="G26" s="8"/>
      <c r="H26" s="8"/>
      <c r="I26" s="8"/>
      <c r="J26" s="8"/>
    </row>
    <row r="27" spans="1:10" s="7" customFormat="1" ht="21" x14ac:dyDescent="0.35">
      <c r="B27" s="33"/>
      <c r="C27" s="33"/>
      <c r="D27" s="33"/>
      <c r="E27" s="33"/>
      <c r="F27" s="34"/>
      <c r="G27" s="34"/>
      <c r="H27" s="35"/>
    </row>
  </sheetData>
  <mergeCells count="27">
    <mergeCell ref="B19:E19"/>
    <mergeCell ref="B6:E7"/>
    <mergeCell ref="F6:F7"/>
    <mergeCell ref="G6:G7"/>
    <mergeCell ref="B17:E17"/>
    <mergeCell ref="B15:E15"/>
    <mergeCell ref="B16:E16"/>
    <mergeCell ref="F15:F16"/>
    <mergeCell ref="G15:G16"/>
    <mergeCell ref="A1:H1"/>
    <mergeCell ref="H6:H7"/>
    <mergeCell ref="B9:E9"/>
    <mergeCell ref="B11:E11"/>
    <mergeCell ref="B13:E13"/>
    <mergeCell ref="B10:E10"/>
    <mergeCell ref="F9:F10"/>
    <mergeCell ref="G9:G10"/>
    <mergeCell ref="H9:H10"/>
    <mergeCell ref="F11:F12"/>
    <mergeCell ref="G11:G12"/>
    <mergeCell ref="H11:H12"/>
    <mergeCell ref="B12:E12"/>
    <mergeCell ref="H15:H16"/>
    <mergeCell ref="B18:E18"/>
    <mergeCell ref="F17:F18"/>
    <mergeCell ref="G17:G18"/>
    <mergeCell ref="H17:H18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7"/>
  <sheetViews>
    <sheetView topLeftCell="A22" zoomScale="130" zoomScaleNormal="130" workbookViewId="0">
      <selection activeCell="H29" sqref="H29"/>
    </sheetView>
  </sheetViews>
  <sheetFormatPr defaultRowHeight="19.5" x14ac:dyDescent="0.3"/>
  <cols>
    <col min="1" max="1" width="7.125" style="1" customWidth="1"/>
    <col min="2" max="2" width="4.625" style="1" customWidth="1"/>
    <col min="3" max="3" width="16.125" style="1" customWidth="1"/>
    <col min="4" max="4" width="6.25" style="1" customWidth="1"/>
    <col min="5" max="5" width="15.375" style="1" customWidth="1"/>
    <col min="6" max="6" width="14" style="1" customWidth="1"/>
    <col min="7" max="7" width="6.75" style="2" customWidth="1"/>
    <col min="8" max="8" width="7" style="2" customWidth="1"/>
    <col min="9" max="9" width="14.7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7" customFormat="1" ht="21" x14ac:dyDescent="0.35">
      <c r="B1" s="179" t="s">
        <v>13</v>
      </c>
      <c r="C1" s="179"/>
      <c r="D1" s="179"/>
      <c r="E1" s="179"/>
      <c r="F1" s="179"/>
      <c r="G1" s="179"/>
      <c r="H1" s="179"/>
      <c r="I1" s="179"/>
    </row>
    <row r="2" spans="2:11" s="7" customFormat="1" ht="21" x14ac:dyDescent="0.35">
      <c r="B2" s="48"/>
      <c r="C2" s="48"/>
      <c r="D2" s="48"/>
      <c r="E2" s="48"/>
      <c r="F2" s="48"/>
      <c r="G2" s="48"/>
      <c r="H2" s="48"/>
      <c r="I2" s="48"/>
    </row>
    <row r="3" spans="2:11" s="52" customFormat="1" ht="20.25" thickBot="1" x14ac:dyDescent="0.35">
      <c r="C3" s="53" t="s">
        <v>172</v>
      </c>
      <c r="G3" s="54"/>
      <c r="H3" s="54"/>
      <c r="I3" s="54"/>
    </row>
    <row r="4" spans="2:11" s="52" customFormat="1" ht="19.5" customHeight="1" thickTop="1" x14ac:dyDescent="0.3">
      <c r="C4" s="221" t="s">
        <v>4</v>
      </c>
      <c r="D4" s="222"/>
      <c r="E4" s="222"/>
      <c r="F4" s="223"/>
      <c r="G4" s="227"/>
      <c r="H4" s="229" t="s">
        <v>5</v>
      </c>
      <c r="I4" s="229" t="s">
        <v>6</v>
      </c>
    </row>
    <row r="5" spans="2:11" s="52" customFormat="1" ht="12" customHeight="1" thickBot="1" x14ac:dyDescent="0.35">
      <c r="C5" s="224"/>
      <c r="D5" s="225"/>
      <c r="E5" s="225"/>
      <c r="F5" s="226"/>
      <c r="G5" s="228"/>
      <c r="H5" s="230"/>
      <c r="I5" s="230"/>
    </row>
    <row r="6" spans="2:11" s="52" customFormat="1" ht="20.25" thickTop="1" x14ac:dyDescent="0.3">
      <c r="C6" s="213" t="s">
        <v>18</v>
      </c>
      <c r="D6" s="214"/>
      <c r="E6" s="214"/>
      <c r="F6" s="215"/>
      <c r="G6" s="55"/>
      <c r="H6" s="56"/>
      <c r="I6" s="56"/>
    </row>
    <row r="7" spans="2:11" s="52" customFormat="1" x14ac:dyDescent="0.3">
      <c r="C7" s="210" t="s">
        <v>28</v>
      </c>
      <c r="D7" s="211"/>
      <c r="E7" s="211"/>
      <c r="F7" s="212"/>
      <c r="G7" s="57">
        <f>Data!G12</f>
        <v>4.2</v>
      </c>
      <c r="H7" s="57">
        <f>Data!G13</f>
        <v>0.42163702135578385</v>
      </c>
      <c r="I7" s="58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52" customFormat="1" x14ac:dyDescent="0.3">
      <c r="C8" s="59" t="s">
        <v>131</v>
      </c>
      <c r="D8" s="59"/>
      <c r="E8" s="59"/>
      <c r="F8" s="59"/>
      <c r="G8" s="57">
        <f>Data!H12</f>
        <v>4.2</v>
      </c>
      <c r="H8" s="57">
        <f>Data!H13</f>
        <v>0.42163702135578385</v>
      </c>
      <c r="I8" s="58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52" customFormat="1" x14ac:dyDescent="0.3">
      <c r="C9" s="60" t="s">
        <v>17</v>
      </c>
      <c r="D9" s="61"/>
      <c r="E9" s="61"/>
      <c r="F9" s="62"/>
      <c r="G9" s="219">
        <f>Data!I12</f>
        <v>4.2</v>
      </c>
      <c r="H9" s="219">
        <f>Data!I13</f>
        <v>0.42163702135578385</v>
      </c>
      <c r="I9" s="201" t="str">
        <f t="shared" ref="I9" si="0">IF(G9&gt;4.5,"มากที่สุด",IF(G9&gt;3.5,"มาก",IF(G9&gt;2.5,"ปานกลาง",IF(G9&gt;1.5,"น้อย",IF(G9&lt;=1.5,"น้อยที่สุด")))))</f>
        <v>มาก</v>
      </c>
    </row>
    <row r="10" spans="2:11" s="52" customFormat="1" x14ac:dyDescent="0.3">
      <c r="C10" s="63" t="s">
        <v>61</v>
      </c>
      <c r="D10" s="64"/>
      <c r="E10" s="64"/>
      <c r="F10" s="65"/>
      <c r="G10" s="220"/>
      <c r="H10" s="220"/>
      <c r="I10" s="202"/>
    </row>
    <row r="11" spans="2:11" s="52" customFormat="1" x14ac:dyDescent="0.3">
      <c r="C11" s="216" t="s">
        <v>7</v>
      </c>
      <c r="D11" s="217"/>
      <c r="E11" s="217"/>
      <c r="F11" s="218"/>
      <c r="G11" s="66">
        <f>Data!I14</f>
        <v>4.2</v>
      </c>
      <c r="H11" s="66">
        <f>Data!I15</f>
        <v>0.40683810217248617</v>
      </c>
      <c r="I11" s="67" t="str">
        <f>IF(G11&gt;4.5,"มากที่สุด",IF(G11&gt;3.5,"มาก",IF(G11&gt;2.5,"ปานกลาง",IF(G11&gt;1.5,"น้อย",IF(G11&lt;=1.5,"น้อยที่สุด")))))</f>
        <v>มาก</v>
      </c>
      <c r="K11" s="68"/>
    </row>
    <row r="12" spans="2:11" s="52" customFormat="1" x14ac:dyDescent="0.3">
      <c r="C12" s="210" t="s">
        <v>29</v>
      </c>
      <c r="D12" s="211"/>
      <c r="E12" s="211"/>
      <c r="F12" s="212"/>
      <c r="G12" s="73"/>
      <c r="H12" s="73"/>
      <c r="I12" s="74"/>
    </row>
    <row r="13" spans="2:11" s="52" customFormat="1" x14ac:dyDescent="0.3">
      <c r="C13" s="209" t="s">
        <v>30</v>
      </c>
      <c r="D13" s="209"/>
      <c r="E13" s="209"/>
      <c r="F13" s="209"/>
      <c r="G13" s="73">
        <f>Data!N12</f>
        <v>4.0999999999999996</v>
      </c>
      <c r="H13" s="73">
        <f>Data!N13</f>
        <v>0.31622776601683789</v>
      </c>
      <c r="I13" s="58" t="str">
        <f t="shared" ref="I13:I16" si="1">IF(G13&gt;4.5,"มากที่สุด",IF(G13&gt;3.5,"มาก",IF(G13&gt;2.5,"ปานกลาง",IF(G13&gt;1.5,"น้อย",IF(G13&lt;=1.5,"น้อยที่สุด")))))</f>
        <v>มาก</v>
      </c>
    </row>
    <row r="14" spans="2:11" s="52" customFormat="1" x14ac:dyDescent="0.3">
      <c r="C14" s="209" t="s">
        <v>31</v>
      </c>
      <c r="D14" s="209"/>
      <c r="E14" s="209"/>
      <c r="F14" s="209"/>
      <c r="G14" s="71">
        <f>Data!O12</f>
        <v>4.5</v>
      </c>
      <c r="H14" s="71">
        <f>Data!O13</f>
        <v>0.52704627669472992</v>
      </c>
      <c r="I14" s="72" t="str">
        <f t="shared" si="1"/>
        <v>มาก</v>
      </c>
    </row>
    <row r="15" spans="2:11" s="52" customFormat="1" x14ac:dyDescent="0.3">
      <c r="C15" s="203" t="s">
        <v>27</v>
      </c>
      <c r="D15" s="204"/>
      <c r="E15" s="204"/>
      <c r="F15" s="205"/>
      <c r="G15" s="69">
        <f>Data!O14</f>
        <v>4.3</v>
      </c>
      <c r="H15" s="69">
        <f>Data!O15</f>
        <v>0.47016234598162665</v>
      </c>
      <c r="I15" s="70" t="str">
        <f t="shared" si="1"/>
        <v>มาก</v>
      </c>
    </row>
    <row r="16" spans="2:11" s="52" customFormat="1" ht="20.25" thickBot="1" x14ac:dyDescent="0.35">
      <c r="C16" s="206" t="s">
        <v>8</v>
      </c>
      <c r="D16" s="207"/>
      <c r="E16" s="207"/>
      <c r="F16" s="208"/>
      <c r="G16" s="75">
        <f>Data!P12</f>
        <v>4.24</v>
      </c>
      <c r="H16" s="75">
        <f>Data!P13</f>
        <v>0.43141911058690008</v>
      </c>
      <c r="I16" s="76" t="str">
        <f t="shared" si="1"/>
        <v>มาก</v>
      </c>
    </row>
    <row r="17" spans="3:9" s="52" customFormat="1" ht="20.25" thickTop="1" x14ac:dyDescent="0.3">
      <c r="C17" s="84"/>
      <c r="D17" s="84"/>
      <c r="E17" s="84"/>
      <c r="F17" s="84"/>
      <c r="G17" s="85"/>
      <c r="H17" s="85"/>
      <c r="I17" s="86"/>
    </row>
    <row r="18" spans="3:9" s="4" customFormat="1" ht="21" x14ac:dyDescent="0.35">
      <c r="C18" s="88" t="s">
        <v>62</v>
      </c>
      <c r="D18" s="90"/>
      <c r="E18" s="90"/>
      <c r="F18" s="90"/>
      <c r="G18" s="90"/>
      <c r="H18" s="90"/>
      <c r="I18" s="90"/>
    </row>
    <row r="19" spans="3:9" s="4" customFormat="1" ht="21" x14ac:dyDescent="0.35">
      <c r="C19" s="199" t="s">
        <v>132</v>
      </c>
      <c r="D19" s="200"/>
      <c r="E19" s="200"/>
      <c r="F19" s="200"/>
      <c r="G19" s="200"/>
      <c r="H19" s="200"/>
      <c r="I19" s="200"/>
    </row>
    <row r="20" spans="3:9" s="4" customFormat="1" ht="21" x14ac:dyDescent="0.35">
      <c r="C20" s="91" t="s">
        <v>133</v>
      </c>
      <c r="D20" s="94"/>
      <c r="E20" s="94"/>
      <c r="F20" s="94"/>
      <c r="G20" s="94"/>
      <c r="H20" s="94"/>
      <c r="I20" s="94"/>
    </row>
    <row r="21" spans="3:9" s="4" customFormat="1" ht="21" x14ac:dyDescent="0.35">
      <c r="C21" s="122" t="s">
        <v>173</v>
      </c>
      <c r="D21" s="123"/>
      <c r="E21" s="123"/>
      <c r="F21" s="123"/>
      <c r="G21" s="123"/>
      <c r="H21" s="123"/>
      <c r="I21" s="123"/>
    </row>
    <row r="22" spans="3:9" s="4" customFormat="1" ht="21" x14ac:dyDescent="0.35">
      <c r="C22" s="26" t="s">
        <v>174</v>
      </c>
      <c r="D22" s="26"/>
      <c r="E22" s="26"/>
      <c r="F22" s="26"/>
      <c r="G22" s="26"/>
      <c r="H22" s="26"/>
      <c r="I22" s="26"/>
    </row>
    <row r="23" spans="3:9" s="4" customFormat="1" ht="21" x14ac:dyDescent="0.35">
      <c r="C23" s="26" t="s">
        <v>134</v>
      </c>
      <c r="D23" s="91"/>
      <c r="E23" s="91"/>
      <c r="F23" s="91"/>
      <c r="G23" s="91"/>
      <c r="H23" s="91"/>
      <c r="I23" s="91"/>
    </row>
    <row r="24" spans="3:9" s="4" customFormat="1" ht="21" x14ac:dyDescent="0.35">
      <c r="C24" s="26" t="s">
        <v>175</v>
      </c>
      <c r="D24" s="91"/>
      <c r="E24" s="91"/>
      <c r="F24" s="91"/>
      <c r="G24" s="91"/>
      <c r="H24" s="91"/>
      <c r="I24" s="91"/>
    </row>
    <row r="25" spans="3:9" s="4" customFormat="1" ht="21" x14ac:dyDescent="0.35">
      <c r="C25" s="199" t="s">
        <v>135</v>
      </c>
      <c r="D25" s="200"/>
      <c r="E25" s="200"/>
      <c r="F25" s="200"/>
      <c r="G25" s="200"/>
      <c r="H25" s="200"/>
      <c r="I25" s="200"/>
    </row>
    <row r="26" spans="3:9" s="4" customFormat="1" ht="21" x14ac:dyDescent="0.35">
      <c r="C26" s="91" t="s">
        <v>176</v>
      </c>
      <c r="D26" s="94"/>
      <c r="E26" s="94"/>
      <c r="F26" s="94"/>
      <c r="G26" s="94"/>
      <c r="H26" s="94"/>
      <c r="I26" s="94"/>
    </row>
    <row r="27" spans="3:9" s="4" customFormat="1" ht="21" x14ac:dyDescent="0.35">
      <c r="C27" s="111"/>
      <c r="D27" s="112"/>
      <c r="E27" s="112"/>
      <c r="F27" s="112"/>
      <c r="G27" s="112"/>
      <c r="H27" s="112"/>
      <c r="I27" s="112"/>
    </row>
  </sheetData>
  <mergeCells count="18">
    <mergeCell ref="B1:I1"/>
    <mergeCell ref="C4:F5"/>
    <mergeCell ref="G4:G5"/>
    <mergeCell ref="H4:H5"/>
    <mergeCell ref="I4:I5"/>
    <mergeCell ref="C6:F6"/>
    <mergeCell ref="C7:F7"/>
    <mergeCell ref="C11:F11"/>
    <mergeCell ref="G9:G10"/>
    <mergeCell ref="H9:H10"/>
    <mergeCell ref="C19:I19"/>
    <mergeCell ref="C25:I25"/>
    <mergeCell ref="I9:I10"/>
    <mergeCell ref="C15:F15"/>
    <mergeCell ref="C16:F16"/>
    <mergeCell ref="C14:F14"/>
    <mergeCell ref="C12:F12"/>
    <mergeCell ref="C13:F13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3" sqref="C13"/>
    </sheetView>
  </sheetViews>
  <sheetFormatPr defaultRowHeight="21" x14ac:dyDescent="0.35"/>
  <cols>
    <col min="1" max="1" width="3.875" style="4" customWidth="1"/>
    <col min="2" max="2" width="3.625" style="4" customWidth="1"/>
    <col min="3" max="3" width="66.875" style="4" customWidth="1"/>
    <col min="4" max="4" width="6.375" style="4" customWidth="1"/>
    <col min="5" max="255" width="9" style="4"/>
    <col min="256" max="256" width="5.875" style="4" customWidth="1"/>
    <col min="257" max="257" width="5.625" style="4" customWidth="1"/>
    <col min="258" max="258" width="69.25" style="4" customWidth="1"/>
    <col min="259" max="259" width="7.375" style="4" customWidth="1"/>
    <col min="260" max="511" width="9" style="4"/>
    <col min="512" max="512" width="5.875" style="4" customWidth="1"/>
    <col min="513" max="513" width="5.625" style="4" customWidth="1"/>
    <col min="514" max="514" width="69.25" style="4" customWidth="1"/>
    <col min="515" max="515" width="7.375" style="4" customWidth="1"/>
    <col min="516" max="767" width="9" style="4"/>
    <col min="768" max="768" width="5.875" style="4" customWidth="1"/>
    <col min="769" max="769" width="5.625" style="4" customWidth="1"/>
    <col min="770" max="770" width="69.25" style="4" customWidth="1"/>
    <col min="771" max="771" width="7.375" style="4" customWidth="1"/>
    <col min="772" max="1023" width="9" style="4"/>
    <col min="1024" max="1024" width="5.875" style="4" customWidth="1"/>
    <col min="1025" max="1025" width="5.625" style="4" customWidth="1"/>
    <col min="1026" max="1026" width="69.25" style="4" customWidth="1"/>
    <col min="1027" max="1027" width="7.375" style="4" customWidth="1"/>
    <col min="1028" max="1279" width="9" style="4"/>
    <col min="1280" max="1280" width="5.875" style="4" customWidth="1"/>
    <col min="1281" max="1281" width="5.625" style="4" customWidth="1"/>
    <col min="1282" max="1282" width="69.25" style="4" customWidth="1"/>
    <col min="1283" max="1283" width="7.375" style="4" customWidth="1"/>
    <col min="1284" max="1535" width="9" style="4"/>
    <col min="1536" max="1536" width="5.875" style="4" customWidth="1"/>
    <col min="1537" max="1537" width="5.625" style="4" customWidth="1"/>
    <col min="1538" max="1538" width="69.25" style="4" customWidth="1"/>
    <col min="1539" max="1539" width="7.375" style="4" customWidth="1"/>
    <col min="1540" max="1791" width="9" style="4"/>
    <col min="1792" max="1792" width="5.875" style="4" customWidth="1"/>
    <col min="1793" max="1793" width="5.625" style="4" customWidth="1"/>
    <col min="1794" max="1794" width="69.25" style="4" customWidth="1"/>
    <col min="1795" max="1795" width="7.375" style="4" customWidth="1"/>
    <col min="1796" max="2047" width="9" style="4"/>
    <col min="2048" max="2048" width="5.875" style="4" customWidth="1"/>
    <col min="2049" max="2049" width="5.625" style="4" customWidth="1"/>
    <col min="2050" max="2050" width="69.25" style="4" customWidth="1"/>
    <col min="2051" max="2051" width="7.375" style="4" customWidth="1"/>
    <col min="2052" max="2303" width="9" style="4"/>
    <col min="2304" max="2304" width="5.875" style="4" customWidth="1"/>
    <col min="2305" max="2305" width="5.625" style="4" customWidth="1"/>
    <col min="2306" max="2306" width="69.25" style="4" customWidth="1"/>
    <col min="2307" max="2307" width="7.375" style="4" customWidth="1"/>
    <col min="2308" max="2559" width="9" style="4"/>
    <col min="2560" max="2560" width="5.875" style="4" customWidth="1"/>
    <col min="2561" max="2561" width="5.625" style="4" customWidth="1"/>
    <col min="2562" max="2562" width="69.25" style="4" customWidth="1"/>
    <col min="2563" max="2563" width="7.375" style="4" customWidth="1"/>
    <col min="2564" max="2815" width="9" style="4"/>
    <col min="2816" max="2816" width="5.875" style="4" customWidth="1"/>
    <col min="2817" max="2817" width="5.625" style="4" customWidth="1"/>
    <col min="2818" max="2818" width="69.25" style="4" customWidth="1"/>
    <col min="2819" max="2819" width="7.375" style="4" customWidth="1"/>
    <col min="2820" max="3071" width="9" style="4"/>
    <col min="3072" max="3072" width="5.875" style="4" customWidth="1"/>
    <col min="3073" max="3073" width="5.625" style="4" customWidth="1"/>
    <col min="3074" max="3074" width="69.25" style="4" customWidth="1"/>
    <col min="3075" max="3075" width="7.375" style="4" customWidth="1"/>
    <col min="3076" max="3327" width="9" style="4"/>
    <col min="3328" max="3328" width="5.875" style="4" customWidth="1"/>
    <col min="3329" max="3329" width="5.625" style="4" customWidth="1"/>
    <col min="3330" max="3330" width="69.25" style="4" customWidth="1"/>
    <col min="3331" max="3331" width="7.375" style="4" customWidth="1"/>
    <col min="3332" max="3583" width="9" style="4"/>
    <col min="3584" max="3584" width="5.875" style="4" customWidth="1"/>
    <col min="3585" max="3585" width="5.625" style="4" customWidth="1"/>
    <col min="3586" max="3586" width="69.25" style="4" customWidth="1"/>
    <col min="3587" max="3587" width="7.375" style="4" customWidth="1"/>
    <col min="3588" max="3839" width="9" style="4"/>
    <col min="3840" max="3840" width="5.875" style="4" customWidth="1"/>
    <col min="3841" max="3841" width="5.625" style="4" customWidth="1"/>
    <col min="3842" max="3842" width="69.25" style="4" customWidth="1"/>
    <col min="3843" max="3843" width="7.375" style="4" customWidth="1"/>
    <col min="3844" max="4095" width="9" style="4"/>
    <col min="4096" max="4096" width="5.875" style="4" customWidth="1"/>
    <col min="4097" max="4097" width="5.625" style="4" customWidth="1"/>
    <col min="4098" max="4098" width="69.25" style="4" customWidth="1"/>
    <col min="4099" max="4099" width="7.375" style="4" customWidth="1"/>
    <col min="4100" max="4351" width="9" style="4"/>
    <col min="4352" max="4352" width="5.875" style="4" customWidth="1"/>
    <col min="4353" max="4353" width="5.625" style="4" customWidth="1"/>
    <col min="4354" max="4354" width="69.25" style="4" customWidth="1"/>
    <col min="4355" max="4355" width="7.375" style="4" customWidth="1"/>
    <col min="4356" max="4607" width="9" style="4"/>
    <col min="4608" max="4608" width="5.875" style="4" customWidth="1"/>
    <col min="4609" max="4609" width="5.625" style="4" customWidth="1"/>
    <col min="4610" max="4610" width="69.25" style="4" customWidth="1"/>
    <col min="4611" max="4611" width="7.375" style="4" customWidth="1"/>
    <col min="4612" max="4863" width="9" style="4"/>
    <col min="4864" max="4864" width="5.875" style="4" customWidth="1"/>
    <col min="4865" max="4865" width="5.625" style="4" customWidth="1"/>
    <col min="4866" max="4866" width="69.25" style="4" customWidth="1"/>
    <col min="4867" max="4867" width="7.375" style="4" customWidth="1"/>
    <col min="4868" max="5119" width="9" style="4"/>
    <col min="5120" max="5120" width="5.875" style="4" customWidth="1"/>
    <col min="5121" max="5121" width="5.625" style="4" customWidth="1"/>
    <col min="5122" max="5122" width="69.25" style="4" customWidth="1"/>
    <col min="5123" max="5123" width="7.375" style="4" customWidth="1"/>
    <col min="5124" max="5375" width="9" style="4"/>
    <col min="5376" max="5376" width="5.875" style="4" customWidth="1"/>
    <col min="5377" max="5377" width="5.625" style="4" customWidth="1"/>
    <col min="5378" max="5378" width="69.25" style="4" customWidth="1"/>
    <col min="5379" max="5379" width="7.375" style="4" customWidth="1"/>
    <col min="5380" max="5631" width="9" style="4"/>
    <col min="5632" max="5632" width="5.875" style="4" customWidth="1"/>
    <col min="5633" max="5633" width="5.625" style="4" customWidth="1"/>
    <col min="5634" max="5634" width="69.25" style="4" customWidth="1"/>
    <col min="5635" max="5635" width="7.375" style="4" customWidth="1"/>
    <col min="5636" max="5887" width="9" style="4"/>
    <col min="5888" max="5888" width="5.875" style="4" customWidth="1"/>
    <col min="5889" max="5889" width="5.625" style="4" customWidth="1"/>
    <col min="5890" max="5890" width="69.25" style="4" customWidth="1"/>
    <col min="5891" max="5891" width="7.375" style="4" customWidth="1"/>
    <col min="5892" max="6143" width="9" style="4"/>
    <col min="6144" max="6144" width="5.875" style="4" customWidth="1"/>
    <col min="6145" max="6145" width="5.625" style="4" customWidth="1"/>
    <col min="6146" max="6146" width="69.25" style="4" customWidth="1"/>
    <col min="6147" max="6147" width="7.375" style="4" customWidth="1"/>
    <col min="6148" max="6399" width="9" style="4"/>
    <col min="6400" max="6400" width="5.875" style="4" customWidth="1"/>
    <col min="6401" max="6401" width="5.625" style="4" customWidth="1"/>
    <col min="6402" max="6402" width="69.25" style="4" customWidth="1"/>
    <col min="6403" max="6403" width="7.375" style="4" customWidth="1"/>
    <col min="6404" max="6655" width="9" style="4"/>
    <col min="6656" max="6656" width="5.875" style="4" customWidth="1"/>
    <col min="6657" max="6657" width="5.625" style="4" customWidth="1"/>
    <col min="6658" max="6658" width="69.25" style="4" customWidth="1"/>
    <col min="6659" max="6659" width="7.375" style="4" customWidth="1"/>
    <col min="6660" max="6911" width="9" style="4"/>
    <col min="6912" max="6912" width="5.875" style="4" customWidth="1"/>
    <col min="6913" max="6913" width="5.625" style="4" customWidth="1"/>
    <col min="6914" max="6914" width="69.25" style="4" customWidth="1"/>
    <col min="6915" max="6915" width="7.375" style="4" customWidth="1"/>
    <col min="6916" max="7167" width="9" style="4"/>
    <col min="7168" max="7168" width="5.875" style="4" customWidth="1"/>
    <col min="7169" max="7169" width="5.625" style="4" customWidth="1"/>
    <col min="7170" max="7170" width="69.25" style="4" customWidth="1"/>
    <col min="7171" max="7171" width="7.375" style="4" customWidth="1"/>
    <col min="7172" max="7423" width="9" style="4"/>
    <col min="7424" max="7424" width="5.875" style="4" customWidth="1"/>
    <col min="7425" max="7425" width="5.625" style="4" customWidth="1"/>
    <col min="7426" max="7426" width="69.25" style="4" customWidth="1"/>
    <col min="7427" max="7427" width="7.375" style="4" customWidth="1"/>
    <col min="7428" max="7679" width="9" style="4"/>
    <col min="7680" max="7680" width="5.875" style="4" customWidth="1"/>
    <col min="7681" max="7681" width="5.625" style="4" customWidth="1"/>
    <col min="7682" max="7682" width="69.25" style="4" customWidth="1"/>
    <col min="7683" max="7683" width="7.375" style="4" customWidth="1"/>
    <col min="7684" max="7935" width="9" style="4"/>
    <col min="7936" max="7936" width="5.875" style="4" customWidth="1"/>
    <col min="7937" max="7937" width="5.625" style="4" customWidth="1"/>
    <col min="7938" max="7938" width="69.25" style="4" customWidth="1"/>
    <col min="7939" max="7939" width="7.375" style="4" customWidth="1"/>
    <col min="7940" max="8191" width="9" style="4"/>
    <col min="8192" max="8192" width="5.875" style="4" customWidth="1"/>
    <col min="8193" max="8193" width="5.625" style="4" customWidth="1"/>
    <col min="8194" max="8194" width="69.25" style="4" customWidth="1"/>
    <col min="8195" max="8195" width="7.375" style="4" customWidth="1"/>
    <col min="8196" max="8447" width="9" style="4"/>
    <col min="8448" max="8448" width="5.875" style="4" customWidth="1"/>
    <col min="8449" max="8449" width="5.625" style="4" customWidth="1"/>
    <col min="8450" max="8450" width="69.25" style="4" customWidth="1"/>
    <col min="8451" max="8451" width="7.375" style="4" customWidth="1"/>
    <col min="8452" max="8703" width="9" style="4"/>
    <col min="8704" max="8704" width="5.875" style="4" customWidth="1"/>
    <col min="8705" max="8705" width="5.625" style="4" customWidth="1"/>
    <col min="8706" max="8706" width="69.25" style="4" customWidth="1"/>
    <col min="8707" max="8707" width="7.375" style="4" customWidth="1"/>
    <col min="8708" max="8959" width="9" style="4"/>
    <col min="8960" max="8960" width="5.875" style="4" customWidth="1"/>
    <col min="8961" max="8961" width="5.625" style="4" customWidth="1"/>
    <col min="8962" max="8962" width="69.25" style="4" customWidth="1"/>
    <col min="8963" max="8963" width="7.375" style="4" customWidth="1"/>
    <col min="8964" max="9215" width="9" style="4"/>
    <col min="9216" max="9216" width="5.875" style="4" customWidth="1"/>
    <col min="9217" max="9217" width="5.625" style="4" customWidth="1"/>
    <col min="9218" max="9218" width="69.25" style="4" customWidth="1"/>
    <col min="9219" max="9219" width="7.375" style="4" customWidth="1"/>
    <col min="9220" max="9471" width="9" style="4"/>
    <col min="9472" max="9472" width="5.875" style="4" customWidth="1"/>
    <col min="9473" max="9473" width="5.625" style="4" customWidth="1"/>
    <col min="9474" max="9474" width="69.25" style="4" customWidth="1"/>
    <col min="9475" max="9475" width="7.375" style="4" customWidth="1"/>
    <col min="9476" max="9727" width="9" style="4"/>
    <col min="9728" max="9728" width="5.875" style="4" customWidth="1"/>
    <col min="9729" max="9729" width="5.625" style="4" customWidth="1"/>
    <col min="9730" max="9730" width="69.25" style="4" customWidth="1"/>
    <col min="9731" max="9731" width="7.375" style="4" customWidth="1"/>
    <col min="9732" max="9983" width="9" style="4"/>
    <col min="9984" max="9984" width="5.875" style="4" customWidth="1"/>
    <col min="9985" max="9985" width="5.625" style="4" customWidth="1"/>
    <col min="9986" max="9986" width="69.25" style="4" customWidth="1"/>
    <col min="9987" max="9987" width="7.375" style="4" customWidth="1"/>
    <col min="9988" max="10239" width="9" style="4"/>
    <col min="10240" max="10240" width="5.875" style="4" customWidth="1"/>
    <col min="10241" max="10241" width="5.625" style="4" customWidth="1"/>
    <col min="10242" max="10242" width="69.25" style="4" customWidth="1"/>
    <col min="10243" max="10243" width="7.375" style="4" customWidth="1"/>
    <col min="10244" max="10495" width="9" style="4"/>
    <col min="10496" max="10496" width="5.875" style="4" customWidth="1"/>
    <col min="10497" max="10497" width="5.625" style="4" customWidth="1"/>
    <col min="10498" max="10498" width="69.25" style="4" customWidth="1"/>
    <col min="10499" max="10499" width="7.375" style="4" customWidth="1"/>
    <col min="10500" max="10751" width="9" style="4"/>
    <col min="10752" max="10752" width="5.875" style="4" customWidth="1"/>
    <col min="10753" max="10753" width="5.625" style="4" customWidth="1"/>
    <col min="10754" max="10754" width="69.25" style="4" customWidth="1"/>
    <col min="10755" max="10755" width="7.375" style="4" customWidth="1"/>
    <col min="10756" max="11007" width="9" style="4"/>
    <col min="11008" max="11008" width="5.875" style="4" customWidth="1"/>
    <col min="11009" max="11009" width="5.625" style="4" customWidth="1"/>
    <col min="11010" max="11010" width="69.25" style="4" customWidth="1"/>
    <col min="11011" max="11011" width="7.375" style="4" customWidth="1"/>
    <col min="11012" max="11263" width="9" style="4"/>
    <col min="11264" max="11264" width="5.875" style="4" customWidth="1"/>
    <col min="11265" max="11265" width="5.625" style="4" customWidth="1"/>
    <col min="11266" max="11266" width="69.25" style="4" customWidth="1"/>
    <col min="11267" max="11267" width="7.375" style="4" customWidth="1"/>
    <col min="11268" max="11519" width="9" style="4"/>
    <col min="11520" max="11520" width="5.875" style="4" customWidth="1"/>
    <col min="11521" max="11521" width="5.625" style="4" customWidth="1"/>
    <col min="11522" max="11522" width="69.25" style="4" customWidth="1"/>
    <col min="11523" max="11523" width="7.375" style="4" customWidth="1"/>
    <col min="11524" max="11775" width="9" style="4"/>
    <col min="11776" max="11776" width="5.875" style="4" customWidth="1"/>
    <col min="11777" max="11777" width="5.625" style="4" customWidth="1"/>
    <col min="11778" max="11778" width="69.25" style="4" customWidth="1"/>
    <col min="11779" max="11779" width="7.375" style="4" customWidth="1"/>
    <col min="11780" max="12031" width="9" style="4"/>
    <col min="12032" max="12032" width="5.875" style="4" customWidth="1"/>
    <col min="12033" max="12033" width="5.625" style="4" customWidth="1"/>
    <col min="12034" max="12034" width="69.25" style="4" customWidth="1"/>
    <col min="12035" max="12035" width="7.375" style="4" customWidth="1"/>
    <col min="12036" max="12287" width="9" style="4"/>
    <col min="12288" max="12288" width="5.875" style="4" customWidth="1"/>
    <col min="12289" max="12289" width="5.625" style="4" customWidth="1"/>
    <col min="12290" max="12290" width="69.25" style="4" customWidth="1"/>
    <col min="12291" max="12291" width="7.375" style="4" customWidth="1"/>
    <col min="12292" max="12543" width="9" style="4"/>
    <col min="12544" max="12544" width="5.875" style="4" customWidth="1"/>
    <col min="12545" max="12545" width="5.625" style="4" customWidth="1"/>
    <col min="12546" max="12546" width="69.25" style="4" customWidth="1"/>
    <col min="12547" max="12547" width="7.375" style="4" customWidth="1"/>
    <col min="12548" max="12799" width="9" style="4"/>
    <col min="12800" max="12800" width="5.875" style="4" customWidth="1"/>
    <col min="12801" max="12801" width="5.625" style="4" customWidth="1"/>
    <col min="12802" max="12802" width="69.25" style="4" customWidth="1"/>
    <col min="12803" max="12803" width="7.375" style="4" customWidth="1"/>
    <col min="12804" max="13055" width="9" style="4"/>
    <col min="13056" max="13056" width="5.875" style="4" customWidth="1"/>
    <col min="13057" max="13057" width="5.625" style="4" customWidth="1"/>
    <col min="13058" max="13058" width="69.25" style="4" customWidth="1"/>
    <col min="13059" max="13059" width="7.375" style="4" customWidth="1"/>
    <col min="13060" max="13311" width="9" style="4"/>
    <col min="13312" max="13312" width="5.875" style="4" customWidth="1"/>
    <col min="13313" max="13313" width="5.625" style="4" customWidth="1"/>
    <col min="13314" max="13314" width="69.25" style="4" customWidth="1"/>
    <col min="13315" max="13315" width="7.375" style="4" customWidth="1"/>
    <col min="13316" max="13567" width="9" style="4"/>
    <col min="13568" max="13568" width="5.875" style="4" customWidth="1"/>
    <col min="13569" max="13569" width="5.625" style="4" customWidth="1"/>
    <col min="13570" max="13570" width="69.25" style="4" customWidth="1"/>
    <col min="13571" max="13571" width="7.375" style="4" customWidth="1"/>
    <col min="13572" max="13823" width="9" style="4"/>
    <col min="13824" max="13824" width="5.875" style="4" customWidth="1"/>
    <col min="13825" max="13825" width="5.625" style="4" customWidth="1"/>
    <col min="13826" max="13826" width="69.25" style="4" customWidth="1"/>
    <col min="13827" max="13827" width="7.375" style="4" customWidth="1"/>
    <col min="13828" max="14079" width="9" style="4"/>
    <col min="14080" max="14080" width="5.875" style="4" customWidth="1"/>
    <col min="14081" max="14081" width="5.625" style="4" customWidth="1"/>
    <col min="14082" max="14082" width="69.25" style="4" customWidth="1"/>
    <col min="14083" max="14083" width="7.375" style="4" customWidth="1"/>
    <col min="14084" max="14335" width="9" style="4"/>
    <col min="14336" max="14336" width="5.875" style="4" customWidth="1"/>
    <col min="14337" max="14337" width="5.625" style="4" customWidth="1"/>
    <col min="14338" max="14338" width="69.25" style="4" customWidth="1"/>
    <col min="14339" max="14339" width="7.375" style="4" customWidth="1"/>
    <col min="14340" max="14591" width="9" style="4"/>
    <col min="14592" max="14592" width="5.875" style="4" customWidth="1"/>
    <col min="14593" max="14593" width="5.625" style="4" customWidth="1"/>
    <col min="14594" max="14594" width="69.25" style="4" customWidth="1"/>
    <col min="14595" max="14595" width="7.375" style="4" customWidth="1"/>
    <col min="14596" max="14847" width="9" style="4"/>
    <col min="14848" max="14848" width="5.875" style="4" customWidth="1"/>
    <col min="14849" max="14849" width="5.625" style="4" customWidth="1"/>
    <col min="14850" max="14850" width="69.25" style="4" customWidth="1"/>
    <col min="14851" max="14851" width="7.375" style="4" customWidth="1"/>
    <col min="14852" max="15103" width="9" style="4"/>
    <col min="15104" max="15104" width="5.875" style="4" customWidth="1"/>
    <col min="15105" max="15105" width="5.625" style="4" customWidth="1"/>
    <col min="15106" max="15106" width="69.25" style="4" customWidth="1"/>
    <col min="15107" max="15107" width="7.375" style="4" customWidth="1"/>
    <col min="15108" max="15359" width="9" style="4"/>
    <col min="15360" max="15360" width="5.875" style="4" customWidth="1"/>
    <col min="15361" max="15361" width="5.625" style="4" customWidth="1"/>
    <col min="15362" max="15362" width="69.25" style="4" customWidth="1"/>
    <col min="15363" max="15363" width="7.375" style="4" customWidth="1"/>
    <col min="15364" max="15615" width="9" style="4"/>
    <col min="15616" max="15616" width="5.875" style="4" customWidth="1"/>
    <col min="15617" max="15617" width="5.625" style="4" customWidth="1"/>
    <col min="15618" max="15618" width="69.25" style="4" customWidth="1"/>
    <col min="15619" max="15619" width="7.375" style="4" customWidth="1"/>
    <col min="15620" max="15871" width="9" style="4"/>
    <col min="15872" max="15872" width="5.875" style="4" customWidth="1"/>
    <col min="15873" max="15873" width="5.625" style="4" customWidth="1"/>
    <col min="15874" max="15874" width="69.25" style="4" customWidth="1"/>
    <col min="15875" max="15875" width="7.375" style="4" customWidth="1"/>
    <col min="15876" max="16127" width="9" style="4"/>
    <col min="16128" max="16128" width="5.875" style="4" customWidth="1"/>
    <col min="16129" max="16129" width="5.625" style="4" customWidth="1"/>
    <col min="16130" max="16130" width="69.25" style="4" customWidth="1"/>
    <col min="16131" max="16131" width="7.375" style="4" customWidth="1"/>
    <col min="16132" max="16383" width="9" style="4"/>
    <col min="16384" max="16384" width="9" style="4" customWidth="1"/>
  </cols>
  <sheetData>
    <row r="1" spans="1:4" x14ac:dyDescent="0.35">
      <c r="A1" s="179" t="s">
        <v>143</v>
      </c>
      <c r="B1" s="179"/>
      <c r="C1" s="179"/>
      <c r="D1" s="179"/>
    </row>
    <row r="2" spans="1:4" x14ac:dyDescent="0.35">
      <c r="A2" s="121"/>
      <c r="B2" s="121"/>
      <c r="C2" s="121"/>
      <c r="D2" s="121"/>
    </row>
    <row r="3" spans="1:4" x14ac:dyDescent="0.35">
      <c r="A3" s="5" t="s">
        <v>144</v>
      </c>
    </row>
    <row r="4" spans="1:4" x14ac:dyDescent="0.35">
      <c r="B4" s="139" t="s">
        <v>136</v>
      </c>
    </row>
    <row r="5" spans="1:4" x14ac:dyDescent="0.35">
      <c r="B5" s="139" t="s">
        <v>137</v>
      </c>
    </row>
    <row r="6" spans="1:4" x14ac:dyDescent="0.35">
      <c r="B6" s="140" t="s">
        <v>138</v>
      </c>
      <c r="C6" s="140" t="s">
        <v>4</v>
      </c>
      <c r="D6" s="141" t="s">
        <v>139</v>
      </c>
    </row>
    <row r="7" spans="1:4" x14ac:dyDescent="0.35">
      <c r="B7" s="142">
        <v>1</v>
      </c>
      <c r="C7" s="146" t="s">
        <v>140</v>
      </c>
      <c r="D7" s="143">
        <v>1</v>
      </c>
    </row>
    <row r="8" spans="1:4" x14ac:dyDescent="0.35">
      <c r="B8" s="233">
        <v>2</v>
      </c>
      <c r="C8" s="146" t="s">
        <v>141</v>
      </c>
      <c r="D8" s="235">
        <v>1</v>
      </c>
    </row>
    <row r="9" spans="1:4" x14ac:dyDescent="0.35">
      <c r="B9" s="234"/>
      <c r="C9" s="147" t="s">
        <v>142</v>
      </c>
      <c r="D9" s="236"/>
    </row>
    <row r="10" spans="1:4" x14ac:dyDescent="0.35">
      <c r="B10" s="231" t="s">
        <v>3</v>
      </c>
      <c r="C10" s="232"/>
      <c r="D10" s="144">
        <f>SUM(D7:D9)</f>
        <v>2</v>
      </c>
    </row>
    <row r="11" spans="1:4" x14ac:dyDescent="0.35">
      <c r="B11" s="145"/>
      <c r="C11" s="145"/>
      <c r="D11" s="145"/>
    </row>
  </sheetData>
  <mergeCells count="4">
    <mergeCell ref="A1:D1"/>
    <mergeCell ref="B10:C10"/>
    <mergeCell ref="B8:B9"/>
    <mergeCell ref="D8:D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Data</vt:lpstr>
      <vt:lpstr>บทสรุป</vt:lpstr>
      <vt:lpstr>สรุปตาราง1-4</vt:lpstr>
      <vt:lpstr>ก่อน-หลัง</vt:lpstr>
      <vt:lpstr>ตาราง 5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2021-08-26T08:53:48Z</cp:lastPrinted>
  <dcterms:created xsi:type="dcterms:W3CDTF">2014-10-15T08:34:52Z</dcterms:created>
  <dcterms:modified xsi:type="dcterms:W3CDTF">2021-08-30T09:02:29Z</dcterms:modified>
</cp:coreProperties>
</file>