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E64A1EF1-0FC0-4A66-AA53-C61164C687B3}" xr6:coauthVersionLast="36" xr6:coauthVersionMax="36" xr10:uidLastSave="{00000000-0000-0000-0000-000000000000}"/>
  <bookViews>
    <workbookView xWindow="0" yWindow="0" windowWidth="28800" windowHeight="12300" activeTab="7" xr2:uid="{00000000-000D-0000-FFFF-FFFF00000000}"/>
  </bookViews>
  <sheets>
    <sheet name="Sheet2" sheetId="29" r:id="rId1"/>
    <sheet name="DATA" sheetId="1" r:id="rId2"/>
    <sheet name="บทสรุป" sheetId="9" r:id="rId3"/>
    <sheet name="ตารางที่1-2" sheetId="14" r:id="rId4"/>
    <sheet name="ตารางที่3" sheetId="26" r:id="rId5"/>
    <sheet name="ตารางที่4" sheetId="24" r:id="rId6"/>
    <sheet name=" ตารางที่5" sheetId="23" r:id="rId7"/>
    <sheet name="ข้อเสนอแนะ" sheetId="15" r:id="rId8"/>
  </sheets>
  <definedNames>
    <definedName name="_xlnm._FilterDatabase" localSheetId="1" hidden="1">DATA!$C$1:$C$309</definedName>
  </definedNames>
  <calcPr calcId="191029"/>
</workbook>
</file>

<file path=xl/calcChain.xml><?xml version="1.0" encoding="utf-8"?>
<calcChain xmlns="http://schemas.openxmlformats.org/spreadsheetml/2006/main">
  <c r="D15" i="15" l="1"/>
  <c r="U58" i="1" l="1"/>
  <c r="U57" i="1"/>
  <c r="S56" i="1"/>
  <c r="S55" i="1"/>
  <c r="R56" i="1"/>
  <c r="R55" i="1"/>
  <c r="Q57" i="1"/>
  <c r="D78" i="15" l="1"/>
  <c r="D45" i="15"/>
  <c r="F16" i="26"/>
  <c r="F14" i="26"/>
  <c r="F13" i="26"/>
  <c r="F10" i="26"/>
  <c r="F9" i="26"/>
  <c r="F8" i="26"/>
  <c r="F7" i="26"/>
  <c r="F6" i="26"/>
  <c r="E35" i="14"/>
  <c r="F35" i="14" s="1"/>
  <c r="F29" i="14"/>
  <c r="F24" i="14"/>
  <c r="N55" i="1"/>
  <c r="AI55" i="1" s="1"/>
  <c r="E55" i="1"/>
  <c r="F55" i="1"/>
  <c r="G55" i="1"/>
  <c r="H55" i="1"/>
  <c r="I55" i="1"/>
  <c r="J55" i="1"/>
  <c r="K55" i="1"/>
  <c r="L55" i="1"/>
  <c r="M55" i="1"/>
  <c r="E56" i="1"/>
  <c r="F56" i="1"/>
  <c r="G56" i="1"/>
  <c r="H56" i="1"/>
  <c r="I56" i="1"/>
  <c r="J56" i="1"/>
  <c r="K56" i="1"/>
  <c r="L56" i="1"/>
  <c r="M56" i="1"/>
  <c r="D56" i="1"/>
  <c r="D55" i="1"/>
  <c r="E73" i="1"/>
  <c r="AH58" i="1"/>
  <c r="AH57" i="1"/>
  <c r="AF58" i="1"/>
  <c r="AF57" i="1"/>
  <c r="AD58" i="1"/>
  <c r="AD57" i="1"/>
  <c r="AB58" i="1"/>
  <c r="AB57" i="1"/>
  <c r="Z58" i="1"/>
  <c r="Z57" i="1"/>
  <c r="Q58" i="1"/>
  <c r="O55" i="1"/>
  <c r="P55" i="1"/>
  <c r="Q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O56" i="1"/>
  <c r="P56" i="1"/>
  <c r="Q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N56" i="1"/>
  <c r="F20" i="14" l="1"/>
  <c r="F25" i="14"/>
  <c r="F30" i="14"/>
  <c r="F21" i="14"/>
  <c r="F26" i="14"/>
  <c r="F32" i="14"/>
  <c r="F22" i="14"/>
  <c r="F28" i="14"/>
  <c r="F33" i="14"/>
  <c r="F34" i="14"/>
  <c r="F19" i="14"/>
  <c r="F23" i="14"/>
  <c r="F27" i="14"/>
  <c r="F31" i="14"/>
  <c r="AI56" i="1"/>
  <c r="G8" i="24" l="1"/>
  <c r="F8" i="24"/>
  <c r="F12" i="24"/>
  <c r="G12" i="24"/>
  <c r="G29" i="23"/>
  <c r="G18" i="24"/>
  <c r="F18" i="24"/>
  <c r="F29" i="23"/>
  <c r="F34" i="23"/>
  <c r="G34" i="23"/>
  <c r="F10" i="24"/>
  <c r="F14" i="24"/>
  <c r="F16" i="24"/>
  <c r="F25" i="23"/>
  <c r="F27" i="23"/>
  <c r="F31" i="23"/>
  <c r="F33" i="23"/>
  <c r="G10" i="24"/>
  <c r="G14" i="24"/>
  <c r="G16" i="24"/>
  <c r="G25" i="23"/>
  <c r="G27" i="23"/>
  <c r="G31" i="23"/>
  <c r="G33" i="23"/>
  <c r="F12" i="26"/>
  <c r="F11" i="26"/>
  <c r="F15" i="26"/>
  <c r="F18" i="14" l="1"/>
  <c r="G35" i="23"/>
  <c r="G9" i="26"/>
  <c r="G11" i="26" l="1"/>
  <c r="G15" i="26"/>
  <c r="G8" i="26"/>
  <c r="G13" i="26"/>
  <c r="G6" i="26"/>
  <c r="G7" i="26"/>
  <c r="G10" i="26"/>
  <c r="G12" i="26"/>
  <c r="G14" i="26"/>
  <c r="E11" i="14"/>
  <c r="F11" i="14" s="1"/>
  <c r="G16" i="26" l="1"/>
  <c r="F10" i="14"/>
  <c r="G14" i="23"/>
  <c r="F15" i="23"/>
  <c r="F16" i="23"/>
  <c r="H16" i="23" s="1"/>
  <c r="G16" i="23"/>
  <c r="F14" i="23"/>
  <c r="G15" i="23"/>
  <c r="G6" i="23"/>
  <c r="F6" i="23" l="1"/>
  <c r="F7" i="23"/>
  <c r="F8" i="23"/>
  <c r="F9" i="23"/>
  <c r="F12" i="23"/>
  <c r="H10" i="24"/>
  <c r="H14" i="24"/>
  <c r="H25" i="23"/>
  <c r="H27" i="23"/>
  <c r="G7" i="23"/>
  <c r="G8" i="23"/>
  <c r="G9" i="23"/>
  <c r="H29" i="23"/>
  <c r="H16" i="24"/>
  <c r="F35" i="23" l="1"/>
  <c r="H12" i="24" l="1"/>
  <c r="H8" i="24"/>
  <c r="G13" i="23"/>
  <c r="F13" i="23"/>
  <c r="H13" i="23" s="1"/>
  <c r="H15" i="23"/>
  <c r="H7" i="23"/>
  <c r="H9" i="23"/>
  <c r="H18" i="24" l="1"/>
  <c r="F10" i="23" l="1"/>
  <c r="F23" i="23"/>
  <c r="G23" i="23"/>
  <c r="G20" i="23"/>
  <c r="F20" i="23"/>
  <c r="G18" i="23" l="1"/>
  <c r="G19" i="23"/>
  <c r="G21" i="23"/>
  <c r="G22" i="23"/>
  <c r="F19" i="23"/>
  <c r="F21" i="23"/>
  <c r="F22" i="23"/>
  <c r="H22" i="23" s="1"/>
  <c r="H33" i="23" l="1"/>
  <c r="H6" i="23" l="1"/>
  <c r="H34" i="23"/>
  <c r="H23" i="23"/>
  <c r="H10" i="23"/>
  <c r="G10" i="23"/>
  <c r="G12" i="23"/>
  <c r="H31" i="23"/>
  <c r="H21" i="23"/>
  <c r="H20" i="23"/>
  <c r="H19" i="23"/>
  <c r="F18" i="23"/>
  <c r="H18" i="23" s="1"/>
  <c r="H14" i="23"/>
  <c r="H12" i="23"/>
  <c r="H8" i="23"/>
  <c r="H35" i="23" l="1"/>
</calcChain>
</file>

<file path=xl/sharedStrings.xml><?xml version="1.0" encoding="utf-8"?>
<sst xmlns="http://schemas.openxmlformats.org/spreadsheetml/2006/main" count="652" uniqueCount="291">
  <si>
    <t>สถานภาพ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</si>
  <si>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</si>
  <si>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</si>
  <si>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</si>
  <si>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</si>
  <si>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</si>
  <si>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</si>
  <si>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</si>
  <si>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</si>
  <si>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>3. ด้านสิ่งอำนวยความสะดวก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</si>
  <si>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</si>
  <si>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</si>
  <si>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</si>
  <si>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</si>
  <si>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</si>
  <si>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</si>
  <si>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</si>
  <si>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</si>
  <si>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สาขาวิชา</t>
  </si>
  <si>
    <t xml:space="preserve">            เฉลี่ยรวมด้านเอกสารประกอบการอบรม</t>
  </si>
  <si>
    <t>ที่</t>
  </si>
  <si>
    <t>ความถี่</t>
  </si>
  <si>
    <t>สหเวชศาสตร์</t>
  </si>
  <si>
    <t>วิทยาศาสตร์การแพทย์</t>
  </si>
  <si>
    <t>วิทยาศาสตร์</t>
  </si>
  <si>
    <t>- 3 -</t>
  </si>
  <si>
    <t>- 4 -</t>
  </si>
  <si>
    <t>- 5 -</t>
  </si>
  <si>
    <t>คณะ/หน่วยงาน</t>
  </si>
  <si>
    <t>คณะสหเวชศาสตร์</t>
  </si>
  <si>
    <t>คณะวิทยาศาสตร์</t>
  </si>
  <si>
    <t>คณะวิทยาศาสตร์การแพทย์</t>
  </si>
  <si>
    <t>FB สนพ.</t>
  </si>
  <si>
    <t>คณะที่สังกัด</t>
  </si>
  <si>
    <t>คณาจารย์</t>
  </si>
  <si>
    <t>เพื่อน</t>
  </si>
  <si>
    <t>บุคลากร</t>
  </si>
  <si>
    <t>1. ด้านกระบวนการขั้นตอนการให้บริการ</t>
  </si>
  <si>
    <t>(ตอบได้มากกว่า 1 ข้อ)</t>
  </si>
  <si>
    <t>การประชาสัมพันธ์</t>
  </si>
  <si>
    <t>Facebook บัณฑิตวิทยาลัย</t>
  </si>
  <si>
    <t>Website สำนักพิมพ์มหาวิทยาลัยนเรศวร</t>
  </si>
  <si>
    <r>
      <t>ตอนที่ 1</t>
    </r>
    <r>
      <rPr>
        <b/>
        <sz val="16"/>
        <rFont val="TH SarabunPSK"/>
        <family val="2"/>
      </rPr>
      <t xml:space="preserve">  แสดงข้อมูลทั่วไปของผู้ตอบแบบสอบถาม</t>
    </r>
  </si>
  <si>
    <t>คณะวิศวกรรมศาสตร์</t>
  </si>
  <si>
    <t>กลุ่มวิทยาศาสตร์สุขภาพ</t>
  </si>
  <si>
    <t>กลุ่มวิทยาศาสตร์เทคโนโลยี</t>
  </si>
  <si>
    <t xml:space="preserve">          จากตารางแสดงจำนวนและร้อยละของผู้ตอบแบบสอบถามจำแนกตามการประชาสัมพันธ์</t>
  </si>
  <si>
    <t>มหาวิทยาลัยนเรศวร</t>
  </si>
  <si>
    <t>เภสัชศาสตร์</t>
  </si>
  <si>
    <t>วิศวกรรมศาสตร์</t>
  </si>
  <si>
    <t>สังกัด</t>
  </si>
  <si>
    <t>e-mail all user ประชาสัมพันธ์ของมหาวิทยาลัยนเรศวร</t>
  </si>
  <si>
    <t>Website สำนักพิมพ์มหาวิทยาลัยนเรศวร, คณะที่สังกัด, e-mail ประชาสัมพันธ์ของสำนักพิมพ์มหาวิทยาลัยนเรศวร</t>
  </si>
  <si>
    <t>e-mail ประชาสัมพันธ์ของสำนักพิมพ์มหาวิทยาลัยนเรศวร</t>
  </si>
  <si>
    <t>Website บัณฑิตวิทยาลัย, คณะที่สังกัด, e-mail all user ประชาสัมพันธ์ของมหาวิทยาลัยนเรศวร</t>
  </si>
  <si>
    <t>facebook บัณฑิตวิทยาลัย, e-mail all user ประชาสัมพันธ์ของมหาวิทยาลัยนเรศวร</t>
  </si>
  <si>
    <t>facebook บัณฑิตวิทยาลัย, facebook สำนักพิมพ์มหาวิทยาลัยนเรศวร, e-mail all user ประชาสัมพันธ์ของมหาวิทยาลัยนเรศวร</t>
  </si>
  <si>
    <t>facebook บัณฑิตวิทยาลัย</t>
  </si>
  <si>
    <t>e-mail ประชาสัมพันธ์ของสำนักพิมพ์มหาวิทยาลัยนเรศวร, e-mail all user ประชาสัมพันธ์ของมหาวิทยาลัยนเรศวร</t>
  </si>
  <si>
    <t>FB บว.</t>
  </si>
  <si>
    <t>โปสเตอร์ประชาสัมพันธ์โครงการ</t>
  </si>
  <si>
    <t>Timestamp</t>
  </si>
  <si>
    <t>สถานภาพของผู้ตอบแบบสอบถาม</t>
  </si>
  <si>
    <t>มหาวิทยาลัยนเรศวร  (สังกัดคณะ)</t>
  </si>
  <si>
    <t>หน่วยงานภายนอกมหาวิทยาลัย (โปรดระบุ)</t>
  </si>
  <si>
    <t>ท่านได้รับทราบข่าวการดำเนินโครงการฯ จากแหล่งใด (ตอบได้มากกว่า 1 ข้อ)</t>
  </si>
  <si>
    <t>อื่น ๆ (โปรดระบุ)</t>
  </si>
  <si>
    <t>การประชาสัมพันธ์โครงการ</t>
  </si>
  <si>
    <t>ความสะดวกในการลงทะเบียนเข้าร่วมโครงการ</t>
  </si>
  <si>
    <t>การเข้าร่วมโครงการครั้งนี้เป็นประโยชน์ต่อท่านในการจัดทำผลงานทางวิชาการอยู่ในระดับใด</t>
  </si>
  <si>
    <t>ความคุ้มค่ากับเวลาและต้นทุนที่เสียไปในการเข้าร่วมโครงการฯ ในครั้งนี้อยู่ในระดับใด</t>
  </si>
  <si>
    <t>การเข้าร่วมโครงการในครั้งนี้ท่านไม่พึงพอใจในเรื่องใด เพราะเหตุใด</t>
  </si>
  <si>
    <t>จากการดำเนินการจัดโครงการฯ ครั้งนี้ ท่านมีข้อเสนอแนะเพื่อการปรับปรุงการดำเนินการในครั้งต่อไปอย่างไรบ้าง</t>
  </si>
  <si>
    <t>หัวข้อที่ท่านสนใจและมีความต้องการให้บัณฑิตวิทยาลัยจัดขึ้นในครั้งต่อไป</t>
  </si>
  <si>
    <t xml:space="preserve">   1.1  การประชาสัมพันธ์โครงการ</t>
  </si>
  <si>
    <t xml:space="preserve">   1.2  ความสะดวกในการลงทะเบียนเข้าร่วมโครงการ</t>
  </si>
  <si>
    <t xml:space="preserve">    2.3 เจ้าหน้าที่ให้บริการด้านข้อมูลที่ถูกต้อง และชัดเจนตรงตามที่ท่านต้องการ </t>
  </si>
  <si>
    <t xml:space="preserve">    2.4 ท่านพอใจต่อการต้อนรับและการให้บริการจากคณะทำงานในครั้งนี้  </t>
  </si>
  <si>
    <t>รวมด้านความเหมาะสมของวิทยากรบรรยาย</t>
  </si>
  <si>
    <t>คณะเภสัชศาสตร์</t>
  </si>
  <si>
    <t xml:space="preserve">ข่าวสารประชาสัมพันธ์จากมหาวิทยาลัยนเรศวร </t>
  </si>
  <si>
    <t>3.1 การเข้าร่วมโครงการในครั้งนี้ท่านไม่พึงพอใจในเรื่องใด เพราะเหตุใด</t>
  </si>
  <si>
    <t>3.2 การดำเนินการจัดโครงการฯ ครั้งนี้ ท่านมีข้อเสนอแนะเพื่อการปรับปรุงการดำเนินการ</t>
  </si>
  <si>
    <t>ในครั้งต่อไปอย่างไรบ้าง</t>
  </si>
  <si>
    <t>- 1 -</t>
  </si>
  <si>
    <t xml:space="preserve">จากตารางแสดงค่าเฉลี่ย ค่าเบี่ยงเบนมาตรฐาน และระดับความคิดเห็นเกี่ยวกับการจัดโครงการฯ พบว่า </t>
  </si>
  <si>
    <t>อยู่ในระดับใด</t>
  </si>
  <si>
    <r>
      <rPr>
        <b/>
        <i/>
        <u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แสดงจำนวนและร้อยละของ</t>
    </r>
    <r>
      <rPr>
        <sz val="16"/>
        <rFont val="TH SarabunPSK"/>
        <family val="2"/>
      </rPr>
      <t>ผู้ตอบแบบสอบถาม จำแนกตามสถานภาพ</t>
    </r>
  </si>
  <si>
    <t xml:space="preserve">               จากตารางแสดงค่าเฉลี่ย ค่าเบี่ยงเบนมาตรฐาน และระดับความคิดเห็นเกี่ยวกับการจัดโครงการฯ พบว่า </t>
  </si>
  <si>
    <r>
      <t xml:space="preserve">     </t>
    </r>
    <r>
      <rPr>
        <b/>
        <i/>
        <u/>
        <sz val="16"/>
        <rFont val="TH SarabunPSK"/>
        <family val="2"/>
      </rPr>
      <t>ตาราง 3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</si>
  <si>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 xml:space="preserve">จากตาราง 4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</si>
  <si>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r>
      <rPr>
        <b/>
        <i/>
        <u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แสดงจำนวนและร้อยละของผู้ตอบแบบสอบถามที่เป็นคณาจารย์ในมหาวิทยาลัยนเรศวร จำแนกตามสังกัดคณะ</t>
    </r>
  </si>
  <si>
    <t>- 7 -</t>
  </si>
  <si>
    <t>- 8 -</t>
  </si>
  <si>
    <t xml:space="preserve">ผลการประเมินโครงการสนับสนุนการจัดทำเอกสารสิ่งพิมพ์ทางวิชาการ ของสำนักพิมพ์มหาวิทยาลัยนเรศวร </t>
  </si>
  <si>
    <t xml:space="preserve">ผลการประเมินโครงการสนับสนุนการจัดทำเอกสารสิ่งพิมพ์ทางวิชาการ ของสำนักพิมพ์มหาวิทยาลัยนเรศวร  </t>
  </si>
  <si>
    <t>ณ โรงแรม ดิ อิมพีเรียล โฮเทลแอนด์ คอนเวนชั่น เซ็นเตอร์ พิษณุโลก</t>
  </si>
  <si>
    <t>วันที่ 15 กรกฎาคม 2566</t>
  </si>
  <si>
    <t xml:space="preserve">   1.3  ความเหมาะสมของวันจัดโครงการฯ (วันเสาร์ที่ 15 กรกฎาคม 2566)</t>
  </si>
  <si>
    <t xml:space="preserve">   1.4  ความเหมาะสมของระยะเวลาในการจัดโครงการ (08.30 - 16.00 น.)</t>
  </si>
  <si>
    <t>ความเหมาะสมของวันจัดโครงการฯ (วันเสาร์ที่ 15 กรกฎาคม 2566)</t>
  </si>
  <si>
    <t>ความเหมาะสมของระยะเวลาในการจัดโครงการ (08.00 - 16.00 น.)</t>
  </si>
  <si>
    <t xml:space="preserve">เจ้าหน้าที่ให้บริการด้วยความเต็มใจ </t>
  </si>
  <si>
    <t xml:space="preserve">เจ้าหน้าที่ให้บริการด้วยความรวดเร็ว  </t>
  </si>
  <si>
    <t xml:space="preserve">เจ้าหน้าที่ให้บริการด้านข้อมูลที่ถูกต้อง และชัดเจนตรงตามที่ท่านต้องการ  </t>
  </si>
  <si>
    <t xml:space="preserve">ท่านพอใจต่อการต้อนรับและการให้บริการจากคณะทำงานในครั้งนี้  </t>
  </si>
  <si>
    <t xml:space="preserve">ความเหมาะสมของขนาดห้องประชุม </t>
  </si>
  <si>
    <t xml:space="preserve">ความชัดเจนของจอภาพนำเสนอ  </t>
  </si>
  <si>
    <t xml:space="preserve">ความชัดเจนของระบบเสียงภายในห้อง </t>
  </si>
  <si>
    <t xml:space="preserve">ความสว่างภายในห้อง </t>
  </si>
  <si>
    <t xml:space="preserve">ความสะอาดของสถานที่จัดโครงการ  </t>
  </si>
  <si>
    <t>ก่อนเข้ารับการอบรมท่านมีความรู้ เรื่อง "เปลี่ยนต้นฉบับในมือ ให้เป็นหนังสือตำรา"</t>
  </si>
  <si>
    <t>ก่อนเข้ารับการอบรมท่านมีความรู้ เรื่อง "ผลงานอันมีลิขสิทธิ์ ใช้อย่างไรไม่ผิดกฎหมาย"</t>
  </si>
  <si>
    <t>หลังจากเข้ารับการอบรมท่านมีความรู้  เรื่อง "เปลี่ยนต้นฉบับในมือ ให้เป็นหนังสือหรือตำรา"</t>
  </si>
  <si>
    <t>หลังจากเข้ารับการอบรมท่านมีความรู้   เรื่อง "ผลงานอันมีลิขสิทธิ์ ใช้อย่างไรไม่ผิดกฎหมาย"</t>
  </si>
  <si>
    <t>วิทยากร บรรยายพิเศษ  เรื่อง " เปลี่ยนต้นฉบับในมือ ให้เป็นหนังสือตำรา"  มีความรู้ ความสามารถ และถ่ายทอดความรู้อยู่ในระดับ</t>
  </si>
  <si>
    <t>วิทยากร บรรยายพิเศษ   เรื่อง " ผลงานอันมีลิขสิทธิ์ ใช้อย่างไรไม่ผิดกฎหมาย" มีความรู้ ความสามารถ และถ่ายทอดความรู้อยู่ในระดับ</t>
  </si>
  <si>
    <t>ทันตแพทยศาสตร์</t>
  </si>
  <si>
    <t>facebook สำนักพิมพ์มหาวิทยาลัยนเรศวร</t>
  </si>
  <si>
    <t xml:space="preserve">เนื้อหาการบรรยายเรื่องลิขสิทธิ์น่าจะสรุปให้สั้น กระชับ ไม่เกิน 1 ชม. </t>
  </si>
  <si>
    <t>กระบวนการเขียนหนังสือหรือวิธีการเขียน เนื้อหา การเรียงลำดับเนื้อหา รายละเอียดจริง ๆ มีน้อย เหมือนเน้นกระบวนการสำนักพิมพ์และลิขสิทธิ์</t>
  </si>
  <si>
    <t>เรื่องของกฎหมายค่อนข้างกว้าง  จับประเด็นไม่ค่อยได้ในแง่การเขียนหนังสือตำรา</t>
  </si>
  <si>
    <t>Workshop การเตรียมต้นฉบับ</t>
  </si>
  <si>
    <t>คณะบริหารธุรกิจฯ</t>
  </si>
  <si>
    <t>Website บัณฑิตวิทยาลัย, facebook บัณฑิตวิทยาลัย, e-mail ประชาสัมพันธ์ของสำนักพิมพ์มหาวิทยาลัยนเรศวร</t>
  </si>
  <si>
    <t>ไม่มี</t>
  </si>
  <si>
    <t>สหเวชผศาสตร์</t>
  </si>
  <si>
    <t>เพื่อนร่วมงาน</t>
  </si>
  <si>
    <t>-</t>
  </si>
  <si>
    <t>ควรให้เอกสารการอบรมล่วงหน้า</t>
  </si>
  <si>
    <t>ลิขสิทธิ์ที่เกี่ยวข้องในการเขียนหนังสือและตำรา</t>
  </si>
  <si>
    <t>คณะโลจิสติกส์และดิจิทัลซัพพลายเชน</t>
  </si>
  <si>
    <t>Website บัณฑิตวิทยาลัย</t>
  </si>
  <si>
    <t xml:space="preserve">จอภาพไม่ชัด ภาคบ่ายห้อง starters ทำให้ตามไม่ทัน </t>
  </si>
  <si>
    <t>บริหารธุรกิจฯ</t>
  </si>
  <si>
    <t>สถาปัตยกรรมศาสตร์ ศิลปะและการออกแบบ</t>
  </si>
  <si>
    <t>facebook บัณฑิตวิทยาลัย, ป้ายประชาสัมพันธ์</t>
  </si>
  <si>
    <t>สถาปัตยกรรมศาสตร์ ศิลปะ และการออกแบบ</t>
  </si>
  <si>
    <t>ห้องอาหารเดินไปแดดร้อน</t>
  </si>
  <si>
    <t>คณะสถาปัตยกรรมศาสตร์ ศิลปะและการออกแบบ</t>
  </si>
  <si>
    <t>ขอบคุณนะคะ เป็นประโยชน์มากเลยค่ะ</t>
  </si>
  <si>
    <t>ไม่มีค่ะ</t>
  </si>
  <si>
    <t xml:space="preserve">ขออาหารเบรกเช้าก็ดีนะคะ </t>
  </si>
  <si>
    <t>วิทยาศาสตร์​</t>
  </si>
  <si>
    <t>เกษตรศาสตร์ฯ</t>
  </si>
  <si>
    <t>facebook สำนักพิมพ์มหาวิทยาลัยนเรศวร, บุคลากรจากสำนักพิมพ์</t>
  </si>
  <si>
    <t>หน้าจอไม่ชัดเจน</t>
  </si>
  <si>
    <t>Lunch talk บอกเล่าเทคนิคของผู้เขียนที่เคยตีพิมพ์</t>
  </si>
  <si>
    <t>ดีมาก ควรจัดอีก รับรู้ได้ถึงความเป็นกัลยาณมิตร</t>
  </si>
  <si>
    <t>ต้นฉบับหนังสือ (ภาคต่อ) ปัญหาและวิธีแก้ไข จนสำเร็จเป็นหนังสือ, AI  กับการเขียนหนังสือและบทความวิจัยเพื่อตีพิมพ์ Journal</t>
  </si>
  <si>
    <t>ยอดเยี่ยม</t>
  </si>
  <si>
    <t xml:space="preserve">    2.1 เจ้าหน้าที่ให้บริการด้วยความเต็มใจ</t>
  </si>
  <si>
    <t xml:space="preserve">    2.2 เจ้าหน้าที่ให้บริการด้วยความรวดเร็ว</t>
  </si>
  <si>
    <t xml:space="preserve">   3.1 ความเหมาะสมของขนาดห้องประชุม </t>
  </si>
  <si>
    <t xml:space="preserve">   3.2 ความชัดเจนของจอภาพนำเสนอ</t>
  </si>
  <si>
    <t xml:space="preserve">   3.3 ความชัดเจนของระบบเสียงภายในห้อง</t>
  </si>
  <si>
    <t xml:space="preserve">   3.4 ความสว่างภายในห้อง </t>
  </si>
  <si>
    <t xml:space="preserve">   3.5 ความสะอาดของสถานที่จัดโครงการ </t>
  </si>
  <si>
    <t xml:space="preserve">      ให้เป็นหนังสือตำรา"</t>
  </si>
  <si>
    <t xml:space="preserve">      ใช้อย่างไรไม่ผิดกฎหมาย"</t>
  </si>
  <si>
    <t xml:space="preserve">      ให้เป็นหนังสือหรือตำรา"</t>
  </si>
  <si>
    <t>4. ด้านความเหมาะสมของวิทยากรบรรยาย</t>
  </si>
  <si>
    <t>5. ด้านเอกสารประกอบการอบรม</t>
  </si>
  <si>
    <t xml:space="preserve">   5.1 การเข้าร่วมโครงการครั้งนี้เป็นประโยชน์ต่อท่านในการจัดทำผลงานทางวิชาการ</t>
  </si>
  <si>
    <t xml:space="preserve">   5.2 ความคุ้มค่ากับเวลาและต้นทุนที่เสียไปในการเข้าร่วมโครงการฯ ในครั้งนี้             อยู่ในระดับใด</t>
  </si>
  <si>
    <t xml:space="preserve">   4.1 วิทยากร บรรยายพิเศษ  เรื่อง " เปลี่ยนต้นฉบับในมือ ให้เป็นหนังสือตำรา"  </t>
  </si>
  <si>
    <t>มีความรู้ ความสามารถ และถ่ายทอดความรู้อยู่ในระดับ</t>
  </si>
  <si>
    <t xml:space="preserve">   4.2 วิทยากร บรรยายพิเศษ   เรื่อง " ผลงานอันมีลิขสิทธิ์ ใช้อย่างไรไม่ผิดกฎหมาย" </t>
  </si>
  <si>
    <t>Web สนพ.</t>
  </si>
  <si>
    <t>ป้ายประชาสัมพันธ์</t>
  </si>
  <si>
    <t>บุคลากร สนพ.</t>
  </si>
  <si>
    <t>โลจิสติกส์และดิจิทัลซัพพลายเชน</t>
  </si>
  <si>
    <t>ประชาสัมพันธ์ของมหาวิทยาลัยนเรศวร</t>
  </si>
  <si>
    <t>อีเมล</t>
  </si>
  <si>
    <t>Facebook สำนักพิมพ์มหาวิทยาลัยนเรศวร</t>
  </si>
  <si>
    <t>บุคลากรสำนักพิมพ์มหาวิทยาลัยนเรศวร</t>
  </si>
  <si>
    <t>พบว่า ผู้ตอบแบบสอบถามส่วนใหญ่ทราบข่าวการจัดโครงการฯ จากข่าวสารประชาสัมพันธ์</t>
  </si>
  <si>
    <t>กลุ่มมนุษยศาสตร์และสังคมศาสตร์</t>
  </si>
  <si>
    <t>คณะทันตแพทยศาสตร์</t>
  </si>
  <si>
    <t>คณะเกษตรศาสตร์ ทรัพยากรธรรมชาติและสิ่งแวดล้อม</t>
  </si>
  <si>
    <t>คณะบริหารธุรกิจ เศรษฐศาสตร์และการสื่อสาร</t>
  </si>
  <si>
    <t>เรื่องของกฎหมายค่อนข้างกว้างจับประเด็นไม่ค่อยได้ในแง่การเขียนหนังสือตำรา</t>
  </si>
  <si>
    <t xml:space="preserve">กระบวนการเขียนหนังสือหรือวิธีการเขียนเนื้อหาการเรียงลำดับเนื้อหารายละเอียดจริงมีน้อย </t>
  </si>
  <si>
    <t>เหมือนเน้นกระบวนการสำนักพิมพ์และลิขสิทธิ์</t>
  </si>
  <si>
    <t>ต้นฉบับหนังสือ (ภาคต่อ) ปัญหาและวิธีแก้ไขจนสำเร็จเป็นหนังสือ</t>
  </si>
  <si>
    <t>AI กับการเขียนหนังสือและบทความวิจัยเพื่อตีพิมพ์ Journal</t>
  </si>
  <si>
    <t>Website บัณฑิตวิทยาลัย, Website สำนักพิมพ์มหาวิทยาลัยนเรศวร, facebook บัณฑิตวิทยาลัย, e-mail ประชาสัมพันธ์ของสำนักพิมพ์มหาวิทยาลัยนเรศวร, e-mail all user ประชาสัมพันธ์ของมหาวิทยาลัยนเรศวร</t>
  </si>
  <si>
    <t>คณะศึกษาศาสตร์</t>
  </si>
  <si>
    <t>Website บัณฑิตวิทยาลัย, Website สำนักพิมพ์มหาวิทยาลัยนเรศวร</t>
  </si>
  <si>
    <t>คณะที่สังกัด, e-mail ประชาสัมพันธ์ของสำนักพิมพ์มหาวิทยาลัยนเรศวร, e-mail all user ประชาสัมพันธ์ของมหาวิทยาลัยนเรศวร</t>
  </si>
  <si>
    <t>อยากให้มีระบบการติดตามผู้เข้าร่วมต่อเนื่องจะได้ช่วยเป็นปัจจัยกระตุ้นให้ผู้เข้าร่วมผลิตผลงานตีพิมพ์ได้ตามเป้าหมาย</t>
  </si>
  <si>
    <t>เนื้อหาลิขสิทธิ์ควรกระชับกว่านี้</t>
  </si>
  <si>
    <t>facebook บัณฑิตวิทยาลัย, facebook สำนักพิมพ์มหาวิทยาลัยนเรศวร</t>
  </si>
  <si>
    <t>สถานที่จัดอยู่ไกลไปค่ะ อยากให้จัดที่ม.หรือในตัวเมือง</t>
  </si>
  <si>
    <t>สัญญาณ internet ไม่ค่อยดีค่ะ</t>
  </si>
  <si>
    <t>ภาคบ่ายมีวิทยากรและเจ้าหน้าที่ ที่คอยดูแลน้อยไปค่ะ</t>
  </si>
  <si>
    <t>จัดทำรูป รูปวาด กราฟฟิกเพื่อสร้างต้นฉบับ</t>
  </si>
  <si>
    <t>Website บัณฑิตวิทยาลัย, facebook บัณฑิตวิทยาลัย, คณะที่สังกัด</t>
  </si>
  <si>
    <t>คณะมนุษยศาสตร์</t>
  </si>
  <si>
    <t xml:space="preserve">ห้องน้ำที่มีขนาดเล็กและการเดินแยกไปส่วนนอกอาคารในการรับประทานอาหาร </t>
  </si>
  <si>
    <t xml:space="preserve">การนำเสนอในหัวข้อที่ตรงประเด็นมากขึ้น ยกตัวอย่างประกอบที่เกี่ยวข้อง กับการทำต้นฉบับบหนังสือ การตั้งข้อซักถามและอภิปรายร่วมกัน จะตรงจุดมากกว่า </t>
  </si>
  <si>
    <t>ประเด็นเรื่องลิขสิทธิ์ ในการใช้ข้อมูลต่างๆ และโปรแกรม ซอฟแวร์ต่างๆ เพื่อมาใช้ในหนังสือ อย่างชัดเจน และแนวทางของสำนักพิมพ์ มหาวิทยาลัยในการให้ความสนับสนุน และตรวจสอบ นอกเหนือจากการได้มาซึ่งลิขสิทธิ์ ยกตัวอย่างกรณีใช้โปรแกรม ผลจากโปรแกรมต่างๆ ลงตีพิมพ์ในหนังสือ ผ่านสำนักพิมพ์ มหาวิทยาลัยนเรศวร หากตรวบพบในภายหลังว่าไม่ถูกต้อง จะมีแนวทางการดำเนินการอย่างไร หรือ มีแนวทางป้องกัน เพื่อให้ข้อมูลกับผู้แต่งอย่างไร</t>
  </si>
  <si>
    <t>วิทยากรไม่ควรมาเลคเชอร์ให้ฟังเหมือนสอนหนังสือ แต่ควรนำเสนอประเด็นที่เป็นข้อปัญหาในการจัดทำหนังสือ/ตำรา เพื่อให้ผู้ฟังสามารถระมัดระวังเพื่อไม่ให้เกิดปัญหา</t>
  </si>
  <si>
    <t>e-mail ประชาสัมพันธ์ของสำนักพิมพ์มหาวิทยาลัยนเรศวร, e-mail all user ประชาสัมพันธ์ของมหาวิทยาลัยนเรศวร, โปสเตอร์ประชาสัมพันธ์โครงการ</t>
  </si>
  <si>
    <t>การใช้เครื่องมือต่างๆ ของโปรแกรมเพื่อช่วยจัดทำต้นฉบับ</t>
  </si>
  <si>
    <t>Website บัณฑิตวิทยาลัย, facebook บัณฑิตวิทยาลัย, e-mail all user ประชาสัมพันธ์ของมหาวิทยาลัยนเรศวร</t>
  </si>
  <si>
    <t xml:space="preserve">เป็นโครงการที่ดีมาก อยากให้จัดทุกปีค่ะ </t>
  </si>
  <si>
    <t xml:space="preserve">ไม่มี </t>
  </si>
  <si>
    <t>อยากให้มีโครงการนี้ทุกปี</t>
  </si>
  <si>
    <t>เทคนิคการเขียนหนังสือให้น่าสนใจ</t>
  </si>
  <si>
    <t>คณะสาธารณสุขศาสตร์</t>
  </si>
  <si>
    <t xml:space="preserve">อาหารและของจัดเบรค  น่าจะไม่สะอาด เพราะทำให้เกิดอาการ อาหารเป็นพิษ ท้องเสีย และพะอืดพะอมอยากอาเจียน </t>
  </si>
  <si>
    <t xml:space="preserve">อยากให้เปลี่ยนสถานที่จัด เป็นโรงแรมที่ใหม่กว่านี้  มีห้องประชุมกับห้องทานอาหารอยู่ใกล้กันไม่ต้องเดินตากแดดไกล  มีอุปกรณ์ในห้องประชุม เช่น จอภาพที่สามารถมองเห็นได้ชัดเจน เป็นต้น </t>
  </si>
  <si>
    <t>facebook สำนักพิมพ์มหาวิทยาลัยนเรศวร, คณะที่สังกัด, โปสเตอร์ประชาสัมพันธ์โครงการ</t>
  </si>
  <si>
    <t>สถานที่ไกลไปหน่อย ถ้าจัดภายในมหาวิทยาลัยอาจจะสะดวกกว่า 
อยากให้เน้นเรื่องการเตรียมรูปให้ถูกลิขสิทธิ์ นอกจากรูปตาม Journal ควรอธิบายถึงการใช้รูปที่มีอยู้ในหนังสือ ว่าทำอย่างไรจึงจะถูกต้อง</t>
  </si>
  <si>
    <t>การออกแบบรูปให้น่าสนใจ เพื่อใส่ลงหนังสือ</t>
  </si>
  <si>
    <t>facebook บัณฑิตวิทยาลัย, facebook สำนักพิมพ์มหาวิทยาลัยนเรศวร, e-mail ประชาสัมพันธ์ของสำนักพิมพ์มหาวิทยาลัยนเรศวร</t>
  </si>
  <si>
    <t xml:space="preserve">จัดโครงการติดตามความก้าวหน้าผู้มีร่างหนังสือตำรา </t>
  </si>
  <si>
    <t>คณะพยาบาลศาสตร์</t>
  </si>
  <si>
    <t>Website บัณฑิตวิทยาลัย, Website สำนักพิมพ์มหาวิทยาลัยนเรศวร, คณะที่สังกัด</t>
  </si>
  <si>
    <t>ผศ.ดร. สุภาพร</t>
  </si>
  <si>
    <t>ควรจัดที่มหาวิทยาลัยนเรศวร</t>
  </si>
  <si>
    <t>ศึกษาศาสตร์</t>
  </si>
  <si>
    <t>มนุษยศาสตร์</t>
  </si>
  <si>
    <t>สาธารณสุขศาสตร์</t>
  </si>
  <si>
    <t>พยาบาลศาสตร์</t>
  </si>
  <si>
    <t>Web บว.</t>
  </si>
  <si>
    <t>รองลงมาได้แก่ คณะวิทยาศาสตร์การแพทย์ ร้อยละ 15.09 และคณะสถาปัตยกรรมศาสตร์ ศิลปะและการออกแบบ</t>
  </si>
  <si>
    <t>ร้อยละ 13.21</t>
  </si>
  <si>
    <t>- 2 -</t>
  </si>
  <si>
    <t>จากมหาวิทยาลัยนเรศวรมากที่สุด คิดเป็นร้อยละ 23.01 รองลงมาได้แก่ อีเมล คิดเป็นร้อยละ 21.24</t>
  </si>
  <si>
    <t>และ Facebook บัณฑิตวิทยาลัย คิดเป็นร้อยละ 14.16</t>
  </si>
  <si>
    <r>
      <rPr>
        <b/>
        <i/>
        <u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  (N = 53)</t>
    </r>
  </si>
  <si>
    <t xml:space="preserve">ภาพรวม อยู่ในระดับปานกลาง (ค่าเฉลี่ย 2.86) และหลังเข้ารับการอบรมค่าเฉลี่ยความรู้ความเข้าใจสูงขึ้นอยู่ในระดับมาก </t>
  </si>
  <si>
    <t xml:space="preserve">(ค่าเฉลี่ย 4.14) </t>
  </si>
  <si>
    <r>
      <rPr>
        <b/>
        <i/>
        <u/>
        <sz val="15"/>
        <rFont val="TH SarabunPSK"/>
        <family val="2"/>
      </rPr>
      <t>ตาราง 5</t>
    </r>
    <r>
      <rPr>
        <sz val="15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=53)</t>
    </r>
  </si>
  <si>
    <t xml:space="preserve">(ค่าเฉลี่ย 4.86) รองลงมาได้แก่ ด้านกระบวนการและขั้นตอนการให้บริการอยู่ในระดับมากที่สุด (ค่าเฉลี่ย 4.69) </t>
  </si>
  <si>
    <t>- 6 -</t>
  </si>
  <si>
    <t>สัญญาณ internet ไม่ค่อยดี</t>
  </si>
  <si>
    <t>ภาคบ่ายมีวิทยากรและเจ้าหน้าที่ ที่คอยดูแลน้อยไป</t>
  </si>
  <si>
    <t>อยากให้เปลี่ยนสถานที่จัด เป็นโรงแรมที่ใหม่กว่านี้  มีห้องประชุมกับห้องทานอาหารอยู่ใกล้กันไม่ต้องเดินตากแดดไกล  มีอุปกรณ์ในห้องประชุม เช่น จอภาพที่สามารถมองเห็นได้ชัดเจน</t>
  </si>
  <si>
    <t>อยากให้เน้นเรื่องการเตรียมรูปให้ถูกลิขสิทธิ์ นอกจากรูปตาม Journal ควรอธิบายถึงการใช้รูปที่มีอยู่ในหนังสือ ว่าทำอย่างไรจึงจะถูกต้อง</t>
  </si>
  <si>
    <t xml:space="preserve">ประเด็นเรื่องลิขสิทธิ์ ในการใช้ข้อมูลต่างๆ และโปรแกรม ซอฟแวร์ต่างๆ เพื่อมาใช้ในหนังสือ </t>
  </si>
  <si>
    <t xml:space="preserve">อย่างชัดเจน และแนวทางของสำนักพิมพ์ มหาวิทยาลัยในการให้ความสนับสนุน และตรวจสอบ </t>
  </si>
  <si>
    <t xml:space="preserve">นอกเหนือจากการได้มาซึ่งลิขสิทธิ์ ยกตัวอย่างกรณีใช้โปรแกรม ผลจากโปรแกรมต่างๆ  </t>
  </si>
  <si>
    <t xml:space="preserve">ลงตีพิมพ์ในหนังสือผ่านสำนักพิมพ์มหาวิทยาลัยนเรศวร หากตรวบพบในภายหลังว่าไม่ถูกต้อง </t>
  </si>
  <si>
    <t>จะมีแนวทางการดำเนินการอย่างไร หรือ มีแนวทางป้องกัน เพื่อให้ข้อมูลกับผู้แต่งอย่างไร</t>
  </si>
  <si>
    <t>- 9 -</t>
  </si>
  <si>
    <t xml:space="preserve">ในภาพรวมอยู่ในระดับมากที่สุด (ค่าเฉลี่ย 4.65) เมื่อพิจารณาเป็นรายด้าน พบว่า ด้านเจ้าหน้าที่ให้บริการอยู่ในระดับสูงที่สุด </t>
  </si>
  <si>
    <t xml:space="preserve">เมื่อพิจารณารายข้อ พบว่า เจ้าหน้าที่ให้บริการด้วยความเต็มใจ อยู่ในระดับมากที่สุด (ค่าเฉลี่ย 4.89) </t>
  </si>
  <si>
    <t xml:space="preserve">มีผู้ตอบแบบสอบถาม จำนวน 53 คน คิดเป็นร้อยละ 45.68 ของจำนวนผู้ที่เข้าร่วมโครงการฯ </t>
  </si>
  <si>
    <t xml:space="preserve">               เมื่อพิจารณารายข้อ พบว่า เจ้าหน้าที่ให้บริการด้วยความเต็มใจ อยู่ในระดับมากที่สุด (ค่าเฉลี่ย 4.89) </t>
  </si>
  <si>
    <t xml:space="preserve">                    ผลประเมินการจัดโครงการสนับสนุนการจัดทำเอกสารสิ่งพิมพ์ทางวิชาการ ของสำนักพิมพ์มหาวิทยาลัยนเรศวร </t>
  </si>
  <si>
    <t xml:space="preserve">    สำนักพิมพ์มหาวิทยาลัยนเรศวร บัณฑิตวิทยาลัย จัดโครงการสนับสนุนการจัดทำเอกสารสิ่งพิมพ์ทางวิชาการ </t>
  </si>
  <si>
    <t xml:space="preserve">ของสำนักพิมพ์มหาวิทยาลัยนเรศวร เมื่อวันที่ 15 กรกฎาคม 2566 ณ โรงแรม ดิ อิมพีเรียล โฮเทลแอนด์ คอนเวนชั่น เซ็นเตอร์ </t>
  </si>
  <si>
    <t xml:space="preserve">พิษณุโลก โดยมีวัตถุประสงค์เพื่อให้คณาจารย์และบุคลากรของมหาวิทยาลัยนเรศวร ตลอดจนผู้ที่สนใจ มีความรู้ความเข้าใจ </t>
  </si>
  <si>
    <t>และเผยแพร่ผลงานทางวิชาการเพิ่มมากขึ้น</t>
  </si>
  <si>
    <t>เกิดการแลกเปลี่ยนเรียนรู้ และถ่ายทอดประสบการณ์ในการทำเอกสารสิ่งพิมพ์ทางวิชาการได้อย่างถูกต้องอีกทั้งเพื่อให้มีการผลิต</t>
  </si>
  <si>
    <t xml:space="preserve">               ผู้ตอบแบบสอบถามจำแนกตามการประชาสัมพันธ์ พบว่า ผู้ตอบแบบสอบถามส่วนใหญ่ทราบข่าวการจัด</t>
  </si>
  <si>
    <t xml:space="preserve">                    เมื่อพิจารณาเป็นรายคณะ  พบว่า  ผู้ตอบแบบสอบถามส่วนใหญ่สังกัดคณะวิทยาศาสตร์มากที่สุด ร้อยละ </t>
  </si>
  <si>
    <t xml:space="preserve">            18.87 รองลงมาได้แก่ คณะวิทยาศาสตร์การแพทย์ ร้อยละ 15.09 และคณะสถาปัตยกรรมศาสตร์ ศิลปะและการออกแบบ </t>
  </si>
  <si>
    <t>และด้านเอกสารประกอบการอบรมอยู่ในระดับมากที่สุด (ค่าเฉลี่ย 4.67)</t>
  </si>
  <si>
    <t xml:space="preserve">การนำเสนอในหัวข้อที่ตรงประเด็นมากขึ้น ยกตัวอย่างประกอบที่เกี่ยวข้อง กับการทำต้นฉบับหนังสือ การตั้งข้อซักถามและอภิปรายร่วมกัน จะตรงจุดมากกว่า </t>
  </si>
  <si>
    <t>สถานที่จัดอยู่ไกลไป อยากให้จัดที่มหาวิทยาลัย</t>
  </si>
  <si>
    <t xml:space="preserve">                    ผู้ตอบแบบสอบถามเป็นคณาจารย์ภายในมหาวิทยาลัยนเรศวร คิดเป็นร้อยละ 100.00 ผู้ตอบแบบสอบถาม</t>
  </si>
  <si>
    <t xml:space="preserve">            และสังคมศาสตร์ ร้อยละ 16.98</t>
  </si>
  <si>
    <t>จำนวน 69 คน กลุ่ม Book Consulting จำนวน 17 คน และผู้บริหาร กองบรรณาธิการ บุคลากร จำนวน 30 คน</t>
  </si>
  <si>
    <t xml:space="preserve">พบว่า เป้าหมายผู้เข้าร่วมโครงการ จำนวน 120 คน มีผู้เข้าร่วมโครงการ จำนวน 116 คน แบ่งเป็น กลุ่ม Starters </t>
  </si>
  <si>
    <t xml:space="preserve">โครงการฯ จากข่าวสารประชาสัมพันธ์มหาวิทยาลัยนเรศวรมากที่สุด คิดเป็นร้อยละ 23.01 รองลงมาได้แก่ อีเมล </t>
  </si>
  <si>
    <t>คิดเป็นร้อยละ 21.24 และ Facebook บัณฑิตวิทยาลัย คิดเป็นร้อยละ 14.16</t>
  </si>
  <si>
    <t xml:space="preserve">              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</t>
  </si>
  <si>
    <t xml:space="preserve">อยู่ในระดับปานกลาง (ค่าเฉลี่ย 2.86) และหลังเข้ารับการอบรมค่าเฉลี่ยความรู้ความเข้าใจสูงขึ้นอยู่ในระดับมาก (ค่าเฉลี่ย 4.14) </t>
  </si>
  <si>
    <t>รองลงมาได้แก่ ความสะดวกในการลงทะเบียนเข้าร่วมโครงการ เจ้าหน้าที่ให้บริการด้วยความรวดเร็ว มีความพึงพอใจ</t>
  </si>
  <si>
    <t xml:space="preserve">ต่อการต้อนรับและการให้บริการจากคณะทำงานอยู่ในระดับมากที่สุด (ค่าเฉลี่ย 4.87) และเจ้าหน้าที่ให้บริการด้านข้อมูล </t>
  </si>
  <si>
    <t>ที่ถูกต้องและชัดเจนตรงตามที่ต้องการอยู่ในระดับมากที่สุด (ค่าเฉลี่ย 4.83)</t>
  </si>
  <si>
    <t>จากตารางแสดงจำนวน และร้อยละของผู้ตอบแบบสอบถาม จำแนกตามสถานภาพ พบว่า ผู้ตอบแบบสอบถาม</t>
  </si>
  <si>
    <t>เป็นคณาจารย์ภายในมหาวิทยาลัยนเรศวร คิดเป็นร้อยละ 100.00</t>
  </si>
  <si>
    <t xml:space="preserve">จากตารางแสดงจำนวนร้อยละของผู้ตอบแบบสอบถามจำแนกตามคณะที่สังกัด พบว่า ผู้ตอบแบบสอบถามส่วนใหญ่ </t>
  </si>
  <si>
    <t>ร้อยละ 16.98</t>
  </si>
  <si>
    <t xml:space="preserve">สังกัดกลุ่มวิทยาศาสตร์สุขภาพ กลุ่มวิทยาศาสตร์เทคโนโลยี ร้อยละ 41.51 และกลุ่มมนุษยศาสตร์และสังคมศาสตร์ </t>
  </si>
  <si>
    <t>เมื่อพิจารณาเป็นรายคณะ พบว่า ผู้ตอบแบบสอบถามส่วนใหญ่สังกัดคณะวิทยาศาสตร์มากที่สุด ร้อยละ 18.87</t>
  </si>
  <si>
    <t xml:space="preserve">4.1  ก่อนเข้ารับการอบรมท่านมีความรู้ เรื่อง "เปลี่ยนต้นฉบับในมือ </t>
  </si>
  <si>
    <t xml:space="preserve">4.2  ก่อนเข้ารับการอบรมท่านมีความรู้ เรื่อง "ผลงานอันมีลิขสิทธิ์ </t>
  </si>
  <si>
    <t xml:space="preserve">4.3  หลังจากเข้ารับการอบรมท่านมีความรู้  เรื่อง "เปลี่ยนต้นฉบับในมือ </t>
  </si>
  <si>
    <t xml:space="preserve">4.4  หลังจากเข้ารับการอบรมท่านมีความรู้   เรื่อง "ผลงานอันมีลิขสิทธิ์ </t>
  </si>
  <si>
    <t>ต่อการต้อนรับและการให้บริการจากคณะทำงานอยู่ในระดับมากที่สุด (ค่าเฉลี่ย 4.87) และเจ้าหน้าที่ให้บริการ</t>
  </si>
  <si>
    <t>ด้านข้อมูลที่ถูกต้องและชัดเจนตรงตามที่ต้องการอยู่ในระดับมากที่สุด (ค่าเฉลี่ย 4.83)</t>
  </si>
  <si>
    <t>ผลงานตีพิมพ์ได้ตามเป้าหมาย</t>
  </si>
  <si>
    <t>อยากให้มีระบบการติดตามผู้เข้าร่วมต่อเนื่องจะได้ช่วยเป็นปัจจัยกระตุ้นให้ผู้เข้าร่วมผลิต</t>
  </si>
  <si>
    <t xml:space="preserve">            ส่วนใหญ่สังกัดกลุ่มวิทยาศาสตร์สุขภาพ กลุ่มวิทยาศาสตร์เทคโนโลยี ร้อยละ 41.51 และกลุ่มมนุษยศาสตร์</t>
  </si>
  <si>
    <r>
      <rPr>
        <b/>
        <sz val="16"/>
        <rFont val="TH SarabunPSK"/>
        <family val="2"/>
      </rPr>
      <t xml:space="preserve">    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</si>
</sst>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33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i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rgb="FF000000"/>
      <name val="TH Sarabun New"/>
      <family val="2"/>
    </font>
    <font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i/>
      <u/>
      <sz val="15"/>
      <name val="TH SarabunPSK"/>
      <family val="2"/>
    </font>
    <font>
      <b/>
      <i/>
      <u/>
      <sz val="16"/>
      <name val="TH SarabunPSK"/>
      <family val="2"/>
    </font>
    <font>
      <b/>
      <i/>
      <sz val="15"/>
      <name val="TH SarabunPSK"/>
      <family val="2"/>
    </font>
    <font>
      <sz val="10"/>
      <color theme="1"/>
      <name val="Tahoma"/>
      <family val="2"/>
      <scheme val="minor"/>
    </font>
    <font>
      <sz val="16"/>
      <color rgb="FF000000"/>
      <name val="TH Sarabun New"/>
      <family val="2"/>
    </font>
    <font>
      <b/>
      <sz val="16"/>
      <name val="TH Sarabun New"/>
      <family val="2"/>
    </font>
    <font>
      <sz val="16"/>
      <color theme="1"/>
      <name val="TH Sarabun New"/>
      <family val="2"/>
    </font>
    <font>
      <sz val="10"/>
      <color theme="1"/>
      <name val="Tahoma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1" fillId="0" borderId="0" xfId="0" applyFont="1" applyBorder="1"/>
    <xf numFmtId="0" fontId="7" fillId="0" borderId="0" xfId="0" applyFont="1"/>
    <xf numFmtId="0" fontId="1" fillId="0" borderId="13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0" fontId="10" fillId="0" borderId="0" xfId="0" applyFont="1"/>
    <xf numFmtId="0" fontId="11" fillId="0" borderId="0" xfId="0" applyFont="1"/>
    <xf numFmtId="2" fontId="1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" xfId="0" applyFont="1" applyBorder="1"/>
    <xf numFmtId="0" fontId="1" fillId="0" borderId="2" xfId="0" applyFont="1" applyBorder="1"/>
    <xf numFmtId="0" fontId="12" fillId="0" borderId="3" xfId="0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0" fontId="1" fillId="0" borderId="13" xfId="0" applyFont="1" applyBorder="1"/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1" fillId="0" borderId="0" xfId="0" applyFont="1" applyAlignment="1"/>
    <xf numFmtId="2" fontId="6" fillId="0" borderId="7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" fillId="0" borderId="0" xfId="0" applyFont="1" applyAlignment="1">
      <alignment horizontal="left" indent="5"/>
    </xf>
    <xf numFmtId="0" fontId="15" fillId="0" borderId="0" xfId="0" applyFont="1"/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1" xfId="0" applyFont="1" applyBorder="1" applyAlignment="1">
      <alignment horizontal="center"/>
    </xf>
    <xf numFmtId="0" fontId="6" fillId="0" borderId="0" xfId="0" applyFont="1"/>
    <xf numFmtId="0" fontId="1" fillId="0" borderId="11" xfId="0" applyFont="1" applyBorder="1"/>
    <xf numFmtId="0" fontId="1" fillId="0" borderId="13" xfId="0" applyFont="1" applyFill="1" applyBorder="1" applyAlignment="1">
      <alignment horizontal="center"/>
    </xf>
    <xf numFmtId="0" fontId="6" fillId="0" borderId="0" xfId="0" applyFont="1" applyAlignment="1"/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4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3" fillId="0" borderId="0" xfId="0" applyFont="1" applyAlignment="1"/>
    <xf numFmtId="2" fontId="6" fillId="0" borderId="14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28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/>
    <xf numFmtId="2" fontId="18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/>
    <xf numFmtId="2" fontId="19" fillId="0" borderId="10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" fontId="20" fillId="0" borderId="13" xfId="0" applyNumberFormat="1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2" fontId="20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8" fillId="0" borderId="11" xfId="0" applyFont="1" applyBorder="1" applyAlignment="1"/>
    <xf numFmtId="0" fontId="18" fillId="0" borderId="12" xfId="0" applyFont="1" applyBorder="1" applyAlignment="1"/>
    <xf numFmtId="0" fontId="18" fillId="0" borderId="23" xfId="0" applyFont="1" applyBorder="1" applyAlignment="1"/>
    <xf numFmtId="0" fontId="2" fillId="0" borderId="0" xfId="0" applyFont="1" applyAlignment="1"/>
    <xf numFmtId="0" fontId="22" fillId="0" borderId="20" xfId="0" applyFont="1" applyBorder="1" applyAlignment="1">
      <alignment horizontal="center"/>
    </xf>
    <xf numFmtId="0" fontId="21" fillId="0" borderId="20" xfId="0" applyFont="1" applyFill="1" applyBorder="1" applyAlignment="1">
      <alignment horizontal="center" vertical="center"/>
    </xf>
    <xf numFmtId="0" fontId="18" fillId="0" borderId="0" xfId="0" applyFont="1"/>
    <xf numFmtId="2" fontId="18" fillId="0" borderId="0" xfId="0" applyNumberFormat="1" applyFont="1"/>
    <xf numFmtId="0" fontId="23" fillId="0" borderId="0" xfId="0" applyFont="1"/>
    <xf numFmtId="0" fontId="17" fillId="7" borderId="13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7" fillId="0" borderId="23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6" fillId="0" borderId="35" xfId="0" applyFont="1" applyBorder="1" applyAlignment="1">
      <alignment horizontal="center"/>
    </xf>
    <xf numFmtId="0" fontId="1" fillId="0" borderId="35" xfId="0" applyFont="1" applyBorder="1"/>
    <xf numFmtId="0" fontId="1" fillId="0" borderId="14" xfId="0" applyFont="1" applyBorder="1"/>
    <xf numFmtId="0" fontId="1" fillId="0" borderId="25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Fill="1" applyBorder="1" applyAlignment="1"/>
    <xf numFmtId="0" fontId="1" fillId="0" borderId="26" xfId="0" applyFont="1" applyFill="1" applyBorder="1" applyAlignment="1"/>
    <xf numFmtId="0" fontId="1" fillId="0" borderId="27" xfId="0" applyFont="1" applyFill="1" applyBorder="1" applyAlignment="1"/>
    <xf numFmtId="0" fontId="6" fillId="0" borderId="1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left"/>
    </xf>
    <xf numFmtId="0" fontId="6" fillId="0" borderId="11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/>
    <xf numFmtId="0" fontId="1" fillId="0" borderId="14" xfId="0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3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8" fillId="0" borderId="29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2" fontId="1" fillId="0" borderId="29" xfId="0" applyNumberFormat="1" applyFont="1" applyBorder="1" applyAlignment="1">
      <alignment horizontal="center" vertical="top"/>
    </xf>
    <xf numFmtId="2" fontId="1" fillId="0" borderId="25" xfId="0" applyNumberFormat="1" applyFont="1" applyBorder="1" applyAlignment="1">
      <alignment horizontal="center" vertical="top"/>
    </xf>
    <xf numFmtId="0" fontId="2" fillId="0" borderId="0" xfId="0" applyFont="1" applyBorder="1"/>
    <xf numFmtId="0" fontId="2" fillId="0" borderId="15" xfId="0" applyFont="1" applyBorder="1"/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/>
    <xf numFmtId="0" fontId="2" fillId="0" borderId="30" xfId="0" applyFont="1" applyBorder="1"/>
    <xf numFmtId="2" fontId="2" fillId="0" borderId="29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2" fontId="2" fillId="0" borderId="2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" fillId="0" borderId="36" xfId="0" applyFont="1" applyBorder="1"/>
    <xf numFmtId="0" fontId="2" fillId="0" borderId="31" xfId="0" applyFont="1" applyBorder="1"/>
    <xf numFmtId="0" fontId="2" fillId="0" borderId="27" xfId="0" applyFont="1" applyBorder="1"/>
    <xf numFmtId="0" fontId="17" fillId="7" borderId="13" xfId="0" applyFont="1" applyFill="1" applyBorder="1" applyAlignment="1">
      <alignment horizontal="right" vertical="top" wrapText="1"/>
    </xf>
    <xf numFmtId="0" fontId="17" fillId="13" borderId="13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11" xfId="0" applyFont="1" applyBorder="1" applyAlignment="1">
      <alignment vertical="top" wrapText="1"/>
    </xf>
    <xf numFmtId="0" fontId="18" fillId="0" borderId="29" xfId="0" applyFont="1" applyBorder="1"/>
    <xf numFmtId="0" fontId="18" fillId="0" borderId="30" xfId="0" applyFont="1" applyBorder="1"/>
    <xf numFmtId="0" fontId="18" fillId="0" borderId="31" xfId="0" applyFont="1" applyBorder="1"/>
    <xf numFmtId="0" fontId="18" fillId="0" borderId="25" xfId="0" applyFont="1" applyBorder="1" applyAlignment="1"/>
    <xf numFmtId="0" fontId="18" fillId="0" borderId="26" xfId="0" applyFont="1" applyBorder="1" applyAlignment="1"/>
    <xf numFmtId="0" fontId="18" fillId="0" borderId="27" xfId="0" applyFont="1" applyBorder="1" applyAlignment="1"/>
    <xf numFmtId="1" fontId="6" fillId="0" borderId="16" xfId="0" applyNumberFormat="1" applyFont="1" applyFill="1" applyBorder="1" applyAlignment="1">
      <alignment horizontal="center"/>
    </xf>
    <xf numFmtId="0" fontId="18" fillId="0" borderId="35" xfId="0" applyFont="1" applyBorder="1" applyAlignment="1">
      <alignment horizontal="center" vertical="top"/>
    </xf>
    <xf numFmtId="2" fontId="18" fillId="0" borderId="35" xfId="0" applyNumberFormat="1" applyFont="1" applyBorder="1" applyAlignment="1">
      <alignment horizontal="center" vertical="top"/>
    </xf>
    <xf numFmtId="0" fontId="28" fillId="0" borderId="0" xfId="0" applyFont="1"/>
    <xf numFmtId="187" fontId="28" fillId="0" borderId="0" xfId="0" applyNumberFormat="1" applyFont="1" applyAlignment="1"/>
    <xf numFmtId="0" fontId="28" fillId="0" borderId="0" xfId="0" applyFont="1" applyAlignment="1"/>
    <xf numFmtId="0" fontId="28" fillId="14" borderId="0" xfId="0" applyFont="1" applyFill="1"/>
    <xf numFmtId="0" fontId="28" fillId="14" borderId="0" xfId="0" applyFont="1" applyFill="1" applyAlignment="1"/>
    <xf numFmtId="0" fontId="28" fillId="8" borderId="0" xfId="0" applyFont="1" applyFill="1"/>
    <xf numFmtId="0" fontId="28" fillId="8" borderId="0" xfId="0" applyFont="1" applyFill="1" applyAlignment="1"/>
    <xf numFmtId="0" fontId="28" fillId="11" borderId="0" xfId="0" applyFont="1" applyFill="1"/>
    <xf numFmtId="0" fontId="28" fillId="11" borderId="0" xfId="0" applyFont="1" applyFill="1" applyAlignment="1"/>
    <xf numFmtId="0" fontId="28" fillId="7" borderId="0" xfId="0" applyFont="1" applyFill="1"/>
    <xf numFmtId="0" fontId="28" fillId="7" borderId="0" xfId="0" applyFont="1" applyFill="1" applyAlignment="1"/>
    <xf numFmtId="0" fontId="28" fillId="15" borderId="0" xfId="0" applyFont="1" applyFill="1"/>
    <xf numFmtId="0" fontId="28" fillId="15" borderId="0" xfId="0" applyFont="1" applyFill="1" applyAlignment="1"/>
    <xf numFmtId="0" fontId="28" fillId="12" borderId="0" xfId="0" applyFont="1" applyFill="1" applyAlignment="1"/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23" xfId="0" applyFont="1" applyFill="1" applyBorder="1" applyAlignment="1"/>
    <xf numFmtId="0" fontId="28" fillId="10" borderId="0" xfId="0" applyFont="1" applyFill="1"/>
    <xf numFmtId="0" fontId="28" fillId="10" borderId="0" xfId="0" applyFont="1" applyFill="1" applyAlignment="1"/>
    <xf numFmtId="0" fontId="17" fillId="16" borderId="13" xfId="0" applyFont="1" applyFill="1" applyBorder="1" applyAlignment="1">
      <alignment horizontal="right" vertical="top" wrapText="1"/>
    </xf>
    <xf numFmtId="0" fontId="17" fillId="17" borderId="13" xfId="0" applyFont="1" applyFill="1" applyBorder="1" applyAlignment="1">
      <alignment vertical="top" wrapText="1"/>
    </xf>
    <xf numFmtId="0" fontId="17" fillId="18" borderId="13" xfId="0" applyFont="1" applyFill="1" applyBorder="1" applyAlignment="1">
      <alignment vertical="top" wrapText="1"/>
    </xf>
    <xf numFmtId="0" fontId="29" fillId="0" borderId="14" xfId="0" applyFont="1" applyBorder="1" applyAlignment="1">
      <alignment horizontal="center" wrapText="1"/>
    </xf>
    <xf numFmtId="0" fontId="29" fillId="0" borderId="14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29" fillId="0" borderId="13" xfId="0" applyFont="1" applyBorder="1" applyAlignment="1">
      <alignment horizontal="center" vertical="top" wrapText="1"/>
    </xf>
    <xf numFmtId="0" fontId="29" fillId="0" borderId="14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29" fillId="0" borderId="13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17" fillId="2" borderId="0" xfId="0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0" fontId="29" fillId="9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29" fillId="6" borderId="0" xfId="0" applyFont="1" applyFill="1" applyAlignment="1">
      <alignment wrapText="1"/>
    </xf>
    <xf numFmtId="0" fontId="29" fillId="5" borderId="0" xfId="0" applyFont="1" applyFill="1" applyAlignment="1">
      <alignment wrapText="1"/>
    </xf>
    <xf numFmtId="0" fontId="29" fillId="4" borderId="0" xfId="0" applyFont="1" applyFill="1" applyAlignment="1">
      <alignment wrapText="1"/>
    </xf>
    <xf numFmtId="0" fontId="29" fillId="3" borderId="0" xfId="0" applyFont="1" applyFill="1" applyAlignment="1">
      <alignment wrapText="1"/>
    </xf>
    <xf numFmtId="0" fontId="31" fillId="0" borderId="13" xfId="0" applyFont="1" applyBorder="1" applyAlignment="1"/>
    <xf numFmtId="0" fontId="31" fillId="13" borderId="13" xfId="0" applyFont="1" applyFill="1" applyBorder="1" applyAlignment="1"/>
    <xf numFmtId="0" fontId="31" fillId="7" borderId="13" xfId="0" applyFont="1" applyFill="1" applyBorder="1" applyAlignment="1"/>
    <xf numFmtId="0" fontId="31" fillId="16" borderId="13" xfId="0" applyFont="1" applyFill="1" applyBorder="1" applyAlignment="1"/>
    <xf numFmtId="0" fontId="31" fillId="17" borderId="13" xfId="0" applyFont="1" applyFill="1" applyBorder="1" applyAlignment="1"/>
    <xf numFmtId="0" fontId="31" fillId="18" borderId="13" xfId="0" applyFont="1" applyFill="1" applyBorder="1" applyAlignment="1"/>
    <xf numFmtId="0" fontId="31" fillId="0" borderId="0" xfId="0" applyFont="1" applyAlignment="1"/>
    <xf numFmtId="0" fontId="32" fillId="0" borderId="0" xfId="0" applyFont="1"/>
    <xf numFmtId="0" fontId="32" fillId="0" borderId="0" xfId="0" applyFont="1" applyAlignment="1"/>
    <xf numFmtId="0" fontId="1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29" fillId="8" borderId="0" xfId="0" applyFont="1" applyFill="1" applyBorder="1" applyAlignment="1">
      <alignment wrapText="1"/>
    </xf>
    <xf numFmtId="2" fontId="17" fillId="8" borderId="14" xfId="0" applyNumberFormat="1" applyFont="1" applyFill="1" applyBorder="1" applyAlignment="1">
      <alignment wrapText="1"/>
    </xf>
    <xf numFmtId="2" fontId="17" fillId="8" borderId="0" xfId="0" applyNumberFormat="1" applyFont="1" applyFill="1" applyBorder="1" applyAlignment="1">
      <alignment wrapText="1"/>
    </xf>
    <xf numFmtId="2" fontId="17" fillId="8" borderId="13" xfId="0" applyNumberFormat="1" applyFont="1" applyFill="1" applyBorder="1" applyAlignment="1">
      <alignment wrapText="1"/>
    </xf>
    <xf numFmtId="2" fontId="30" fillId="8" borderId="0" xfId="0" applyNumberFormat="1" applyFont="1" applyFill="1" applyAlignment="1">
      <alignment wrapText="1"/>
    </xf>
    <xf numFmtId="0" fontId="17" fillId="5" borderId="13" xfId="0" applyFont="1" applyFill="1" applyBorder="1" applyAlignment="1">
      <alignment vertical="top" wrapText="1"/>
    </xf>
    <xf numFmtId="0" fontId="31" fillId="5" borderId="13" xfId="0" applyFont="1" applyFill="1" applyBorder="1" applyAlignment="1"/>
    <xf numFmtId="0" fontId="17" fillId="19" borderId="13" xfId="0" applyFont="1" applyFill="1" applyBorder="1" applyAlignment="1">
      <alignment vertical="top" wrapText="1"/>
    </xf>
    <xf numFmtId="0" fontId="31" fillId="19" borderId="13" xfId="0" applyFont="1" applyFill="1" applyBorder="1" applyAlignment="1"/>
    <xf numFmtId="0" fontId="31" fillId="13" borderId="14" xfId="0" applyFont="1" applyFill="1" applyBorder="1" applyAlignment="1"/>
    <xf numFmtId="0" fontId="31" fillId="5" borderId="14" xfId="0" applyFont="1" applyFill="1" applyBorder="1" applyAlignment="1"/>
    <xf numFmtId="0" fontId="31" fillId="19" borderId="14" xfId="0" applyFont="1" applyFill="1" applyBorder="1" applyAlignment="1"/>
    <xf numFmtId="0" fontId="31" fillId="7" borderId="14" xfId="0" applyFont="1" applyFill="1" applyBorder="1" applyAlignment="1"/>
    <xf numFmtId="0" fontId="31" fillId="16" borderId="14" xfId="0" applyFont="1" applyFill="1" applyBorder="1" applyAlignment="1"/>
    <xf numFmtId="0" fontId="31" fillId="17" borderId="14" xfId="0" applyFont="1" applyFill="1" applyBorder="1" applyAlignment="1"/>
    <xf numFmtId="0" fontId="31" fillId="18" borderId="14" xfId="0" applyFont="1" applyFill="1" applyBorder="1" applyAlignment="1"/>
    <xf numFmtId="0" fontId="31" fillId="6" borderId="13" xfId="0" applyFont="1" applyFill="1" applyBorder="1" applyAlignment="1"/>
    <xf numFmtId="0" fontId="31" fillId="0" borderId="14" xfId="0" applyFont="1" applyBorder="1" applyAlignment="1"/>
    <xf numFmtId="0" fontId="29" fillId="0" borderId="10" xfId="0" applyFont="1" applyBorder="1" applyAlignment="1">
      <alignment wrapText="1"/>
    </xf>
    <xf numFmtId="0" fontId="30" fillId="8" borderId="14" xfId="0" applyFont="1" applyFill="1" applyBorder="1" applyAlignment="1">
      <alignment horizontal="right"/>
    </xf>
    <xf numFmtId="0" fontId="28" fillId="0" borderId="13" xfId="0" applyFont="1" applyBorder="1" applyAlignment="1"/>
    <xf numFmtId="0" fontId="29" fillId="0" borderId="13" xfId="0" applyFont="1" applyBorder="1" applyAlignment="1">
      <alignment wrapText="1"/>
    </xf>
    <xf numFmtId="1" fontId="6" fillId="0" borderId="13" xfId="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1" fillId="0" borderId="29" xfId="0" applyFont="1" applyBorder="1" applyAlignment="1">
      <alignment horizontal="center"/>
    </xf>
    <xf numFmtId="0" fontId="1" fillId="0" borderId="10" xfId="0" applyFont="1" applyBorder="1"/>
    <xf numFmtId="0" fontId="1" fillId="0" borderId="36" xfId="0" applyFont="1" applyBorder="1"/>
    <xf numFmtId="0" fontId="28" fillId="12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23" xfId="0" applyFont="1" applyFill="1" applyBorder="1" applyAlignment="1"/>
    <xf numFmtId="0" fontId="6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2" fontId="1" fillId="0" borderId="29" xfId="0" applyNumberFormat="1" applyFont="1" applyBorder="1" applyAlignment="1">
      <alignment horizontal="center" vertical="top"/>
    </xf>
    <xf numFmtId="2" fontId="1" fillId="0" borderId="25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8" fillId="0" borderId="29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2" fontId="20" fillId="0" borderId="35" xfId="0" applyNumberFormat="1" applyFont="1" applyBorder="1" applyAlignment="1">
      <alignment horizontal="center" vertical="top"/>
    </xf>
    <xf numFmtId="2" fontId="20" fillId="0" borderId="14" xfId="0" applyNumberFormat="1" applyFont="1" applyBorder="1" applyAlignment="1">
      <alignment horizontal="center" vertical="top"/>
    </xf>
    <xf numFmtId="0" fontId="18" fillId="0" borderId="35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6" fillId="0" borderId="0" xfId="0" applyFont="1" applyAlignment="1"/>
    <xf numFmtId="0" fontId="1" fillId="0" borderId="29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D6E5"/>
      <color rgb="FFEDADE4"/>
      <color rgb="FF00FF99"/>
      <color rgb="FFF8BFA6"/>
      <color rgb="FFF0F5A9"/>
      <color rgb="FFEB7D9C"/>
      <color rgb="FFB1CAD9"/>
      <color rgb="FFFFCC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285748</xdr:colOff>
      <xdr:row>10</xdr:row>
      <xdr:rowOff>0</xdr:rowOff>
    </xdr:from>
    <xdr:ext cx="238125" cy="1746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262561" y="3889375"/>
          <a:ext cx="238125" cy="174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10</xdr:row>
      <xdr:rowOff>0</xdr:rowOff>
    </xdr:from>
    <xdr:ext cx="23812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262561" y="4159250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10</xdr:row>
      <xdr:rowOff>0</xdr:rowOff>
    </xdr:from>
    <xdr:ext cx="23812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5262561" y="4429125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10</xdr:row>
      <xdr:rowOff>0</xdr:rowOff>
    </xdr:from>
    <xdr:ext cx="23812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262561" y="6318250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12</xdr:row>
      <xdr:rowOff>0</xdr:rowOff>
    </xdr:from>
    <xdr:ext cx="238125" cy="17462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865811" y="4159250"/>
          <a:ext cx="238125" cy="174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12</xdr:row>
      <xdr:rowOff>0</xdr:rowOff>
    </xdr:from>
    <xdr:ext cx="23812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5865811" y="4405313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12</xdr:row>
      <xdr:rowOff>0</xdr:rowOff>
    </xdr:from>
    <xdr:ext cx="23812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5865811" y="4405313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12</xdr:row>
      <xdr:rowOff>0</xdr:rowOff>
    </xdr:from>
    <xdr:ext cx="23812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5865811" y="4762500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10</xdr:row>
      <xdr:rowOff>0</xdr:rowOff>
    </xdr:from>
    <xdr:ext cx="238125" cy="17462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5857873" y="4484687"/>
          <a:ext cx="238125" cy="174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10</xdr:row>
      <xdr:rowOff>0</xdr:rowOff>
    </xdr:from>
    <xdr:ext cx="23812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5857873" y="4733925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10</xdr:row>
      <xdr:rowOff>0</xdr:rowOff>
    </xdr:from>
    <xdr:ext cx="23812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5857873" y="4733925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285748</xdr:colOff>
      <xdr:row>10</xdr:row>
      <xdr:rowOff>55562</xdr:rowOff>
    </xdr:from>
    <xdr:ext cx="23812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5857873" y="5703887"/>
          <a:ext cx="2381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185738</xdr:colOff>
      <xdr:row>4</xdr:row>
      <xdr:rowOff>229394</xdr:rowOff>
    </xdr:from>
    <xdr:ext cx="13266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3995738" y="1943894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995738" y="1943894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150497</xdr:colOff>
      <xdr:row>3</xdr:row>
      <xdr:rowOff>72866</xdr:rowOff>
    </xdr:from>
    <xdr:ext cx="13266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5071747" y="858679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5071747" y="858679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53EE2-E815-4682-AFC3-8A93FD998791}">
  <dimension ref="A1:AE54"/>
  <sheetViews>
    <sheetView topLeftCell="A40" zoomScale="90" zoomScaleNormal="90" workbookViewId="0">
      <selection activeCell="X15" sqref="X15"/>
    </sheetView>
  </sheetViews>
  <sheetFormatPr defaultColWidth="11" defaultRowHeight="14.25" x14ac:dyDescent="0.2"/>
  <cols>
    <col min="1" max="5" width="16.5" style="131" customWidth="1"/>
    <col min="6" max="6" width="138.125" style="131" bestFit="1" customWidth="1"/>
    <col min="7" max="28" width="16.5" style="131" customWidth="1"/>
    <col min="29" max="29" width="18.75" style="131" customWidth="1"/>
    <col min="30" max="30" width="16.5" style="131" customWidth="1"/>
    <col min="31" max="31" width="255.625" style="131" bestFit="1" customWidth="1"/>
    <col min="32" max="42" width="16.5" style="131" customWidth="1"/>
    <col min="43" max="16384" width="11" style="131"/>
  </cols>
  <sheetData>
    <row r="1" spans="1:31" x14ac:dyDescent="0.2">
      <c r="A1" s="173" t="s">
        <v>61</v>
      </c>
      <c r="B1" s="173" t="s">
        <v>62</v>
      </c>
      <c r="C1" s="173" t="s">
        <v>50</v>
      </c>
      <c r="D1" s="173" t="s">
        <v>63</v>
      </c>
      <c r="E1" s="173" t="s">
        <v>64</v>
      </c>
      <c r="F1" s="173" t="s">
        <v>65</v>
      </c>
      <c r="G1" s="173" t="s">
        <v>66</v>
      </c>
      <c r="H1" s="176" t="s">
        <v>67</v>
      </c>
      <c r="I1" s="176" t="s">
        <v>68</v>
      </c>
      <c r="J1" s="176" t="s">
        <v>100</v>
      </c>
      <c r="K1" s="176" t="s">
        <v>101</v>
      </c>
      <c r="L1" s="178" t="s">
        <v>102</v>
      </c>
      <c r="M1" s="178" t="s">
        <v>103</v>
      </c>
      <c r="N1" s="178" t="s">
        <v>104</v>
      </c>
      <c r="O1" s="178" t="s">
        <v>105</v>
      </c>
      <c r="P1" s="180" t="s">
        <v>106</v>
      </c>
      <c r="Q1" s="180" t="s">
        <v>107</v>
      </c>
      <c r="R1" s="180" t="s">
        <v>108</v>
      </c>
      <c r="S1" s="180" t="s">
        <v>109</v>
      </c>
      <c r="T1" s="180" t="s">
        <v>110</v>
      </c>
      <c r="U1" s="182" t="s">
        <v>111</v>
      </c>
      <c r="V1" s="182" t="s">
        <v>112</v>
      </c>
      <c r="W1" s="184" t="s">
        <v>113</v>
      </c>
      <c r="X1" s="184" t="s">
        <v>114</v>
      </c>
      <c r="Y1" s="192" t="s">
        <v>115</v>
      </c>
      <c r="Z1" s="192" t="s">
        <v>116</v>
      </c>
      <c r="AA1" s="259" t="s">
        <v>69</v>
      </c>
      <c r="AB1" s="259" t="s">
        <v>70</v>
      </c>
      <c r="AC1" s="222" t="s">
        <v>71</v>
      </c>
      <c r="AD1" s="222" t="s">
        <v>72</v>
      </c>
      <c r="AE1" s="222" t="s">
        <v>73</v>
      </c>
    </row>
    <row r="2" spans="1:31" x14ac:dyDescent="0.2">
      <c r="A2" s="174">
        <v>45122.582593356477</v>
      </c>
      <c r="B2" s="175" t="s">
        <v>34</v>
      </c>
      <c r="C2" s="175" t="s">
        <v>47</v>
      </c>
      <c r="D2" s="175" t="s">
        <v>117</v>
      </c>
      <c r="F2" s="175" t="s">
        <v>118</v>
      </c>
      <c r="H2" s="177">
        <v>4</v>
      </c>
      <c r="I2" s="177">
        <v>5</v>
      </c>
      <c r="J2" s="177">
        <v>4</v>
      </c>
      <c r="K2" s="177">
        <v>2</v>
      </c>
      <c r="L2" s="179">
        <v>5</v>
      </c>
      <c r="M2" s="179">
        <v>5</v>
      </c>
      <c r="N2" s="179">
        <v>5</v>
      </c>
      <c r="O2" s="179">
        <v>5</v>
      </c>
      <c r="P2" s="181">
        <v>5</v>
      </c>
      <c r="Q2" s="181">
        <v>4</v>
      </c>
      <c r="R2" s="181">
        <v>5</v>
      </c>
      <c r="S2" s="181">
        <v>5</v>
      </c>
      <c r="T2" s="181">
        <v>4</v>
      </c>
      <c r="U2" s="183">
        <v>3</v>
      </c>
      <c r="V2" s="183">
        <v>3</v>
      </c>
      <c r="W2" s="185">
        <v>4</v>
      </c>
      <c r="X2" s="185">
        <v>4</v>
      </c>
      <c r="Y2" s="193">
        <v>5</v>
      </c>
      <c r="Z2" s="193">
        <v>3</v>
      </c>
      <c r="AA2" s="186">
        <v>3</v>
      </c>
      <c r="AB2" s="186">
        <v>2</v>
      </c>
      <c r="AC2" s="223" t="s">
        <v>119</v>
      </c>
      <c r="AD2" s="223" t="s">
        <v>120</v>
      </c>
    </row>
    <row r="3" spans="1:31" x14ac:dyDescent="0.2">
      <c r="A3" s="174">
        <v>45122.591392141199</v>
      </c>
      <c r="B3" s="175" t="s">
        <v>34</v>
      </c>
      <c r="C3" s="175" t="s">
        <v>47</v>
      </c>
      <c r="D3" s="175" t="s">
        <v>117</v>
      </c>
      <c r="F3" s="175" t="s">
        <v>51</v>
      </c>
      <c r="H3" s="177">
        <v>2</v>
      </c>
      <c r="I3" s="177">
        <v>5</v>
      </c>
      <c r="J3" s="177">
        <v>3</v>
      </c>
      <c r="K3" s="177">
        <v>4</v>
      </c>
      <c r="L3" s="179">
        <v>5</v>
      </c>
      <c r="M3" s="179">
        <v>5</v>
      </c>
      <c r="N3" s="179">
        <v>5</v>
      </c>
      <c r="O3" s="179">
        <v>5</v>
      </c>
      <c r="P3" s="181">
        <v>5</v>
      </c>
      <c r="Q3" s="181">
        <v>4</v>
      </c>
      <c r="R3" s="181">
        <v>3</v>
      </c>
      <c r="S3" s="181">
        <v>3</v>
      </c>
      <c r="T3" s="181">
        <v>3</v>
      </c>
      <c r="U3" s="183">
        <v>1</v>
      </c>
      <c r="V3" s="183">
        <v>1</v>
      </c>
      <c r="W3" s="185">
        <v>3</v>
      </c>
      <c r="X3" s="185">
        <v>2</v>
      </c>
      <c r="Y3" s="193">
        <v>5</v>
      </c>
      <c r="Z3" s="193">
        <v>5</v>
      </c>
      <c r="AA3" s="186">
        <v>4</v>
      </c>
      <c r="AB3" s="186">
        <v>5</v>
      </c>
      <c r="AC3" s="223" t="s">
        <v>121</v>
      </c>
      <c r="AE3" s="223" t="s">
        <v>122</v>
      </c>
    </row>
    <row r="4" spans="1:31" x14ac:dyDescent="0.2">
      <c r="A4" s="174">
        <v>45122.632285219908</v>
      </c>
      <c r="B4" s="175" t="s">
        <v>34</v>
      </c>
      <c r="C4" s="175" t="s">
        <v>47</v>
      </c>
      <c r="D4" s="175" t="s">
        <v>30</v>
      </c>
      <c r="F4" s="175" t="s">
        <v>51</v>
      </c>
      <c r="H4" s="177">
        <v>5</v>
      </c>
      <c r="I4" s="177">
        <v>4</v>
      </c>
      <c r="J4" s="177">
        <v>5</v>
      </c>
      <c r="K4" s="177">
        <v>5</v>
      </c>
      <c r="L4" s="179">
        <v>5</v>
      </c>
      <c r="M4" s="179">
        <v>5</v>
      </c>
      <c r="N4" s="179">
        <v>5</v>
      </c>
      <c r="O4" s="179">
        <v>5</v>
      </c>
      <c r="P4" s="181">
        <v>5</v>
      </c>
      <c r="Q4" s="181">
        <v>5</v>
      </c>
      <c r="R4" s="181">
        <v>5</v>
      </c>
      <c r="S4" s="181">
        <v>5</v>
      </c>
      <c r="T4" s="181">
        <v>5</v>
      </c>
      <c r="U4" s="183">
        <v>3</v>
      </c>
      <c r="V4" s="183">
        <v>2</v>
      </c>
      <c r="W4" s="185">
        <v>5</v>
      </c>
      <c r="X4" s="185">
        <v>5</v>
      </c>
      <c r="Y4" s="193">
        <v>5</v>
      </c>
      <c r="Z4" s="193">
        <v>5</v>
      </c>
      <c r="AA4" s="186">
        <v>5</v>
      </c>
      <c r="AB4" s="186">
        <v>5</v>
      </c>
    </row>
    <row r="5" spans="1:31" x14ac:dyDescent="0.2">
      <c r="A5" s="174">
        <v>45122.645979942128</v>
      </c>
      <c r="B5" s="175" t="s">
        <v>34</v>
      </c>
      <c r="C5" s="175" t="s">
        <v>47</v>
      </c>
      <c r="D5" s="175" t="s">
        <v>123</v>
      </c>
      <c r="F5" s="175" t="s">
        <v>124</v>
      </c>
      <c r="H5" s="177">
        <v>3</v>
      </c>
      <c r="I5" s="177">
        <v>4</v>
      </c>
      <c r="J5" s="177">
        <v>5</v>
      </c>
      <c r="K5" s="177">
        <v>4</v>
      </c>
      <c r="L5" s="179">
        <v>5</v>
      </c>
      <c r="M5" s="179">
        <v>5</v>
      </c>
      <c r="N5" s="179">
        <v>5</v>
      </c>
      <c r="O5" s="179">
        <v>5</v>
      </c>
      <c r="P5" s="181">
        <v>4</v>
      </c>
      <c r="Q5" s="181">
        <v>4</v>
      </c>
      <c r="R5" s="181">
        <v>4</v>
      </c>
      <c r="S5" s="181">
        <v>4</v>
      </c>
      <c r="T5" s="181">
        <v>4</v>
      </c>
      <c r="U5" s="183">
        <v>2</v>
      </c>
      <c r="V5" s="183">
        <v>1</v>
      </c>
      <c r="W5" s="185">
        <v>4</v>
      </c>
      <c r="X5" s="185">
        <v>4</v>
      </c>
      <c r="Y5" s="193">
        <v>5</v>
      </c>
      <c r="Z5" s="193">
        <v>5</v>
      </c>
      <c r="AA5" s="186">
        <v>5</v>
      </c>
      <c r="AB5" s="186">
        <v>5</v>
      </c>
    </row>
    <row r="6" spans="1:31" x14ac:dyDescent="0.2">
      <c r="A6" s="174">
        <v>45122.657287627313</v>
      </c>
      <c r="B6" s="175" t="s">
        <v>34</v>
      </c>
      <c r="C6" s="175" t="s">
        <v>47</v>
      </c>
      <c r="D6" s="175" t="s">
        <v>30</v>
      </c>
      <c r="F6" s="175" t="s">
        <v>53</v>
      </c>
      <c r="H6" s="177">
        <v>4</v>
      </c>
      <c r="I6" s="177">
        <v>5</v>
      </c>
      <c r="J6" s="177">
        <v>4</v>
      </c>
      <c r="K6" s="177">
        <v>4</v>
      </c>
      <c r="L6" s="179">
        <v>5</v>
      </c>
      <c r="M6" s="179">
        <v>5</v>
      </c>
      <c r="N6" s="179">
        <v>5</v>
      </c>
      <c r="O6" s="179">
        <v>5</v>
      </c>
      <c r="P6" s="181">
        <v>5</v>
      </c>
      <c r="Q6" s="181">
        <v>5</v>
      </c>
      <c r="R6" s="181">
        <v>5</v>
      </c>
      <c r="S6" s="181">
        <v>4</v>
      </c>
      <c r="T6" s="181">
        <v>5</v>
      </c>
      <c r="U6" s="183">
        <v>2</v>
      </c>
      <c r="V6" s="183">
        <v>2</v>
      </c>
      <c r="W6" s="185">
        <v>4</v>
      </c>
      <c r="X6" s="185">
        <v>3</v>
      </c>
      <c r="Y6" s="193">
        <v>4</v>
      </c>
      <c r="Z6" s="193">
        <v>4</v>
      </c>
      <c r="AA6" s="186">
        <v>4</v>
      </c>
      <c r="AB6" s="186">
        <v>4</v>
      </c>
      <c r="AC6" s="175" t="s">
        <v>125</v>
      </c>
    </row>
    <row r="7" spans="1:31" x14ac:dyDescent="0.2">
      <c r="A7" s="174">
        <v>45122.659393993061</v>
      </c>
      <c r="B7" s="175" t="s">
        <v>34</v>
      </c>
      <c r="C7" s="175" t="s">
        <v>47</v>
      </c>
      <c r="D7" s="175" t="s">
        <v>126</v>
      </c>
      <c r="F7" s="175" t="s">
        <v>127</v>
      </c>
      <c r="G7" s="175" t="s">
        <v>128</v>
      </c>
      <c r="H7" s="177">
        <v>4</v>
      </c>
      <c r="I7" s="177">
        <v>5</v>
      </c>
      <c r="J7" s="177">
        <v>5</v>
      </c>
      <c r="K7" s="177">
        <v>5</v>
      </c>
      <c r="L7" s="179">
        <v>5</v>
      </c>
      <c r="M7" s="179">
        <v>5</v>
      </c>
      <c r="N7" s="179">
        <v>5</v>
      </c>
      <c r="O7" s="179">
        <v>5</v>
      </c>
      <c r="P7" s="181">
        <v>5</v>
      </c>
      <c r="Q7" s="181">
        <v>5</v>
      </c>
      <c r="R7" s="181">
        <v>5</v>
      </c>
      <c r="S7" s="181">
        <v>5</v>
      </c>
      <c r="T7" s="181">
        <v>5</v>
      </c>
      <c r="U7" s="183">
        <v>2</v>
      </c>
      <c r="V7" s="183">
        <v>2</v>
      </c>
      <c r="W7" s="185">
        <v>4</v>
      </c>
      <c r="X7" s="185">
        <v>4</v>
      </c>
      <c r="Y7" s="193">
        <v>5</v>
      </c>
      <c r="Z7" s="193">
        <v>3</v>
      </c>
      <c r="AA7" s="186">
        <v>4</v>
      </c>
      <c r="AB7" s="186">
        <v>5</v>
      </c>
      <c r="AC7" s="223" t="s">
        <v>129</v>
      </c>
      <c r="AD7" s="175" t="s">
        <v>128</v>
      </c>
      <c r="AE7" s="223" t="s">
        <v>130</v>
      </c>
    </row>
    <row r="8" spans="1:31" x14ac:dyDescent="0.2">
      <c r="A8" s="174">
        <v>45122.667385011577</v>
      </c>
      <c r="B8" s="175" t="s">
        <v>34</v>
      </c>
      <c r="C8" s="175" t="s">
        <v>47</v>
      </c>
      <c r="D8" s="175" t="s">
        <v>43</v>
      </c>
      <c r="F8" s="175" t="s">
        <v>58</v>
      </c>
      <c r="H8" s="177">
        <v>4</v>
      </c>
      <c r="I8" s="177">
        <v>4</v>
      </c>
      <c r="J8" s="177">
        <v>5</v>
      </c>
      <c r="K8" s="177">
        <v>5</v>
      </c>
      <c r="L8" s="179">
        <v>5</v>
      </c>
      <c r="M8" s="179">
        <v>5</v>
      </c>
      <c r="N8" s="179">
        <v>5</v>
      </c>
      <c r="O8" s="179">
        <v>5</v>
      </c>
      <c r="P8" s="181">
        <v>5</v>
      </c>
      <c r="Q8" s="181">
        <v>5</v>
      </c>
      <c r="R8" s="181">
        <v>5</v>
      </c>
      <c r="S8" s="181">
        <v>5</v>
      </c>
      <c r="T8" s="181">
        <v>5</v>
      </c>
      <c r="U8" s="183">
        <v>3</v>
      </c>
      <c r="V8" s="183">
        <v>2</v>
      </c>
      <c r="W8" s="185">
        <v>5</v>
      </c>
      <c r="X8" s="185">
        <v>4</v>
      </c>
      <c r="Y8" s="193">
        <v>5</v>
      </c>
      <c r="Z8" s="193">
        <v>5</v>
      </c>
      <c r="AA8" s="186">
        <v>5</v>
      </c>
      <c r="AB8" s="186">
        <v>5</v>
      </c>
    </row>
    <row r="9" spans="1:31" x14ac:dyDescent="0.2">
      <c r="A9" s="174">
        <v>45122.670820798608</v>
      </c>
      <c r="B9" s="175" t="s">
        <v>34</v>
      </c>
      <c r="C9" s="175" t="s">
        <v>47</v>
      </c>
      <c r="D9" s="175" t="s">
        <v>131</v>
      </c>
      <c r="F9" s="175" t="s">
        <v>41</v>
      </c>
      <c r="H9" s="177">
        <v>5</v>
      </c>
      <c r="I9" s="177">
        <v>5</v>
      </c>
      <c r="J9" s="177">
        <v>5</v>
      </c>
      <c r="K9" s="177">
        <v>5</v>
      </c>
      <c r="L9" s="179">
        <v>5</v>
      </c>
      <c r="M9" s="179">
        <v>5</v>
      </c>
      <c r="N9" s="179">
        <v>5</v>
      </c>
      <c r="O9" s="179">
        <v>5</v>
      </c>
      <c r="P9" s="181">
        <v>5</v>
      </c>
      <c r="Q9" s="181">
        <v>5</v>
      </c>
      <c r="R9" s="181">
        <v>5</v>
      </c>
      <c r="S9" s="181">
        <v>5</v>
      </c>
      <c r="T9" s="181">
        <v>5</v>
      </c>
      <c r="U9" s="183">
        <v>5</v>
      </c>
      <c r="V9" s="183">
        <v>5</v>
      </c>
      <c r="W9" s="185">
        <v>5</v>
      </c>
      <c r="X9" s="185">
        <v>5</v>
      </c>
      <c r="Y9" s="193">
        <v>5</v>
      </c>
      <c r="Z9" s="193">
        <v>5</v>
      </c>
      <c r="AA9" s="186">
        <v>5</v>
      </c>
      <c r="AB9" s="186">
        <v>5</v>
      </c>
      <c r="AC9" s="175" t="s">
        <v>128</v>
      </c>
      <c r="AD9" s="175" t="s">
        <v>128</v>
      </c>
      <c r="AE9" s="175" t="s">
        <v>128</v>
      </c>
    </row>
    <row r="10" spans="1:31" x14ac:dyDescent="0.2">
      <c r="A10" s="174">
        <v>45122.674559328705</v>
      </c>
      <c r="B10" s="175" t="s">
        <v>34</v>
      </c>
      <c r="C10" s="175" t="s">
        <v>47</v>
      </c>
      <c r="D10" s="175" t="s">
        <v>24</v>
      </c>
      <c r="F10" s="175" t="s">
        <v>55</v>
      </c>
      <c r="H10" s="177">
        <v>5</v>
      </c>
      <c r="I10" s="177">
        <v>5</v>
      </c>
      <c r="J10" s="177">
        <v>5</v>
      </c>
      <c r="K10" s="177">
        <v>5</v>
      </c>
      <c r="L10" s="179">
        <v>5</v>
      </c>
      <c r="M10" s="179">
        <v>5</v>
      </c>
      <c r="N10" s="179">
        <v>5</v>
      </c>
      <c r="O10" s="179">
        <v>5</v>
      </c>
      <c r="P10" s="181">
        <v>5</v>
      </c>
      <c r="Q10" s="181">
        <v>5</v>
      </c>
      <c r="R10" s="181">
        <v>5</v>
      </c>
      <c r="S10" s="181">
        <v>5</v>
      </c>
      <c r="T10" s="181">
        <v>5</v>
      </c>
      <c r="U10" s="183">
        <v>3</v>
      </c>
      <c r="V10" s="183">
        <v>3</v>
      </c>
      <c r="W10" s="185">
        <v>4</v>
      </c>
      <c r="X10" s="185">
        <v>4</v>
      </c>
      <c r="Y10" s="193">
        <v>5</v>
      </c>
      <c r="Z10" s="193">
        <v>5</v>
      </c>
      <c r="AA10" s="186">
        <v>4</v>
      </c>
      <c r="AB10" s="186">
        <v>5</v>
      </c>
    </row>
    <row r="11" spans="1:31" x14ac:dyDescent="0.2">
      <c r="A11" s="174">
        <v>45122.674587118054</v>
      </c>
      <c r="B11" s="175" t="s">
        <v>34</v>
      </c>
      <c r="C11" s="175" t="s">
        <v>47</v>
      </c>
      <c r="D11" s="175" t="s">
        <v>23</v>
      </c>
      <c r="F11" s="175" t="s">
        <v>54</v>
      </c>
      <c r="H11" s="177">
        <v>5</v>
      </c>
      <c r="I11" s="177">
        <v>5</v>
      </c>
      <c r="J11" s="177">
        <v>5</v>
      </c>
      <c r="K11" s="177">
        <v>4</v>
      </c>
      <c r="L11" s="179">
        <v>5</v>
      </c>
      <c r="M11" s="179">
        <v>5</v>
      </c>
      <c r="N11" s="179">
        <v>5</v>
      </c>
      <c r="O11" s="179">
        <v>5</v>
      </c>
      <c r="P11" s="181">
        <v>4</v>
      </c>
      <c r="Q11" s="181">
        <v>2</v>
      </c>
      <c r="R11" s="181">
        <v>3</v>
      </c>
      <c r="S11" s="181">
        <v>4</v>
      </c>
      <c r="T11" s="181">
        <v>4</v>
      </c>
      <c r="U11" s="183">
        <v>2</v>
      </c>
      <c r="V11" s="183">
        <v>3</v>
      </c>
      <c r="W11" s="185">
        <v>4</v>
      </c>
      <c r="X11" s="185">
        <v>4</v>
      </c>
      <c r="Y11" s="193">
        <v>5</v>
      </c>
      <c r="Z11" s="193">
        <v>5</v>
      </c>
      <c r="AA11" s="186">
        <v>4</v>
      </c>
      <c r="AB11" s="186">
        <v>4</v>
      </c>
    </row>
    <row r="12" spans="1:31" x14ac:dyDescent="0.2">
      <c r="A12" s="174">
        <v>45122.675867673606</v>
      </c>
      <c r="B12" s="175" t="s">
        <v>34</v>
      </c>
      <c r="C12" s="175" t="s">
        <v>47</v>
      </c>
      <c r="D12" s="175" t="s">
        <v>24</v>
      </c>
      <c r="F12" s="175" t="s">
        <v>56</v>
      </c>
      <c r="H12" s="177">
        <v>5</v>
      </c>
      <c r="I12" s="177">
        <v>5</v>
      </c>
      <c r="J12" s="177">
        <v>5</v>
      </c>
      <c r="K12" s="177">
        <v>5</v>
      </c>
      <c r="L12" s="179">
        <v>5</v>
      </c>
      <c r="M12" s="179">
        <v>5</v>
      </c>
      <c r="N12" s="179">
        <v>5</v>
      </c>
      <c r="O12" s="179">
        <v>5</v>
      </c>
      <c r="P12" s="181">
        <v>4</v>
      </c>
      <c r="Q12" s="181">
        <v>4</v>
      </c>
      <c r="R12" s="181">
        <v>4</v>
      </c>
      <c r="S12" s="181">
        <v>4</v>
      </c>
      <c r="T12" s="181">
        <v>4</v>
      </c>
      <c r="U12" s="183">
        <v>3</v>
      </c>
      <c r="V12" s="183">
        <v>3</v>
      </c>
      <c r="W12" s="185">
        <v>4</v>
      </c>
      <c r="X12" s="185">
        <v>4</v>
      </c>
      <c r="Y12" s="193">
        <v>5</v>
      </c>
      <c r="Z12" s="193">
        <v>5</v>
      </c>
      <c r="AA12" s="186">
        <v>5</v>
      </c>
      <c r="AB12" s="186">
        <v>5</v>
      </c>
    </row>
    <row r="13" spans="1:31" x14ac:dyDescent="0.2">
      <c r="A13" s="174">
        <v>45122.678513692124</v>
      </c>
      <c r="B13" s="175" t="s">
        <v>34</v>
      </c>
      <c r="C13" s="175" t="s">
        <v>47</v>
      </c>
      <c r="D13" s="175" t="s">
        <v>23</v>
      </c>
      <c r="F13" s="175" t="s">
        <v>132</v>
      </c>
      <c r="H13" s="177">
        <v>4</v>
      </c>
      <c r="I13" s="177">
        <v>5</v>
      </c>
      <c r="J13" s="177">
        <v>5</v>
      </c>
      <c r="K13" s="177">
        <v>4</v>
      </c>
      <c r="L13" s="179">
        <v>5</v>
      </c>
      <c r="M13" s="179">
        <v>5</v>
      </c>
      <c r="N13" s="179">
        <v>5</v>
      </c>
      <c r="O13" s="179">
        <v>5</v>
      </c>
      <c r="P13" s="181">
        <v>5</v>
      </c>
      <c r="Q13" s="181">
        <v>2</v>
      </c>
      <c r="R13" s="181">
        <v>4</v>
      </c>
      <c r="S13" s="181">
        <v>4</v>
      </c>
      <c r="T13" s="181">
        <v>5</v>
      </c>
      <c r="U13" s="183">
        <v>2</v>
      </c>
      <c r="V13" s="183">
        <v>4</v>
      </c>
      <c r="W13" s="185">
        <v>4</v>
      </c>
      <c r="X13" s="185">
        <v>4</v>
      </c>
      <c r="Y13" s="193">
        <v>4</v>
      </c>
      <c r="Z13" s="193">
        <v>4</v>
      </c>
      <c r="AA13" s="186">
        <v>5</v>
      </c>
      <c r="AB13" s="186">
        <v>5</v>
      </c>
      <c r="AC13" s="223" t="s">
        <v>133</v>
      </c>
    </row>
    <row r="14" spans="1:31" x14ac:dyDescent="0.2">
      <c r="A14" s="174">
        <v>45122.691885763888</v>
      </c>
      <c r="B14" s="175" t="s">
        <v>34</v>
      </c>
      <c r="C14" s="175" t="s">
        <v>47</v>
      </c>
      <c r="D14" s="175" t="s">
        <v>134</v>
      </c>
      <c r="F14" s="175" t="s">
        <v>51</v>
      </c>
      <c r="H14" s="177">
        <v>3</v>
      </c>
      <c r="I14" s="177">
        <v>5</v>
      </c>
      <c r="J14" s="177">
        <v>5</v>
      </c>
      <c r="K14" s="177">
        <v>5</v>
      </c>
      <c r="L14" s="179">
        <v>5</v>
      </c>
      <c r="M14" s="179">
        <v>5</v>
      </c>
      <c r="N14" s="179">
        <v>5</v>
      </c>
      <c r="O14" s="179">
        <v>5</v>
      </c>
      <c r="P14" s="181">
        <v>5</v>
      </c>
      <c r="Q14" s="181">
        <v>2</v>
      </c>
      <c r="R14" s="181">
        <v>2</v>
      </c>
      <c r="S14" s="181">
        <v>2</v>
      </c>
      <c r="T14" s="181">
        <v>4</v>
      </c>
      <c r="U14" s="183">
        <v>5</v>
      </c>
      <c r="V14" s="183">
        <v>5</v>
      </c>
      <c r="W14" s="185">
        <v>5</v>
      </c>
      <c r="X14" s="185">
        <v>5</v>
      </c>
      <c r="Y14" s="193">
        <v>5</v>
      </c>
      <c r="Z14" s="193">
        <v>5</v>
      </c>
      <c r="AA14" s="186">
        <v>5</v>
      </c>
      <c r="AB14" s="186">
        <v>5</v>
      </c>
    </row>
    <row r="15" spans="1:31" x14ac:dyDescent="0.2">
      <c r="A15" s="174">
        <v>45122.692837939816</v>
      </c>
      <c r="B15" s="175" t="s">
        <v>34</v>
      </c>
      <c r="C15" s="175" t="s">
        <v>47</v>
      </c>
      <c r="D15" s="175" t="s">
        <v>135</v>
      </c>
      <c r="F15" s="175" t="s">
        <v>136</v>
      </c>
      <c r="H15" s="177">
        <v>5</v>
      </c>
      <c r="I15" s="177">
        <v>5</v>
      </c>
      <c r="J15" s="177">
        <v>5</v>
      </c>
      <c r="K15" s="177">
        <v>5</v>
      </c>
      <c r="L15" s="179">
        <v>5</v>
      </c>
      <c r="M15" s="179">
        <v>5</v>
      </c>
      <c r="N15" s="179">
        <v>5</v>
      </c>
      <c r="O15" s="179">
        <v>5</v>
      </c>
      <c r="P15" s="181">
        <v>5</v>
      </c>
      <c r="Q15" s="181">
        <v>5</v>
      </c>
      <c r="R15" s="181">
        <v>5</v>
      </c>
      <c r="S15" s="181">
        <v>5</v>
      </c>
      <c r="T15" s="181">
        <v>5</v>
      </c>
      <c r="U15" s="183">
        <v>3</v>
      </c>
      <c r="V15" s="183">
        <v>2</v>
      </c>
      <c r="W15" s="185">
        <v>5</v>
      </c>
      <c r="X15" s="185">
        <v>5</v>
      </c>
      <c r="Y15" s="193">
        <v>5</v>
      </c>
      <c r="Z15" s="193">
        <v>5</v>
      </c>
      <c r="AA15" s="186">
        <v>5</v>
      </c>
      <c r="AB15" s="186">
        <v>5</v>
      </c>
    </row>
    <row r="16" spans="1:31" x14ac:dyDescent="0.2">
      <c r="A16" s="174">
        <v>45122.693667511572</v>
      </c>
      <c r="B16" s="175" t="s">
        <v>34</v>
      </c>
      <c r="C16" s="175" t="s">
        <v>47</v>
      </c>
      <c r="D16" s="175" t="s">
        <v>137</v>
      </c>
      <c r="F16" s="175" t="s">
        <v>52</v>
      </c>
      <c r="H16" s="177">
        <v>4</v>
      </c>
      <c r="I16" s="177">
        <v>4</v>
      </c>
      <c r="J16" s="177">
        <v>4</v>
      </c>
      <c r="K16" s="177">
        <v>5</v>
      </c>
      <c r="L16" s="179">
        <v>5</v>
      </c>
      <c r="M16" s="179">
        <v>5</v>
      </c>
      <c r="N16" s="179">
        <v>5</v>
      </c>
      <c r="O16" s="179">
        <v>5</v>
      </c>
      <c r="P16" s="181">
        <v>5</v>
      </c>
      <c r="Q16" s="181">
        <v>4</v>
      </c>
      <c r="R16" s="181">
        <v>5</v>
      </c>
      <c r="S16" s="181">
        <v>5</v>
      </c>
      <c r="T16" s="181">
        <v>5</v>
      </c>
      <c r="U16" s="183">
        <v>3</v>
      </c>
      <c r="V16" s="183">
        <v>2</v>
      </c>
      <c r="W16" s="185">
        <v>5</v>
      </c>
      <c r="X16" s="185">
        <v>5</v>
      </c>
      <c r="Y16" s="193">
        <v>5</v>
      </c>
      <c r="Z16" s="193">
        <v>5</v>
      </c>
      <c r="AA16" s="186">
        <v>5</v>
      </c>
      <c r="AB16" s="186">
        <v>5</v>
      </c>
      <c r="AC16" s="223" t="s">
        <v>138</v>
      </c>
    </row>
    <row r="17" spans="1:31" x14ac:dyDescent="0.2">
      <c r="A17" s="174">
        <v>45122.693683518519</v>
      </c>
      <c r="B17" s="175" t="s">
        <v>34</v>
      </c>
      <c r="C17" s="175" t="s">
        <v>47</v>
      </c>
      <c r="D17" s="175" t="s">
        <v>139</v>
      </c>
      <c r="F17" s="175" t="s">
        <v>54</v>
      </c>
      <c r="G17" s="175" t="s">
        <v>140</v>
      </c>
      <c r="H17" s="177">
        <v>5</v>
      </c>
      <c r="I17" s="177">
        <v>5</v>
      </c>
      <c r="J17" s="177">
        <v>5</v>
      </c>
      <c r="K17" s="177">
        <v>5</v>
      </c>
      <c r="L17" s="179">
        <v>5</v>
      </c>
      <c r="M17" s="179">
        <v>5</v>
      </c>
      <c r="N17" s="179">
        <v>5</v>
      </c>
      <c r="O17" s="179">
        <v>5</v>
      </c>
      <c r="P17" s="181">
        <v>5</v>
      </c>
      <c r="Q17" s="181">
        <v>5</v>
      </c>
      <c r="R17" s="181">
        <v>5</v>
      </c>
      <c r="S17" s="181">
        <v>5</v>
      </c>
      <c r="T17" s="181">
        <v>5</v>
      </c>
      <c r="U17" s="183">
        <v>2</v>
      </c>
      <c r="V17" s="183">
        <v>2</v>
      </c>
      <c r="W17" s="185">
        <v>4</v>
      </c>
      <c r="X17" s="185">
        <v>4</v>
      </c>
      <c r="Y17" s="193">
        <v>5</v>
      </c>
      <c r="Z17" s="193">
        <v>5</v>
      </c>
      <c r="AA17" s="186">
        <v>5</v>
      </c>
      <c r="AB17" s="186">
        <v>5</v>
      </c>
      <c r="AC17" s="175" t="s">
        <v>141</v>
      </c>
      <c r="AD17" s="175" t="s">
        <v>142</v>
      </c>
    </row>
    <row r="18" spans="1:31" x14ac:dyDescent="0.2">
      <c r="A18" s="174">
        <v>45122.694647488424</v>
      </c>
      <c r="B18" s="175" t="s">
        <v>34</v>
      </c>
      <c r="C18" s="175" t="s">
        <v>47</v>
      </c>
      <c r="D18" s="175" t="s">
        <v>24</v>
      </c>
      <c r="F18" s="175" t="s">
        <v>57</v>
      </c>
      <c r="H18" s="177">
        <v>5</v>
      </c>
      <c r="I18" s="177">
        <v>5</v>
      </c>
      <c r="J18" s="177">
        <v>5</v>
      </c>
      <c r="K18" s="177">
        <v>4</v>
      </c>
      <c r="L18" s="179">
        <v>5</v>
      </c>
      <c r="M18" s="179">
        <v>5</v>
      </c>
      <c r="N18" s="179">
        <v>5</v>
      </c>
      <c r="O18" s="179">
        <v>5</v>
      </c>
      <c r="P18" s="181">
        <v>4</v>
      </c>
      <c r="Q18" s="181">
        <v>4</v>
      </c>
      <c r="R18" s="181">
        <v>5</v>
      </c>
      <c r="S18" s="181">
        <v>5</v>
      </c>
      <c r="T18" s="181">
        <v>5</v>
      </c>
      <c r="U18" s="183">
        <v>3</v>
      </c>
      <c r="V18" s="183">
        <v>3</v>
      </c>
      <c r="W18" s="185">
        <v>4</v>
      </c>
      <c r="X18" s="185">
        <v>4</v>
      </c>
      <c r="Y18" s="193">
        <v>5</v>
      </c>
      <c r="Z18" s="193">
        <v>4</v>
      </c>
      <c r="AA18" s="186">
        <v>5</v>
      </c>
      <c r="AB18" s="186">
        <v>5</v>
      </c>
    </row>
    <row r="19" spans="1:31" x14ac:dyDescent="0.2">
      <c r="A19" s="174">
        <v>45122.694757928242</v>
      </c>
      <c r="B19" s="175" t="s">
        <v>34</v>
      </c>
      <c r="C19" s="175" t="s">
        <v>47</v>
      </c>
      <c r="D19" s="175" t="s">
        <v>143</v>
      </c>
      <c r="F19" s="175" t="s">
        <v>53</v>
      </c>
      <c r="H19" s="177">
        <v>5</v>
      </c>
      <c r="I19" s="177">
        <v>5</v>
      </c>
      <c r="J19" s="177">
        <v>5</v>
      </c>
      <c r="K19" s="177">
        <v>5</v>
      </c>
      <c r="L19" s="179">
        <v>5</v>
      </c>
      <c r="M19" s="179">
        <v>5</v>
      </c>
      <c r="N19" s="179">
        <v>5</v>
      </c>
      <c r="O19" s="179">
        <v>5</v>
      </c>
      <c r="P19" s="181">
        <v>5</v>
      </c>
      <c r="Q19" s="181">
        <v>5</v>
      </c>
      <c r="R19" s="181">
        <v>5</v>
      </c>
      <c r="S19" s="181">
        <v>5</v>
      </c>
      <c r="T19" s="181">
        <v>5</v>
      </c>
      <c r="U19" s="183">
        <v>1</v>
      </c>
      <c r="V19" s="183">
        <v>1</v>
      </c>
      <c r="W19" s="185">
        <v>4</v>
      </c>
      <c r="X19" s="185">
        <v>4</v>
      </c>
      <c r="Y19" s="193">
        <v>5</v>
      </c>
      <c r="Z19" s="193">
        <v>4</v>
      </c>
      <c r="AA19" s="186">
        <v>4</v>
      </c>
      <c r="AB19" s="186">
        <v>4</v>
      </c>
    </row>
    <row r="20" spans="1:31" x14ac:dyDescent="0.2">
      <c r="A20" s="174">
        <v>45122.779651273144</v>
      </c>
      <c r="B20" s="175" t="s">
        <v>34</v>
      </c>
      <c r="C20" s="175" t="s">
        <v>47</v>
      </c>
      <c r="D20" s="175" t="s">
        <v>48</v>
      </c>
      <c r="F20" s="175" t="s">
        <v>51</v>
      </c>
      <c r="H20" s="177">
        <v>4</v>
      </c>
      <c r="I20" s="177">
        <v>4</v>
      </c>
      <c r="J20" s="177">
        <v>5</v>
      </c>
      <c r="K20" s="177">
        <v>5</v>
      </c>
      <c r="L20" s="179">
        <v>4</v>
      </c>
      <c r="M20" s="179">
        <v>4</v>
      </c>
      <c r="N20" s="179">
        <v>4</v>
      </c>
      <c r="O20" s="179">
        <v>5</v>
      </c>
      <c r="P20" s="181">
        <v>4</v>
      </c>
      <c r="Q20" s="181">
        <v>3</v>
      </c>
      <c r="R20" s="181">
        <v>5</v>
      </c>
      <c r="S20" s="181">
        <v>5</v>
      </c>
      <c r="T20" s="181">
        <v>4</v>
      </c>
      <c r="U20" s="183">
        <v>3</v>
      </c>
      <c r="V20" s="183">
        <v>3</v>
      </c>
      <c r="W20" s="185">
        <v>5</v>
      </c>
      <c r="X20" s="185">
        <v>4</v>
      </c>
      <c r="Y20" s="193">
        <v>5</v>
      </c>
      <c r="Z20" s="193">
        <v>3</v>
      </c>
      <c r="AA20" s="186">
        <v>4</v>
      </c>
      <c r="AB20" s="186">
        <v>5</v>
      </c>
    </row>
    <row r="21" spans="1:31" x14ac:dyDescent="0.2">
      <c r="A21" s="174">
        <v>45122.826160821758</v>
      </c>
      <c r="B21" s="175" t="s">
        <v>34</v>
      </c>
      <c r="C21" s="175" t="s">
        <v>47</v>
      </c>
      <c r="D21" s="175" t="s">
        <v>144</v>
      </c>
      <c r="F21" s="175" t="s">
        <v>145</v>
      </c>
      <c r="H21" s="177">
        <v>5</v>
      </c>
      <c r="I21" s="177">
        <v>5</v>
      </c>
      <c r="J21" s="177">
        <v>5</v>
      </c>
      <c r="K21" s="177">
        <v>5</v>
      </c>
      <c r="L21" s="179">
        <v>5</v>
      </c>
      <c r="M21" s="179">
        <v>5</v>
      </c>
      <c r="N21" s="179">
        <v>5</v>
      </c>
      <c r="O21" s="179">
        <v>5</v>
      </c>
      <c r="P21" s="181">
        <v>5</v>
      </c>
      <c r="Q21" s="181">
        <v>3</v>
      </c>
      <c r="R21" s="181">
        <v>3</v>
      </c>
      <c r="S21" s="181">
        <v>5</v>
      </c>
      <c r="T21" s="181">
        <v>4</v>
      </c>
      <c r="U21" s="183">
        <v>3</v>
      </c>
      <c r="V21" s="183">
        <v>3</v>
      </c>
      <c r="W21" s="185">
        <v>5</v>
      </c>
      <c r="X21" s="185">
        <v>4</v>
      </c>
      <c r="Y21" s="193">
        <v>5</v>
      </c>
      <c r="Z21" s="193">
        <v>5</v>
      </c>
      <c r="AA21" s="186">
        <v>5</v>
      </c>
      <c r="AB21" s="186">
        <v>5</v>
      </c>
      <c r="AC21" s="175" t="s">
        <v>125</v>
      </c>
      <c r="AD21" s="223" t="s">
        <v>146</v>
      </c>
      <c r="AE21" s="223" t="s">
        <v>147</v>
      </c>
    </row>
    <row r="22" spans="1:31" x14ac:dyDescent="0.2">
      <c r="A22" s="174">
        <v>45122.828665185181</v>
      </c>
      <c r="B22" s="175" t="s">
        <v>34</v>
      </c>
      <c r="C22" s="175" t="s">
        <v>47</v>
      </c>
      <c r="D22" s="175" t="s">
        <v>24</v>
      </c>
      <c r="F22" s="175" t="s">
        <v>51</v>
      </c>
      <c r="H22" s="177">
        <v>5</v>
      </c>
      <c r="I22" s="177">
        <v>5</v>
      </c>
      <c r="J22" s="177">
        <v>5</v>
      </c>
      <c r="K22" s="177">
        <v>5</v>
      </c>
      <c r="L22" s="179">
        <v>5</v>
      </c>
      <c r="M22" s="179">
        <v>5</v>
      </c>
      <c r="N22" s="179">
        <v>5</v>
      </c>
      <c r="O22" s="179">
        <v>5</v>
      </c>
      <c r="P22" s="181">
        <v>5</v>
      </c>
      <c r="Q22" s="181">
        <v>4</v>
      </c>
      <c r="R22" s="181">
        <v>4</v>
      </c>
      <c r="S22" s="181">
        <v>5</v>
      </c>
      <c r="T22" s="181">
        <v>4</v>
      </c>
      <c r="U22" s="183">
        <v>3</v>
      </c>
      <c r="V22" s="183">
        <v>3</v>
      </c>
      <c r="W22" s="185">
        <v>4</v>
      </c>
      <c r="X22" s="185">
        <v>4</v>
      </c>
      <c r="Y22" s="193">
        <v>4</v>
      </c>
      <c r="Z22" s="193">
        <v>5</v>
      </c>
      <c r="AA22" s="186">
        <v>5</v>
      </c>
      <c r="AB22" s="186">
        <v>5</v>
      </c>
      <c r="AC22" s="175" t="s">
        <v>125</v>
      </c>
      <c r="AD22" s="223" t="s">
        <v>148</v>
      </c>
      <c r="AE22" s="223" t="s">
        <v>149</v>
      </c>
    </row>
    <row r="23" spans="1:31" x14ac:dyDescent="0.2">
      <c r="A23" s="174">
        <v>45123.46791712963</v>
      </c>
      <c r="B23" s="175" t="s">
        <v>34</v>
      </c>
      <c r="C23" s="175" t="s">
        <v>47</v>
      </c>
      <c r="D23" s="175" t="s">
        <v>135</v>
      </c>
      <c r="F23" s="175" t="s">
        <v>33</v>
      </c>
      <c r="G23" s="175" t="s">
        <v>150</v>
      </c>
      <c r="H23" s="177">
        <v>4</v>
      </c>
      <c r="I23" s="177">
        <v>5</v>
      </c>
      <c r="J23" s="177">
        <v>5</v>
      </c>
      <c r="K23" s="177">
        <v>5</v>
      </c>
      <c r="L23" s="179">
        <v>5</v>
      </c>
      <c r="M23" s="179">
        <v>5</v>
      </c>
      <c r="N23" s="179">
        <v>4</v>
      </c>
      <c r="O23" s="179">
        <v>4</v>
      </c>
      <c r="P23" s="181">
        <v>4</v>
      </c>
      <c r="Q23" s="181">
        <v>5</v>
      </c>
      <c r="R23" s="181">
        <v>5</v>
      </c>
      <c r="S23" s="181">
        <v>4</v>
      </c>
      <c r="T23" s="181">
        <v>4</v>
      </c>
      <c r="U23" s="183">
        <v>5</v>
      </c>
      <c r="V23" s="183">
        <v>4</v>
      </c>
      <c r="W23" s="185">
        <v>4</v>
      </c>
      <c r="X23" s="185">
        <v>4</v>
      </c>
      <c r="Y23" s="193">
        <v>5</v>
      </c>
      <c r="Z23" s="193">
        <v>5</v>
      </c>
      <c r="AA23" s="186">
        <v>5</v>
      </c>
      <c r="AB23" s="186">
        <v>5</v>
      </c>
    </row>
    <row r="24" spans="1:31" x14ac:dyDescent="0.2">
      <c r="A24" s="174">
        <v>45128.763942476857</v>
      </c>
      <c r="B24" s="175" t="s">
        <v>34</v>
      </c>
      <c r="C24" s="175" t="s">
        <v>47</v>
      </c>
      <c r="D24" s="175" t="s">
        <v>31</v>
      </c>
      <c r="F24" s="175" t="s">
        <v>57</v>
      </c>
      <c r="H24" s="175">
        <v>4</v>
      </c>
      <c r="I24" s="175">
        <v>5</v>
      </c>
      <c r="J24" s="175">
        <v>5</v>
      </c>
      <c r="K24" s="175">
        <v>4</v>
      </c>
      <c r="L24" s="175">
        <v>5</v>
      </c>
      <c r="M24" s="175">
        <v>5</v>
      </c>
      <c r="N24" s="175">
        <v>5</v>
      </c>
      <c r="O24" s="175">
        <v>5</v>
      </c>
      <c r="P24" s="175">
        <v>5</v>
      </c>
      <c r="Q24" s="175">
        <v>5</v>
      </c>
      <c r="R24" s="175">
        <v>5</v>
      </c>
      <c r="S24" s="175">
        <v>5</v>
      </c>
      <c r="T24" s="175">
        <v>5</v>
      </c>
      <c r="U24" s="175">
        <v>5</v>
      </c>
      <c r="V24" s="175">
        <v>5</v>
      </c>
      <c r="W24" s="175">
        <v>5</v>
      </c>
      <c r="X24" s="175">
        <v>5</v>
      </c>
      <c r="Y24" s="175">
        <v>5</v>
      </c>
      <c r="Z24" s="175">
        <v>5</v>
      </c>
      <c r="AA24" s="175">
        <v>5</v>
      </c>
      <c r="AB24" s="175">
        <v>5</v>
      </c>
    </row>
    <row r="25" spans="1:31" x14ac:dyDescent="0.2">
      <c r="A25" s="174">
        <v>45128.765089907407</v>
      </c>
      <c r="B25" s="175" t="s">
        <v>34</v>
      </c>
      <c r="C25" s="175" t="s">
        <v>47</v>
      </c>
      <c r="D25" s="175" t="s">
        <v>30</v>
      </c>
      <c r="F25" s="175" t="s">
        <v>186</v>
      </c>
      <c r="H25" s="175">
        <v>5</v>
      </c>
      <c r="I25" s="175">
        <v>5</v>
      </c>
      <c r="J25" s="175">
        <v>5</v>
      </c>
      <c r="K25" s="175">
        <v>5</v>
      </c>
      <c r="L25" s="175">
        <v>5</v>
      </c>
      <c r="M25" s="175">
        <v>5</v>
      </c>
      <c r="N25" s="175">
        <v>5</v>
      </c>
      <c r="O25" s="175">
        <v>5</v>
      </c>
      <c r="P25" s="175">
        <v>5</v>
      </c>
      <c r="Q25" s="175">
        <v>5</v>
      </c>
      <c r="R25" s="175">
        <v>5</v>
      </c>
      <c r="S25" s="175">
        <v>5</v>
      </c>
      <c r="T25" s="175">
        <v>5</v>
      </c>
      <c r="U25" s="175">
        <v>3</v>
      </c>
      <c r="V25" s="175">
        <v>3</v>
      </c>
      <c r="W25" s="175">
        <v>4</v>
      </c>
      <c r="X25" s="175">
        <v>4</v>
      </c>
      <c r="Y25" s="175">
        <v>5</v>
      </c>
      <c r="Z25" s="175">
        <v>5</v>
      </c>
      <c r="AA25" s="175">
        <v>4</v>
      </c>
      <c r="AB25" s="175">
        <v>5</v>
      </c>
    </row>
    <row r="26" spans="1:31" x14ac:dyDescent="0.2">
      <c r="A26" s="174">
        <v>45128.765541574074</v>
      </c>
      <c r="B26" s="175" t="s">
        <v>34</v>
      </c>
      <c r="C26" s="175" t="s">
        <v>47</v>
      </c>
      <c r="D26" s="175" t="s">
        <v>180</v>
      </c>
      <c r="F26" s="175" t="s">
        <v>41</v>
      </c>
      <c r="H26" s="175">
        <v>4</v>
      </c>
      <c r="I26" s="175">
        <v>5</v>
      </c>
      <c r="J26" s="175">
        <v>5</v>
      </c>
      <c r="K26" s="175">
        <v>5</v>
      </c>
      <c r="L26" s="175">
        <v>5</v>
      </c>
      <c r="M26" s="175">
        <v>5</v>
      </c>
      <c r="N26" s="175">
        <v>5</v>
      </c>
      <c r="O26" s="175">
        <v>5</v>
      </c>
      <c r="P26" s="175">
        <v>5</v>
      </c>
      <c r="Q26" s="175">
        <v>5</v>
      </c>
      <c r="R26" s="175">
        <v>3</v>
      </c>
      <c r="S26" s="175">
        <v>4</v>
      </c>
      <c r="T26" s="175">
        <v>4</v>
      </c>
      <c r="U26" s="175">
        <v>4</v>
      </c>
      <c r="V26" s="175">
        <v>4</v>
      </c>
      <c r="W26" s="175">
        <v>4</v>
      </c>
      <c r="X26" s="175">
        <v>4</v>
      </c>
      <c r="Y26" s="175">
        <v>5</v>
      </c>
      <c r="Z26" s="175">
        <v>5</v>
      </c>
      <c r="AA26" s="175">
        <v>5</v>
      </c>
      <c r="AB26" s="175">
        <v>5</v>
      </c>
    </row>
    <row r="27" spans="1:31" x14ac:dyDescent="0.2">
      <c r="A27" s="174">
        <v>45128.766825162034</v>
      </c>
      <c r="B27" s="175" t="s">
        <v>34</v>
      </c>
      <c r="C27" s="175" t="s">
        <v>47</v>
      </c>
      <c r="D27" s="175" t="s">
        <v>187</v>
      </c>
      <c r="F27" s="175" t="s">
        <v>188</v>
      </c>
      <c r="H27" s="175">
        <v>5</v>
      </c>
      <c r="I27" s="175">
        <v>5</v>
      </c>
      <c r="J27" s="175">
        <v>5</v>
      </c>
      <c r="K27" s="175">
        <v>5</v>
      </c>
      <c r="L27" s="175">
        <v>5</v>
      </c>
      <c r="M27" s="175">
        <v>5</v>
      </c>
      <c r="N27" s="175">
        <v>5</v>
      </c>
      <c r="O27" s="175">
        <v>5</v>
      </c>
      <c r="P27" s="175">
        <v>5</v>
      </c>
      <c r="Q27" s="175">
        <v>5</v>
      </c>
      <c r="R27" s="175">
        <v>5</v>
      </c>
      <c r="S27" s="175">
        <v>5</v>
      </c>
      <c r="T27" s="175">
        <v>5</v>
      </c>
      <c r="U27" s="175">
        <v>3</v>
      </c>
      <c r="V27" s="175">
        <v>3</v>
      </c>
      <c r="W27" s="175">
        <v>5</v>
      </c>
      <c r="X27" s="175">
        <v>5</v>
      </c>
      <c r="Y27" s="175">
        <v>5</v>
      </c>
      <c r="Z27" s="175">
        <v>5</v>
      </c>
      <c r="AA27" s="175">
        <v>5</v>
      </c>
      <c r="AB27" s="175">
        <v>5</v>
      </c>
    </row>
    <row r="28" spans="1:31" x14ac:dyDescent="0.2">
      <c r="A28" s="174">
        <v>45128.767506550925</v>
      </c>
      <c r="B28" s="175" t="s">
        <v>34</v>
      </c>
      <c r="C28" s="175" t="s">
        <v>47</v>
      </c>
      <c r="D28" s="175" t="s">
        <v>139</v>
      </c>
      <c r="F28" s="175" t="s">
        <v>189</v>
      </c>
      <c r="H28" s="175">
        <v>5</v>
      </c>
      <c r="I28" s="175">
        <v>5</v>
      </c>
      <c r="J28" s="175">
        <v>5</v>
      </c>
      <c r="K28" s="175">
        <v>5</v>
      </c>
      <c r="L28" s="175">
        <v>5</v>
      </c>
      <c r="M28" s="175">
        <v>5</v>
      </c>
      <c r="N28" s="175">
        <v>5</v>
      </c>
      <c r="O28" s="175">
        <v>5</v>
      </c>
      <c r="P28" s="175">
        <v>5</v>
      </c>
      <c r="Q28" s="175">
        <v>5</v>
      </c>
      <c r="R28" s="175">
        <v>4</v>
      </c>
      <c r="S28" s="175">
        <v>4</v>
      </c>
      <c r="T28" s="175">
        <v>4</v>
      </c>
      <c r="U28" s="175">
        <v>3</v>
      </c>
      <c r="V28" s="175">
        <v>2</v>
      </c>
      <c r="W28" s="175">
        <v>5</v>
      </c>
      <c r="X28" s="175">
        <v>5</v>
      </c>
      <c r="Y28" s="175">
        <v>5</v>
      </c>
      <c r="Z28" s="175">
        <v>5</v>
      </c>
      <c r="AA28" s="175">
        <v>5</v>
      </c>
      <c r="AB28" s="175">
        <v>5</v>
      </c>
      <c r="AE28" s="175" t="s">
        <v>190</v>
      </c>
    </row>
    <row r="29" spans="1:31" x14ac:dyDescent="0.2">
      <c r="A29" s="174">
        <v>45128.779362592591</v>
      </c>
      <c r="B29" s="175" t="s">
        <v>34</v>
      </c>
      <c r="C29" s="175" t="s">
        <v>47</v>
      </c>
      <c r="D29" s="175" t="s">
        <v>29</v>
      </c>
      <c r="F29" s="175" t="s">
        <v>51</v>
      </c>
      <c r="H29" s="175">
        <v>5</v>
      </c>
      <c r="I29" s="175">
        <v>5</v>
      </c>
      <c r="J29" s="175">
        <v>5</v>
      </c>
      <c r="K29" s="175">
        <v>4</v>
      </c>
      <c r="L29" s="175">
        <v>5</v>
      </c>
      <c r="M29" s="175">
        <v>5</v>
      </c>
      <c r="N29" s="175">
        <v>5</v>
      </c>
      <c r="O29" s="175">
        <v>5</v>
      </c>
      <c r="P29" s="175">
        <v>5</v>
      </c>
      <c r="Q29" s="175">
        <v>5</v>
      </c>
      <c r="R29" s="175">
        <v>5</v>
      </c>
      <c r="S29" s="175">
        <v>5</v>
      </c>
      <c r="T29" s="175">
        <v>5</v>
      </c>
      <c r="U29" s="175">
        <v>5</v>
      </c>
      <c r="V29" s="175">
        <v>3</v>
      </c>
      <c r="W29" s="175">
        <v>4</v>
      </c>
      <c r="X29" s="175">
        <v>3</v>
      </c>
      <c r="Y29" s="175">
        <v>5</v>
      </c>
      <c r="Z29" s="175">
        <v>2</v>
      </c>
      <c r="AA29" s="175">
        <v>5</v>
      </c>
      <c r="AB29" s="175">
        <v>5</v>
      </c>
      <c r="AC29" s="175" t="s">
        <v>191</v>
      </c>
      <c r="AD29" s="175" t="s">
        <v>128</v>
      </c>
      <c r="AE29" s="175" t="s">
        <v>128</v>
      </c>
    </row>
    <row r="30" spans="1:31" x14ac:dyDescent="0.2">
      <c r="A30" s="174">
        <v>45128.782034155098</v>
      </c>
      <c r="B30" s="175" t="s">
        <v>34</v>
      </c>
      <c r="C30" s="175" t="s">
        <v>47</v>
      </c>
      <c r="D30" s="175" t="s">
        <v>43</v>
      </c>
      <c r="F30" s="175" t="s">
        <v>192</v>
      </c>
      <c r="H30" s="175">
        <v>3</v>
      </c>
      <c r="I30" s="175">
        <v>5</v>
      </c>
      <c r="J30" s="175">
        <v>5</v>
      </c>
      <c r="K30" s="175">
        <v>4</v>
      </c>
      <c r="L30" s="175">
        <v>5</v>
      </c>
      <c r="M30" s="175">
        <v>5</v>
      </c>
      <c r="N30" s="175">
        <v>5</v>
      </c>
      <c r="O30" s="175">
        <v>5</v>
      </c>
      <c r="P30" s="175">
        <v>5</v>
      </c>
      <c r="Q30" s="175">
        <v>5</v>
      </c>
      <c r="R30" s="175">
        <v>5</v>
      </c>
      <c r="S30" s="175">
        <v>5</v>
      </c>
      <c r="T30" s="175">
        <v>5</v>
      </c>
      <c r="U30" s="175">
        <v>1</v>
      </c>
      <c r="V30" s="175">
        <v>1</v>
      </c>
      <c r="W30" s="175">
        <v>1</v>
      </c>
      <c r="X30" s="175">
        <v>3</v>
      </c>
      <c r="Y30" s="175">
        <v>5</v>
      </c>
      <c r="Z30" s="175">
        <v>3</v>
      </c>
      <c r="AA30" s="175">
        <v>5</v>
      </c>
      <c r="AB30" s="175">
        <v>4</v>
      </c>
      <c r="AD30" s="175" t="s">
        <v>193</v>
      </c>
    </row>
    <row r="31" spans="1:31" x14ac:dyDescent="0.2">
      <c r="A31" s="174">
        <v>45128.803969988425</v>
      </c>
      <c r="B31" s="175" t="s">
        <v>34</v>
      </c>
      <c r="C31" s="175" t="s">
        <v>47</v>
      </c>
      <c r="D31" s="175" t="s">
        <v>31</v>
      </c>
      <c r="F31" s="175" t="s">
        <v>33</v>
      </c>
      <c r="H31" s="175">
        <v>5</v>
      </c>
      <c r="I31" s="175">
        <v>5</v>
      </c>
      <c r="J31" s="175">
        <v>5</v>
      </c>
      <c r="K31" s="175">
        <v>5</v>
      </c>
      <c r="L31" s="175">
        <v>5</v>
      </c>
      <c r="M31" s="175">
        <v>5</v>
      </c>
      <c r="N31" s="175">
        <v>5</v>
      </c>
      <c r="O31" s="175">
        <v>5</v>
      </c>
      <c r="P31" s="175">
        <v>4</v>
      </c>
      <c r="Q31" s="175">
        <v>5</v>
      </c>
      <c r="R31" s="175">
        <v>5</v>
      </c>
      <c r="S31" s="175">
        <v>5</v>
      </c>
      <c r="T31" s="175">
        <v>5</v>
      </c>
      <c r="U31" s="175">
        <v>4</v>
      </c>
      <c r="V31" s="175">
        <v>3</v>
      </c>
      <c r="W31" s="175">
        <v>5</v>
      </c>
      <c r="X31" s="175">
        <v>4</v>
      </c>
      <c r="Y31" s="175">
        <v>5</v>
      </c>
      <c r="Z31" s="175">
        <v>5</v>
      </c>
      <c r="AA31" s="175">
        <v>5</v>
      </c>
      <c r="AB31" s="175">
        <v>5</v>
      </c>
      <c r="AC31" s="175" t="s">
        <v>194</v>
      </c>
      <c r="AD31" s="175" t="s">
        <v>195</v>
      </c>
      <c r="AE31" s="175" t="s">
        <v>196</v>
      </c>
    </row>
    <row r="32" spans="1:31" x14ac:dyDescent="0.2">
      <c r="A32" s="174">
        <v>45128.804363703704</v>
      </c>
      <c r="B32" s="175" t="s">
        <v>34</v>
      </c>
      <c r="C32" s="175" t="s">
        <v>47</v>
      </c>
      <c r="D32" s="175" t="s">
        <v>29</v>
      </c>
      <c r="F32" s="175" t="s">
        <v>197</v>
      </c>
      <c r="H32" s="175">
        <v>5</v>
      </c>
      <c r="I32" s="175">
        <v>5</v>
      </c>
      <c r="J32" s="175">
        <v>5</v>
      </c>
      <c r="K32" s="175">
        <v>4</v>
      </c>
      <c r="L32" s="175">
        <v>4</v>
      </c>
      <c r="M32" s="175">
        <v>4</v>
      </c>
      <c r="N32" s="175">
        <v>4</v>
      </c>
      <c r="O32" s="175">
        <v>5</v>
      </c>
      <c r="P32" s="175">
        <v>5</v>
      </c>
      <c r="Q32" s="175">
        <v>4</v>
      </c>
      <c r="R32" s="175">
        <v>4</v>
      </c>
      <c r="S32" s="175">
        <v>4</v>
      </c>
      <c r="T32" s="175">
        <v>4</v>
      </c>
      <c r="U32" s="175">
        <v>3</v>
      </c>
      <c r="V32" s="175">
        <v>3</v>
      </c>
      <c r="W32" s="175">
        <v>4</v>
      </c>
      <c r="X32" s="175">
        <v>4</v>
      </c>
      <c r="Y32" s="175">
        <v>4</v>
      </c>
      <c r="Z32" s="175">
        <v>4</v>
      </c>
      <c r="AA32" s="175">
        <v>4</v>
      </c>
      <c r="AB32" s="175">
        <v>4</v>
      </c>
      <c r="AC32" s="175" t="s">
        <v>128</v>
      </c>
      <c r="AD32" s="175" t="s">
        <v>128</v>
      </c>
      <c r="AE32" s="175" t="s">
        <v>128</v>
      </c>
    </row>
    <row r="33" spans="1:31" x14ac:dyDescent="0.2">
      <c r="A33" s="174">
        <v>45128.813711643517</v>
      </c>
      <c r="B33" s="175" t="s">
        <v>34</v>
      </c>
      <c r="C33" s="175" t="s">
        <v>47</v>
      </c>
      <c r="D33" s="175" t="s">
        <v>139</v>
      </c>
      <c r="F33" s="175" t="s">
        <v>118</v>
      </c>
      <c r="H33" s="175">
        <v>4</v>
      </c>
      <c r="I33" s="175">
        <v>5</v>
      </c>
      <c r="J33" s="175">
        <v>4</v>
      </c>
      <c r="K33" s="175">
        <v>4</v>
      </c>
      <c r="L33" s="175">
        <v>5</v>
      </c>
      <c r="M33" s="175">
        <v>5</v>
      </c>
      <c r="N33" s="175">
        <v>5</v>
      </c>
      <c r="O33" s="175">
        <v>5</v>
      </c>
      <c r="P33" s="175">
        <v>5</v>
      </c>
      <c r="Q33" s="175">
        <v>5</v>
      </c>
      <c r="R33" s="175">
        <v>5</v>
      </c>
      <c r="S33" s="175">
        <v>5</v>
      </c>
      <c r="T33" s="175">
        <v>5</v>
      </c>
      <c r="U33" s="175">
        <v>3</v>
      </c>
      <c r="V33" s="175">
        <v>3</v>
      </c>
      <c r="W33" s="175">
        <v>4</v>
      </c>
      <c r="X33" s="175">
        <v>4</v>
      </c>
      <c r="Y33" s="175">
        <v>5</v>
      </c>
      <c r="Z33" s="175">
        <v>5</v>
      </c>
      <c r="AA33" s="175">
        <v>4</v>
      </c>
      <c r="AB33" s="175">
        <v>4</v>
      </c>
    </row>
    <row r="34" spans="1:31" x14ac:dyDescent="0.2">
      <c r="A34" s="174">
        <v>45128.824555462968</v>
      </c>
      <c r="B34" s="175" t="s">
        <v>34</v>
      </c>
      <c r="C34" s="175" t="s">
        <v>47</v>
      </c>
      <c r="D34" s="175" t="s">
        <v>198</v>
      </c>
      <c r="F34" s="175" t="s">
        <v>118</v>
      </c>
      <c r="H34" s="175">
        <v>5</v>
      </c>
      <c r="I34" s="175">
        <v>5</v>
      </c>
      <c r="J34" s="175">
        <v>5</v>
      </c>
      <c r="K34" s="175">
        <v>5</v>
      </c>
      <c r="L34" s="175">
        <v>5</v>
      </c>
      <c r="M34" s="175">
        <v>5</v>
      </c>
      <c r="N34" s="175">
        <v>5</v>
      </c>
      <c r="O34" s="175">
        <v>5</v>
      </c>
      <c r="P34" s="175">
        <v>5</v>
      </c>
      <c r="Q34" s="175">
        <v>5</v>
      </c>
      <c r="R34" s="175">
        <v>5</v>
      </c>
      <c r="S34" s="175">
        <v>5</v>
      </c>
      <c r="T34" s="175">
        <v>5</v>
      </c>
      <c r="U34" s="175">
        <v>5</v>
      </c>
      <c r="V34" s="175">
        <v>5</v>
      </c>
      <c r="W34" s="175">
        <v>5</v>
      </c>
      <c r="X34" s="175">
        <v>5</v>
      </c>
      <c r="Y34" s="175">
        <v>5</v>
      </c>
      <c r="Z34" s="175">
        <v>5</v>
      </c>
      <c r="AA34" s="175">
        <v>5</v>
      </c>
      <c r="AB34" s="175">
        <v>5</v>
      </c>
    </row>
    <row r="35" spans="1:31" x14ac:dyDescent="0.2">
      <c r="A35" s="174">
        <v>45128.835740208335</v>
      </c>
      <c r="B35" s="175" t="s">
        <v>34</v>
      </c>
      <c r="C35" s="175" t="s">
        <v>47</v>
      </c>
      <c r="D35" s="175" t="s">
        <v>31</v>
      </c>
      <c r="F35" s="175" t="s">
        <v>55</v>
      </c>
      <c r="H35" s="175">
        <v>5</v>
      </c>
      <c r="I35" s="175">
        <v>5</v>
      </c>
      <c r="J35" s="175">
        <v>5</v>
      </c>
      <c r="K35" s="175">
        <v>5</v>
      </c>
      <c r="L35" s="175">
        <v>5</v>
      </c>
      <c r="M35" s="175">
        <v>5</v>
      </c>
      <c r="N35" s="175">
        <v>5</v>
      </c>
      <c r="O35" s="175">
        <v>5</v>
      </c>
      <c r="P35" s="175">
        <v>5</v>
      </c>
      <c r="Q35" s="175">
        <v>5</v>
      </c>
      <c r="R35" s="175">
        <v>5</v>
      </c>
      <c r="S35" s="175">
        <v>5</v>
      </c>
      <c r="T35" s="175">
        <v>5</v>
      </c>
      <c r="U35" s="175">
        <v>2</v>
      </c>
      <c r="V35" s="175">
        <v>2</v>
      </c>
      <c r="W35" s="175">
        <v>5</v>
      </c>
      <c r="X35" s="175">
        <v>5</v>
      </c>
      <c r="Y35" s="175">
        <v>5</v>
      </c>
      <c r="Z35" s="175">
        <v>5</v>
      </c>
      <c r="AA35" s="175">
        <v>5</v>
      </c>
      <c r="AB35" s="175">
        <v>5</v>
      </c>
    </row>
    <row r="36" spans="1:31" x14ac:dyDescent="0.2">
      <c r="A36" s="174">
        <v>45128.856271122684</v>
      </c>
      <c r="B36" s="175" t="s">
        <v>34</v>
      </c>
      <c r="C36" s="175" t="s">
        <v>47</v>
      </c>
      <c r="D36" s="175" t="s">
        <v>31</v>
      </c>
      <c r="F36" s="175" t="s">
        <v>51</v>
      </c>
      <c r="H36" s="175">
        <v>5</v>
      </c>
      <c r="I36" s="175">
        <v>5</v>
      </c>
      <c r="J36" s="175">
        <v>5</v>
      </c>
      <c r="K36" s="175">
        <v>5</v>
      </c>
      <c r="L36" s="175">
        <v>5</v>
      </c>
      <c r="M36" s="175">
        <v>5</v>
      </c>
      <c r="N36" s="175">
        <v>5</v>
      </c>
      <c r="O36" s="175">
        <v>5</v>
      </c>
      <c r="P36" s="175">
        <v>5</v>
      </c>
      <c r="Q36" s="175">
        <v>5</v>
      </c>
      <c r="R36" s="175">
        <v>5</v>
      </c>
      <c r="S36" s="175">
        <v>5</v>
      </c>
      <c r="T36" s="175">
        <v>5</v>
      </c>
      <c r="U36" s="175">
        <v>3</v>
      </c>
      <c r="V36" s="175">
        <v>3</v>
      </c>
      <c r="W36" s="175">
        <v>3</v>
      </c>
      <c r="X36" s="175">
        <v>3</v>
      </c>
      <c r="Y36" s="175">
        <v>5</v>
      </c>
      <c r="Z36" s="175">
        <v>5</v>
      </c>
      <c r="AA36" s="175">
        <v>3</v>
      </c>
      <c r="AB36" s="175">
        <v>4</v>
      </c>
    </row>
    <row r="37" spans="1:31" x14ac:dyDescent="0.2">
      <c r="A37" s="174">
        <v>45128.888945659724</v>
      </c>
      <c r="B37" s="175" t="s">
        <v>34</v>
      </c>
      <c r="C37" s="175" t="s">
        <v>47</v>
      </c>
      <c r="D37" s="175" t="s">
        <v>30</v>
      </c>
      <c r="F37" s="175" t="s">
        <v>127</v>
      </c>
      <c r="H37" s="175">
        <v>4</v>
      </c>
      <c r="I37" s="175">
        <v>5</v>
      </c>
      <c r="J37" s="175">
        <v>5</v>
      </c>
      <c r="K37" s="175">
        <v>4</v>
      </c>
      <c r="L37" s="175">
        <v>5</v>
      </c>
      <c r="M37" s="175">
        <v>5</v>
      </c>
      <c r="N37" s="175">
        <v>5</v>
      </c>
      <c r="O37" s="175">
        <v>5</v>
      </c>
      <c r="P37" s="175">
        <v>4</v>
      </c>
      <c r="Q37" s="175">
        <v>3</v>
      </c>
      <c r="R37" s="175">
        <v>4</v>
      </c>
      <c r="S37" s="175">
        <v>4</v>
      </c>
      <c r="T37" s="175">
        <v>5</v>
      </c>
      <c r="U37" s="175">
        <v>1</v>
      </c>
      <c r="V37" s="175">
        <v>1</v>
      </c>
      <c r="W37" s="175">
        <v>3</v>
      </c>
      <c r="X37" s="175">
        <v>3</v>
      </c>
      <c r="Y37" s="175">
        <v>3</v>
      </c>
      <c r="Z37" s="175">
        <v>5</v>
      </c>
      <c r="AA37" s="175">
        <v>5</v>
      </c>
      <c r="AB37" s="175">
        <v>5</v>
      </c>
      <c r="AC37" s="175" t="s">
        <v>199</v>
      </c>
    </row>
    <row r="38" spans="1:31" x14ac:dyDescent="0.2">
      <c r="A38" s="174">
        <v>45128.900473194444</v>
      </c>
      <c r="B38" s="175" t="s">
        <v>34</v>
      </c>
      <c r="C38" s="175" t="s">
        <v>47</v>
      </c>
      <c r="D38" s="175" t="s">
        <v>29</v>
      </c>
      <c r="F38" s="175" t="s">
        <v>54</v>
      </c>
      <c r="H38" s="175">
        <v>5</v>
      </c>
      <c r="I38" s="175">
        <v>5</v>
      </c>
      <c r="J38" s="175">
        <v>4</v>
      </c>
      <c r="K38" s="175">
        <v>4</v>
      </c>
      <c r="L38" s="175">
        <v>5</v>
      </c>
      <c r="M38" s="175">
        <v>5</v>
      </c>
      <c r="N38" s="175">
        <v>5</v>
      </c>
      <c r="O38" s="175">
        <v>4</v>
      </c>
      <c r="P38" s="175">
        <v>4</v>
      </c>
      <c r="Q38" s="175">
        <v>3</v>
      </c>
      <c r="R38" s="175">
        <v>3</v>
      </c>
      <c r="S38" s="175">
        <v>4</v>
      </c>
      <c r="T38" s="175">
        <v>4</v>
      </c>
      <c r="U38" s="175">
        <v>3</v>
      </c>
      <c r="V38" s="175">
        <v>3</v>
      </c>
      <c r="W38" s="175">
        <v>4</v>
      </c>
      <c r="X38" s="175">
        <v>4</v>
      </c>
      <c r="Y38" s="175">
        <v>4</v>
      </c>
      <c r="Z38" s="175">
        <v>4</v>
      </c>
      <c r="AA38" s="175">
        <v>4</v>
      </c>
      <c r="AB38" s="175">
        <v>4</v>
      </c>
      <c r="AD38" s="175" t="s">
        <v>200</v>
      </c>
      <c r="AE38" s="175" t="s">
        <v>201</v>
      </c>
    </row>
    <row r="39" spans="1:31" x14ac:dyDescent="0.2">
      <c r="A39" s="174">
        <v>45128.91041261574</v>
      </c>
      <c r="B39" s="175" t="s">
        <v>34</v>
      </c>
      <c r="C39" s="175" t="s">
        <v>47</v>
      </c>
      <c r="D39" s="175" t="s">
        <v>180</v>
      </c>
      <c r="F39" s="175" t="s">
        <v>51</v>
      </c>
      <c r="H39" s="175">
        <v>4</v>
      </c>
      <c r="I39" s="175">
        <v>5</v>
      </c>
      <c r="J39" s="175">
        <v>5</v>
      </c>
      <c r="K39" s="175">
        <v>5</v>
      </c>
      <c r="L39" s="175">
        <v>5</v>
      </c>
      <c r="M39" s="175">
        <v>5</v>
      </c>
      <c r="N39" s="175">
        <v>5</v>
      </c>
      <c r="O39" s="175">
        <v>5</v>
      </c>
      <c r="P39" s="175">
        <v>5</v>
      </c>
      <c r="Q39" s="175">
        <v>5</v>
      </c>
      <c r="R39" s="175">
        <v>5</v>
      </c>
      <c r="S39" s="175">
        <v>5</v>
      </c>
      <c r="T39" s="175">
        <v>5</v>
      </c>
      <c r="U39" s="175">
        <v>3</v>
      </c>
      <c r="V39" s="175">
        <v>4</v>
      </c>
      <c r="W39" s="175">
        <v>4</v>
      </c>
      <c r="X39" s="175">
        <v>3</v>
      </c>
      <c r="Y39" s="175">
        <v>4</v>
      </c>
      <c r="Z39" s="175">
        <v>2</v>
      </c>
      <c r="AA39" s="175">
        <v>4</v>
      </c>
      <c r="AB39" s="175">
        <v>4</v>
      </c>
      <c r="AD39" s="175" t="s">
        <v>202</v>
      </c>
    </row>
    <row r="40" spans="1:31" x14ac:dyDescent="0.2">
      <c r="A40" s="174">
        <v>45128.994168773148</v>
      </c>
      <c r="B40" s="175" t="s">
        <v>34</v>
      </c>
      <c r="C40" s="175" t="s">
        <v>47</v>
      </c>
      <c r="D40" s="175" t="s">
        <v>30</v>
      </c>
      <c r="F40" s="175" t="s">
        <v>56</v>
      </c>
      <c r="H40" s="175">
        <v>5</v>
      </c>
      <c r="I40" s="175">
        <v>5</v>
      </c>
      <c r="J40" s="175">
        <v>5</v>
      </c>
      <c r="K40" s="175">
        <v>5</v>
      </c>
      <c r="L40" s="175">
        <v>5</v>
      </c>
      <c r="M40" s="175">
        <v>5</v>
      </c>
      <c r="N40" s="175">
        <v>5</v>
      </c>
      <c r="O40" s="175">
        <v>5</v>
      </c>
      <c r="P40" s="175">
        <v>4</v>
      </c>
      <c r="Q40" s="175">
        <v>4</v>
      </c>
      <c r="R40" s="175">
        <v>5</v>
      </c>
      <c r="S40" s="175">
        <v>5</v>
      </c>
      <c r="T40" s="175">
        <v>4</v>
      </c>
      <c r="U40" s="175">
        <v>3</v>
      </c>
      <c r="V40" s="175">
        <v>2</v>
      </c>
      <c r="W40" s="175">
        <v>4</v>
      </c>
      <c r="X40" s="175">
        <v>4</v>
      </c>
      <c r="Y40" s="175">
        <v>5</v>
      </c>
      <c r="Z40" s="175">
        <v>5</v>
      </c>
      <c r="AA40" s="175">
        <v>5</v>
      </c>
      <c r="AB40" s="175">
        <v>5</v>
      </c>
    </row>
    <row r="41" spans="1:31" x14ac:dyDescent="0.2">
      <c r="A41" s="174">
        <v>45129.369040925929</v>
      </c>
      <c r="B41" s="175" t="s">
        <v>34</v>
      </c>
      <c r="C41" s="175" t="s">
        <v>47</v>
      </c>
      <c r="D41" s="175" t="s">
        <v>43</v>
      </c>
      <c r="F41" s="175" t="s">
        <v>203</v>
      </c>
      <c r="H41" s="175">
        <v>4</v>
      </c>
      <c r="I41" s="175">
        <v>5</v>
      </c>
      <c r="J41" s="175">
        <v>5</v>
      </c>
      <c r="K41" s="175">
        <v>4</v>
      </c>
      <c r="L41" s="175">
        <v>5</v>
      </c>
      <c r="M41" s="175">
        <v>4</v>
      </c>
      <c r="N41" s="175">
        <v>4</v>
      </c>
      <c r="O41" s="175">
        <v>4</v>
      </c>
      <c r="P41" s="175">
        <v>4</v>
      </c>
      <c r="Q41" s="175">
        <v>4</v>
      </c>
      <c r="R41" s="175">
        <v>4</v>
      </c>
      <c r="S41" s="175">
        <v>3</v>
      </c>
      <c r="T41" s="175">
        <v>4</v>
      </c>
      <c r="U41" s="175">
        <v>4</v>
      </c>
      <c r="V41" s="175">
        <v>3</v>
      </c>
      <c r="W41" s="175">
        <v>5</v>
      </c>
      <c r="X41" s="175">
        <v>4</v>
      </c>
      <c r="Y41" s="175">
        <v>4</v>
      </c>
      <c r="Z41" s="175">
        <v>4</v>
      </c>
      <c r="AA41" s="175">
        <v>5</v>
      </c>
      <c r="AB41" s="175">
        <v>4</v>
      </c>
      <c r="AC41" s="175" t="s">
        <v>128</v>
      </c>
      <c r="AD41" s="175" t="s">
        <v>128</v>
      </c>
      <c r="AE41" s="175" t="s">
        <v>204</v>
      </c>
    </row>
    <row r="42" spans="1:31" x14ac:dyDescent="0.2">
      <c r="A42" s="174">
        <v>45129.464366319444</v>
      </c>
      <c r="B42" s="175" t="s">
        <v>34</v>
      </c>
      <c r="C42" s="175" t="s">
        <v>47</v>
      </c>
      <c r="D42" s="175" t="s">
        <v>180</v>
      </c>
      <c r="F42" s="175" t="s">
        <v>118</v>
      </c>
      <c r="H42" s="175">
        <v>4</v>
      </c>
      <c r="I42" s="175">
        <v>4</v>
      </c>
      <c r="J42" s="175">
        <v>4</v>
      </c>
      <c r="K42" s="175">
        <v>4</v>
      </c>
      <c r="L42" s="175">
        <v>5</v>
      </c>
      <c r="M42" s="175">
        <v>5</v>
      </c>
      <c r="N42" s="175">
        <v>5</v>
      </c>
      <c r="O42" s="175">
        <v>5</v>
      </c>
      <c r="P42" s="175">
        <v>4</v>
      </c>
      <c r="Q42" s="175">
        <v>4</v>
      </c>
      <c r="R42" s="175">
        <v>4</v>
      </c>
      <c r="S42" s="175">
        <v>4</v>
      </c>
      <c r="T42" s="175">
        <v>4</v>
      </c>
      <c r="U42" s="175">
        <v>3</v>
      </c>
      <c r="V42" s="175">
        <v>3</v>
      </c>
      <c r="W42" s="175">
        <v>5</v>
      </c>
      <c r="X42" s="175">
        <v>5</v>
      </c>
      <c r="Y42" s="175">
        <v>5</v>
      </c>
      <c r="Z42" s="175">
        <v>5</v>
      </c>
      <c r="AA42" s="175">
        <v>5</v>
      </c>
      <c r="AB42" s="175">
        <v>5</v>
      </c>
    </row>
    <row r="43" spans="1:31" x14ac:dyDescent="0.2">
      <c r="A43" s="174">
        <v>45129.497862696764</v>
      </c>
      <c r="B43" s="175" t="s">
        <v>34</v>
      </c>
      <c r="C43" s="175" t="s">
        <v>47</v>
      </c>
      <c r="D43" s="175" t="s">
        <v>178</v>
      </c>
      <c r="F43" s="175" t="s">
        <v>205</v>
      </c>
      <c r="G43" s="175" t="s">
        <v>206</v>
      </c>
      <c r="H43" s="175">
        <v>5</v>
      </c>
      <c r="I43" s="175">
        <v>5</v>
      </c>
      <c r="J43" s="175">
        <v>5</v>
      </c>
      <c r="K43" s="175">
        <v>5</v>
      </c>
      <c r="L43" s="175">
        <v>5</v>
      </c>
      <c r="M43" s="175">
        <v>5</v>
      </c>
      <c r="N43" s="175">
        <v>5</v>
      </c>
      <c r="O43" s="175">
        <v>5</v>
      </c>
      <c r="P43" s="175">
        <v>5</v>
      </c>
      <c r="Q43" s="175">
        <v>4</v>
      </c>
      <c r="R43" s="175">
        <v>4</v>
      </c>
      <c r="S43" s="175">
        <v>5</v>
      </c>
      <c r="T43" s="175">
        <v>5</v>
      </c>
      <c r="U43" s="175">
        <v>3</v>
      </c>
      <c r="V43" s="175">
        <v>4</v>
      </c>
      <c r="W43" s="175">
        <v>4</v>
      </c>
      <c r="X43" s="175">
        <v>4</v>
      </c>
      <c r="Y43" s="175">
        <v>4</v>
      </c>
      <c r="Z43" s="175">
        <v>4</v>
      </c>
      <c r="AA43" s="175">
        <v>5</v>
      </c>
      <c r="AB43" s="175">
        <v>5</v>
      </c>
      <c r="AC43" s="175" t="s">
        <v>207</v>
      </c>
      <c r="AD43" s="175" t="s">
        <v>208</v>
      </c>
      <c r="AE43" s="175" t="s">
        <v>209</v>
      </c>
    </row>
    <row r="44" spans="1:31" x14ac:dyDescent="0.2">
      <c r="A44" s="174">
        <v>45129.530168541663</v>
      </c>
      <c r="B44" s="175" t="s">
        <v>34</v>
      </c>
      <c r="C44" s="175" t="s">
        <v>47</v>
      </c>
      <c r="D44" s="175" t="s">
        <v>210</v>
      </c>
      <c r="F44" s="175" t="s">
        <v>33</v>
      </c>
      <c r="H44" s="175">
        <v>5</v>
      </c>
      <c r="I44" s="175">
        <v>5</v>
      </c>
      <c r="J44" s="175">
        <v>5</v>
      </c>
      <c r="K44" s="175">
        <v>5</v>
      </c>
      <c r="L44" s="175">
        <v>5</v>
      </c>
      <c r="M44" s="175">
        <v>5</v>
      </c>
      <c r="N44" s="175">
        <v>5</v>
      </c>
      <c r="O44" s="175">
        <v>5</v>
      </c>
      <c r="P44" s="175">
        <v>5</v>
      </c>
      <c r="Q44" s="175">
        <v>5</v>
      </c>
      <c r="R44" s="175">
        <v>5</v>
      </c>
      <c r="S44" s="175">
        <v>5</v>
      </c>
      <c r="T44" s="175">
        <v>5</v>
      </c>
      <c r="U44" s="175">
        <v>1</v>
      </c>
      <c r="V44" s="175">
        <v>1</v>
      </c>
      <c r="W44" s="175">
        <v>3</v>
      </c>
      <c r="X44" s="175">
        <v>3</v>
      </c>
      <c r="Y44" s="175">
        <v>4</v>
      </c>
      <c r="Z44" s="175">
        <v>5</v>
      </c>
      <c r="AA44" s="175">
        <v>4</v>
      </c>
      <c r="AB44" s="175">
        <v>4</v>
      </c>
    </row>
    <row r="45" spans="1:31" x14ac:dyDescent="0.2">
      <c r="A45" s="174">
        <v>45129.586197418983</v>
      </c>
      <c r="B45" s="175" t="s">
        <v>34</v>
      </c>
      <c r="C45" s="175" t="s">
        <v>47</v>
      </c>
      <c r="D45" s="175" t="s">
        <v>31</v>
      </c>
      <c r="F45" s="175" t="s">
        <v>54</v>
      </c>
      <c r="H45" s="175">
        <v>5</v>
      </c>
      <c r="I45" s="175">
        <v>5</v>
      </c>
      <c r="J45" s="175">
        <v>5</v>
      </c>
      <c r="K45" s="175">
        <v>5</v>
      </c>
      <c r="L45" s="175">
        <v>5</v>
      </c>
      <c r="M45" s="175">
        <v>5</v>
      </c>
      <c r="N45" s="175">
        <v>5</v>
      </c>
      <c r="O45" s="175">
        <v>5</v>
      </c>
      <c r="P45" s="175">
        <v>4</v>
      </c>
      <c r="Q45" s="175">
        <v>1</v>
      </c>
      <c r="R45" s="175">
        <v>3</v>
      </c>
      <c r="S45" s="175">
        <v>3</v>
      </c>
      <c r="T45" s="175">
        <v>3</v>
      </c>
      <c r="U45" s="175">
        <v>2</v>
      </c>
      <c r="V45" s="175">
        <v>2</v>
      </c>
      <c r="W45" s="175">
        <v>4</v>
      </c>
      <c r="X45" s="175">
        <v>4</v>
      </c>
      <c r="Y45" s="175">
        <v>5</v>
      </c>
      <c r="Z45" s="175">
        <v>5</v>
      </c>
      <c r="AA45" s="175">
        <v>4</v>
      </c>
      <c r="AB45" s="175">
        <v>4</v>
      </c>
      <c r="AC45" s="175" t="s">
        <v>211</v>
      </c>
      <c r="AD45" s="175" t="s">
        <v>212</v>
      </c>
    </row>
    <row r="46" spans="1:31" ht="140.25" x14ac:dyDescent="0.2">
      <c r="A46" s="174">
        <v>45129.670385150464</v>
      </c>
      <c r="B46" s="175" t="s">
        <v>34</v>
      </c>
      <c r="C46" s="175" t="s">
        <v>47</v>
      </c>
      <c r="D46" s="175" t="s">
        <v>29</v>
      </c>
      <c r="F46" s="175" t="s">
        <v>213</v>
      </c>
      <c r="H46" s="175">
        <v>5</v>
      </c>
      <c r="I46" s="175">
        <v>5</v>
      </c>
      <c r="J46" s="175">
        <v>5</v>
      </c>
      <c r="K46" s="175">
        <v>5</v>
      </c>
      <c r="L46" s="175">
        <v>5</v>
      </c>
      <c r="M46" s="175">
        <v>5</v>
      </c>
      <c r="N46" s="175">
        <v>5</v>
      </c>
      <c r="O46" s="175">
        <v>5</v>
      </c>
      <c r="P46" s="175">
        <v>5</v>
      </c>
      <c r="Q46" s="175">
        <v>4</v>
      </c>
      <c r="R46" s="175">
        <v>5</v>
      </c>
      <c r="S46" s="175">
        <v>4</v>
      </c>
      <c r="T46" s="175">
        <v>4</v>
      </c>
      <c r="U46" s="175">
        <v>3</v>
      </c>
      <c r="V46" s="175">
        <v>3</v>
      </c>
      <c r="W46" s="175">
        <v>5</v>
      </c>
      <c r="X46" s="175">
        <v>4</v>
      </c>
      <c r="Y46" s="175">
        <v>5</v>
      </c>
      <c r="Z46" s="175">
        <v>4</v>
      </c>
      <c r="AA46" s="175">
        <v>4</v>
      </c>
      <c r="AB46" s="175">
        <v>4</v>
      </c>
      <c r="AD46" s="255" t="s">
        <v>214</v>
      </c>
      <c r="AE46" s="175" t="s">
        <v>215</v>
      </c>
    </row>
    <row r="47" spans="1:31" x14ac:dyDescent="0.2">
      <c r="A47" s="174">
        <v>45130.259376805552</v>
      </c>
      <c r="B47" s="175" t="s">
        <v>34</v>
      </c>
      <c r="C47" s="175" t="s">
        <v>47</v>
      </c>
      <c r="D47" s="175" t="s">
        <v>198</v>
      </c>
      <c r="F47" s="175" t="s">
        <v>51</v>
      </c>
      <c r="H47" s="175">
        <v>5</v>
      </c>
      <c r="I47" s="175">
        <v>5</v>
      </c>
      <c r="J47" s="175">
        <v>5</v>
      </c>
      <c r="K47" s="175">
        <v>5</v>
      </c>
      <c r="L47" s="175">
        <v>5</v>
      </c>
      <c r="M47" s="175">
        <v>5</v>
      </c>
      <c r="N47" s="175">
        <v>5</v>
      </c>
      <c r="O47" s="175">
        <v>5</v>
      </c>
      <c r="P47" s="175">
        <v>5</v>
      </c>
      <c r="Q47" s="175">
        <v>5</v>
      </c>
      <c r="R47" s="175">
        <v>3</v>
      </c>
      <c r="S47" s="175">
        <v>5</v>
      </c>
      <c r="T47" s="175">
        <v>5</v>
      </c>
      <c r="U47" s="175">
        <v>1</v>
      </c>
      <c r="V47" s="175">
        <v>4</v>
      </c>
      <c r="W47" s="175">
        <v>5</v>
      </c>
      <c r="X47" s="175">
        <v>5</v>
      </c>
      <c r="Y47" s="175">
        <v>5</v>
      </c>
      <c r="Z47" s="175">
        <v>5</v>
      </c>
      <c r="AA47" s="175">
        <v>5</v>
      </c>
      <c r="AB47" s="175">
        <v>5</v>
      </c>
    </row>
    <row r="48" spans="1:31" x14ac:dyDescent="0.2">
      <c r="A48" s="174">
        <v>45130.266580995369</v>
      </c>
      <c r="B48" s="175" t="s">
        <v>34</v>
      </c>
      <c r="C48" s="175" t="s">
        <v>47</v>
      </c>
      <c r="D48" s="175" t="s">
        <v>139</v>
      </c>
      <c r="F48" s="175" t="s">
        <v>53</v>
      </c>
      <c r="H48" s="175">
        <v>2</v>
      </c>
      <c r="I48" s="175">
        <v>4</v>
      </c>
      <c r="J48" s="175">
        <v>4</v>
      </c>
      <c r="K48" s="175">
        <v>2</v>
      </c>
      <c r="L48" s="175">
        <v>3</v>
      </c>
      <c r="M48" s="175">
        <v>3</v>
      </c>
      <c r="N48" s="175">
        <v>2</v>
      </c>
      <c r="O48" s="175">
        <v>3</v>
      </c>
      <c r="P48" s="175">
        <v>3</v>
      </c>
      <c r="Q48" s="175">
        <v>3</v>
      </c>
      <c r="R48" s="175">
        <v>3</v>
      </c>
      <c r="S48" s="175">
        <v>3</v>
      </c>
      <c r="T48" s="175">
        <v>3</v>
      </c>
      <c r="U48" s="175">
        <v>3</v>
      </c>
      <c r="V48" s="175">
        <v>3</v>
      </c>
      <c r="W48" s="175">
        <v>3</v>
      </c>
      <c r="X48" s="175">
        <v>4</v>
      </c>
      <c r="Y48" s="175">
        <v>4</v>
      </c>
      <c r="Z48" s="175">
        <v>4</v>
      </c>
      <c r="AA48" s="175">
        <v>4</v>
      </c>
      <c r="AB48" s="175">
        <v>4</v>
      </c>
    </row>
    <row r="49" spans="1:31" x14ac:dyDescent="0.2">
      <c r="A49" s="174">
        <v>45130.407459594906</v>
      </c>
      <c r="B49" s="175" t="s">
        <v>34</v>
      </c>
      <c r="C49" s="175" t="s">
        <v>47</v>
      </c>
      <c r="D49" s="175" t="s">
        <v>198</v>
      </c>
      <c r="F49" s="175" t="s">
        <v>216</v>
      </c>
      <c r="H49" s="175">
        <v>5</v>
      </c>
      <c r="I49" s="175">
        <v>5</v>
      </c>
      <c r="J49" s="175">
        <v>5</v>
      </c>
      <c r="K49" s="175">
        <v>5</v>
      </c>
      <c r="L49" s="175">
        <v>5</v>
      </c>
      <c r="M49" s="175">
        <v>5</v>
      </c>
      <c r="N49" s="175">
        <v>5</v>
      </c>
      <c r="O49" s="175">
        <v>5</v>
      </c>
      <c r="P49" s="175">
        <v>5</v>
      </c>
      <c r="Q49" s="175">
        <v>5</v>
      </c>
      <c r="R49" s="175">
        <v>5</v>
      </c>
      <c r="S49" s="175">
        <v>5</v>
      </c>
      <c r="T49" s="175">
        <v>5</v>
      </c>
      <c r="U49" s="175">
        <v>3</v>
      </c>
      <c r="V49" s="175">
        <v>3</v>
      </c>
      <c r="W49" s="175">
        <v>4</v>
      </c>
      <c r="X49" s="175">
        <v>4</v>
      </c>
      <c r="Y49" s="175">
        <v>4</v>
      </c>
      <c r="Z49" s="175">
        <v>4</v>
      </c>
      <c r="AA49" s="175">
        <v>5</v>
      </c>
      <c r="AB49" s="175">
        <v>5</v>
      </c>
      <c r="AE49" s="175" t="s">
        <v>217</v>
      </c>
    </row>
    <row r="50" spans="1:31" x14ac:dyDescent="0.2">
      <c r="A50" s="174">
        <v>45130.424068645836</v>
      </c>
      <c r="B50" s="175" t="s">
        <v>34</v>
      </c>
      <c r="C50" s="175" t="s">
        <v>47</v>
      </c>
      <c r="D50" s="175" t="s">
        <v>178</v>
      </c>
      <c r="F50" s="175" t="s">
        <v>53</v>
      </c>
      <c r="H50" s="175">
        <v>5</v>
      </c>
      <c r="I50" s="175">
        <v>5</v>
      </c>
      <c r="J50" s="175">
        <v>5</v>
      </c>
      <c r="K50" s="175">
        <v>5</v>
      </c>
      <c r="L50" s="175">
        <v>5</v>
      </c>
      <c r="M50" s="175">
        <v>5</v>
      </c>
      <c r="N50" s="175">
        <v>5</v>
      </c>
      <c r="O50" s="175">
        <v>5</v>
      </c>
      <c r="P50" s="175">
        <v>5</v>
      </c>
      <c r="Q50" s="175">
        <v>5</v>
      </c>
      <c r="R50" s="175">
        <v>5</v>
      </c>
      <c r="S50" s="175">
        <v>5</v>
      </c>
      <c r="T50" s="175">
        <v>5</v>
      </c>
      <c r="U50" s="175">
        <v>3</v>
      </c>
      <c r="V50" s="175">
        <v>3</v>
      </c>
      <c r="W50" s="175">
        <v>4</v>
      </c>
      <c r="X50" s="175">
        <v>4</v>
      </c>
      <c r="Y50" s="175">
        <v>5</v>
      </c>
      <c r="Z50" s="175">
        <v>5</v>
      </c>
      <c r="AA50" s="175">
        <v>5</v>
      </c>
      <c r="AB50" s="175">
        <v>5</v>
      </c>
    </row>
    <row r="51" spans="1:31" x14ac:dyDescent="0.2">
      <c r="A51" s="174">
        <v>45130.618767210646</v>
      </c>
      <c r="B51" s="175" t="s">
        <v>34</v>
      </c>
      <c r="C51" s="175" t="s">
        <v>47</v>
      </c>
      <c r="D51" s="175" t="s">
        <v>218</v>
      </c>
      <c r="F51" s="175" t="s">
        <v>51</v>
      </c>
      <c r="H51" s="175">
        <v>4</v>
      </c>
      <c r="I51" s="175">
        <v>5</v>
      </c>
      <c r="J51" s="175">
        <v>4</v>
      </c>
      <c r="K51" s="175">
        <v>4</v>
      </c>
      <c r="L51" s="175">
        <v>4</v>
      </c>
      <c r="M51" s="175">
        <v>4</v>
      </c>
      <c r="N51" s="175">
        <v>4</v>
      </c>
      <c r="O51" s="175">
        <v>4</v>
      </c>
      <c r="P51" s="175">
        <v>4</v>
      </c>
      <c r="Q51" s="175">
        <v>4</v>
      </c>
      <c r="R51" s="175">
        <v>4</v>
      </c>
      <c r="S51" s="175">
        <v>4</v>
      </c>
      <c r="T51" s="175">
        <v>4</v>
      </c>
      <c r="U51" s="175">
        <v>3</v>
      </c>
      <c r="V51" s="175">
        <v>3</v>
      </c>
      <c r="W51" s="175">
        <v>4</v>
      </c>
      <c r="X51" s="175">
        <v>4</v>
      </c>
      <c r="Y51" s="175">
        <v>4</v>
      </c>
      <c r="Z51" s="175">
        <v>4</v>
      </c>
      <c r="AA51" s="175">
        <v>5</v>
      </c>
      <c r="AB51" s="175">
        <v>5</v>
      </c>
    </row>
    <row r="52" spans="1:31" x14ac:dyDescent="0.2">
      <c r="A52" s="174">
        <v>45130.74036664352</v>
      </c>
      <c r="B52" s="175" t="s">
        <v>34</v>
      </c>
      <c r="C52" s="175" t="s">
        <v>47</v>
      </c>
      <c r="D52" s="175" t="s">
        <v>210</v>
      </c>
      <c r="F52" s="175" t="s">
        <v>57</v>
      </c>
      <c r="H52" s="175">
        <v>5</v>
      </c>
      <c r="I52" s="175">
        <v>5</v>
      </c>
      <c r="J52" s="175">
        <v>5</v>
      </c>
      <c r="K52" s="175">
        <v>5</v>
      </c>
      <c r="L52" s="175">
        <v>5</v>
      </c>
      <c r="M52" s="175">
        <v>5</v>
      </c>
      <c r="N52" s="175">
        <v>5</v>
      </c>
      <c r="O52" s="175">
        <v>5</v>
      </c>
      <c r="P52" s="175">
        <v>5</v>
      </c>
      <c r="Q52" s="175">
        <v>5</v>
      </c>
      <c r="R52" s="175">
        <v>5</v>
      </c>
      <c r="S52" s="175">
        <v>5</v>
      </c>
      <c r="T52" s="175">
        <v>5</v>
      </c>
      <c r="U52" s="175">
        <v>3</v>
      </c>
      <c r="V52" s="175">
        <v>1</v>
      </c>
      <c r="W52" s="175">
        <v>5</v>
      </c>
      <c r="X52" s="175">
        <v>4</v>
      </c>
      <c r="Y52" s="175">
        <v>5</v>
      </c>
      <c r="Z52" s="175">
        <v>5</v>
      </c>
      <c r="AA52" s="175">
        <v>5</v>
      </c>
      <c r="AB52" s="175">
        <v>5</v>
      </c>
      <c r="AC52" s="175" t="s">
        <v>128</v>
      </c>
      <c r="AD52" s="175" t="s">
        <v>128</v>
      </c>
      <c r="AE52" s="175" t="s">
        <v>128</v>
      </c>
    </row>
    <row r="53" spans="1:31" x14ac:dyDescent="0.2">
      <c r="A53" s="174">
        <v>45131.481070682872</v>
      </c>
      <c r="B53" s="175" t="s">
        <v>34</v>
      </c>
      <c r="C53" s="175" t="s">
        <v>47</v>
      </c>
      <c r="D53" s="175" t="s">
        <v>210</v>
      </c>
      <c r="F53" s="175" t="s">
        <v>219</v>
      </c>
      <c r="H53" s="175">
        <v>4</v>
      </c>
      <c r="I53" s="175">
        <v>5</v>
      </c>
      <c r="J53" s="175">
        <v>5</v>
      </c>
      <c r="K53" s="175">
        <v>4</v>
      </c>
      <c r="L53" s="175">
        <v>4</v>
      </c>
      <c r="M53" s="175">
        <v>4</v>
      </c>
      <c r="N53" s="175">
        <v>4</v>
      </c>
      <c r="O53" s="175">
        <v>4</v>
      </c>
      <c r="P53" s="175">
        <v>5</v>
      </c>
      <c r="Q53" s="175">
        <v>5</v>
      </c>
      <c r="R53" s="175">
        <v>4</v>
      </c>
      <c r="S53" s="175">
        <v>4</v>
      </c>
      <c r="T53" s="175">
        <v>4</v>
      </c>
      <c r="U53" s="175">
        <v>3</v>
      </c>
      <c r="V53" s="175">
        <v>3</v>
      </c>
      <c r="W53" s="175">
        <v>4</v>
      </c>
      <c r="X53" s="175">
        <v>4</v>
      </c>
      <c r="Y53" s="175">
        <v>4</v>
      </c>
      <c r="Z53" s="175">
        <v>4</v>
      </c>
      <c r="AA53" s="175">
        <v>4</v>
      </c>
      <c r="AB53" s="175">
        <v>4</v>
      </c>
      <c r="AC53" s="175" t="s">
        <v>128</v>
      </c>
      <c r="AD53" s="175" t="s">
        <v>128</v>
      </c>
      <c r="AE53" s="175" t="s">
        <v>128</v>
      </c>
    </row>
    <row r="54" spans="1:31" x14ac:dyDescent="0.2">
      <c r="A54" s="174">
        <v>45131.496722546297</v>
      </c>
      <c r="B54" s="175" t="s">
        <v>34</v>
      </c>
      <c r="C54" s="175" t="s">
        <v>47</v>
      </c>
      <c r="D54" s="175" t="s">
        <v>31</v>
      </c>
      <c r="F54" s="175" t="s">
        <v>220</v>
      </c>
      <c r="H54" s="175">
        <v>4</v>
      </c>
      <c r="I54" s="175">
        <v>5</v>
      </c>
      <c r="J54" s="175">
        <v>5</v>
      </c>
      <c r="K54" s="175">
        <v>5</v>
      </c>
      <c r="L54" s="175">
        <v>5</v>
      </c>
      <c r="M54" s="175">
        <v>5</v>
      </c>
      <c r="N54" s="175">
        <v>5</v>
      </c>
      <c r="O54" s="175">
        <v>5</v>
      </c>
      <c r="P54" s="175">
        <v>5</v>
      </c>
      <c r="Q54" s="175">
        <v>5</v>
      </c>
      <c r="R54" s="175">
        <v>5</v>
      </c>
      <c r="S54" s="175">
        <v>5</v>
      </c>
      <c r="T54" s="175">
        <v>5</v>
      </c>
      <c r="U54" s="175">
        <v>4</v>
      </c>
      <c r="V54" s="175">
        <v>3</v>
      </c>
      <c r="W54" s="175">
        <v>5</v>
      </c>
      <c r="X54" s="175">
        <v>4</v>
      </c>
      <c r="Y54" s="175">
        <v>5</v>
      </c>
      <c r="Z54" s="175">
        <v>5</v>
      </c>
      <c r="AA54" s="175">
        <v>5</v>
      </c>
      <c r="AB54" s="175">
        <v>5</v>
      </c>
      <c r="AC54" s="175" t="s">
        <v>128</v>
      </c>
      <c r="AD54" s="175" t="s">
        <v>221</v>
      </c>
      <c r="AE54" s="175" t="s">
        <v>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308"/>
  <sheetViews>
    <sheetView zoomScaleNormal="100" workbookViewId="0">
      <pane ySplit="1215" topLeftCell="A47" activePane="bottomLeft"/>
      <selection pane="bottomLeft" activeCell="U59" sqref="U59"/>
    </sheetView>
  </sheetViews>
  <sheetFormatPr defaultColWidth="15" defaultRowHeight="24" x14ac:dyDescent="0.55000000000000004"/>
  <cols>
    <col min="1" max="1" width="5.75" style="206" customWidth="1"/>
    <col min="2" max="2" width="9.125" style="200" bestFit="1" customWidth="1"/>
    <col min="3" max="3" width="37.125" style="200" bestFit="1" customWidth="1"/>
    <col min="4" max="4" width="8" style="200" customWidth="1"/>
    <col min="5" max="5" width="5.375" style="200" customWidth="1"/>
    <col min="6" max="6" width="6.375" style="200" customWidth="1"/>
    <col min="7" max="7" width="4.5" style="200" customWidth="1"/>
    <col min="8" max="8" width="5.5" style="200" customWidth="1"/>
    <col min="9" max="9" width="4.75" style="200" customWidth="1"/>
    <col min="10" max="10" width="5.125" style="200" customWidth="1"/>
    <col min="11" max="13" width="5.25" style="200" customWidth="1"/>
    <col min="14" max="14" width="5.125" style="212" bestFit="1" customWidth="1"/>
    <col min="15" max="15" width="5" style="212" customWidth="1"/>
    <col min="16" max="16" width="5.125" style="212" bestFit="1" customWidth="1"/>
    <col min="17" max="17" width="5.125" style="212" customWidth="1"/>
    <col min="18" max="19" width="5.125" style="209" bestFit="1" customWidth="1"/>
    <col min="20" max="21" width="5.125" style="209" customWidth="1"/>
    <col min="22" max="23" width="5.125" style="213" bestFit="1" customWidth="1"/>
    <col min="24" max="24" width="5.125" style="213" customWidth="1"/>
    <col min="25" max="26" width="5.125" style="213" bestFit="1" customWidth="1"/>
    <col min="27" max="30" width="5.75" style="209" customWidth="1"/>
    <col min="31" max="34" width="5.125" style="214" customWidth="1"/>
    <col min="35" max="35" width="4.75" style="199" bestFit="1" customWidth="1"/>
    <col min="36" max="36" width="8.375" style="199" bestFit="1" customWidth="1"/>
    <col min="37" max="57" width="15" style="199"/>
    <col min="58" max="16384" width="15" style="200"/>
  </cols>
  <sheetData>
    <row r="1" spans="1:58" s="103" customFormat="1" ht="46.5" customHeight="1" x14ac:dyDescent="0.2">
      <c r="A1" s="100" t="s">
        <v>20</v>
      </c>
      <c r="B1" s="100" t="s">
        <v>0</v>
      </c>
      <c r="C1" s="100" t="s">
        <v>28</v>
      </c>
      <c r="D1" s="100" t="s">
        <v>226</v>
      </c>
      <c r="E1" s="100" t="s">
        <v>168</v>
      </c>
      <c r="F1" s="100" t="s">
        <v>33</v>
      </c>
      <c r="G1" s="100" t="s">
        <v>59</v>
      </c>
      <c r="H1" s="100" t="s">
        <v>32</v>
      </c>
      <c r="I1" s="100" t="s">
        <v>172</v>
      </c>
      <c r="J1" s="100" t="s">
        <v>169</v>
      </c>
      <c r="K1" s="100" t="s">
        <v>173</v>
      </c>
      <c r="L1" s="100" t="s">
        <v>35</v>
      </c>
      <c r="M1" s="100" t="s">
        <v>170</v>
      </c>
      <c r="N1" s="159">
        <v>1.1000000000000001</v>
      </c>
      <c r="O1" s="159">
        <v>1.2</v>
      </c>
      <c r="P1" s="159">
        <v>1.3</v>
      </c>
      <c r="Q1" s="159">
        <v>1.4</v>
      </c>
      <c r="R1" s="237">
        <v>2.1</v>
      </c>
      <c r="S1" s="237">
        <v>2.2000000000000002</v>
      </c>
      <c r="T1" s="237">
        <v>2.2999999999999998</v>
      </c>
      <c r="U1" s="237">
        <v>2.4</v>
      </c>
      <c r="V1" s="239">
        <v>3.1</v>
      </c>
      <c r="W1" s="239">
        <v>3.2</v>
      </c>
      <c r="X1" s="239">
        <v>3.3</v>
      </c>
      <c r="Y1" s="239">
        <v>3.4</v>
      </c>
      <c r="Z1" s="239">
        <v>3.5</v>
      </c>
      <c r="AA1" s="158">
        <v>4.0999999999999996</v>
      </c>
      <c r="AB1" s="158">
        <v>4.2</v>
      </c>
      <c r="AC1" s="194">
        <v>5.0999999999999996</v>
      </c>
      <c r="AD1" s="194">
        <v>5.2</v>
      </c>
      <c r="AE1" s="195">
        <v>6.1</v>
      </c>
      <c r="AF1" s="195">
        <v>6.2</v>
      </c>
      <c r="AG1" s="196">
        <v>7.1</v>
      </c>
      <c r="AH1" s="196">
        <v>7.2</v>
      </c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2"/>
    </row>
    <row r="2" spans="1:58" x14ac:dyDescent="0.55000000000000004">
      <c r="A2" s="197">
        <v>1</v>
      </c>
      <c r="B2" s="198" t="s">
        <v>34</v>
      </c>
      <c r="C2" s="215" t="s">
        <v>117</v>
      </c>
      <c r="D2" s="249">
        <v>0</v>
      </c>
      <c r="E2" s="198">
        <v>0</v>
      </c>
      <c r="F2" s="198">
        <v>0</v>
      </c>
      <c r="G2" s="198">
        <v>0</v>
      </c>
      <c r="H2" s="198">
        <v>1</v>
      </c>
      <c r="I2" s="198">
        <v>0</v>
      </c>
      <c r="J2" s="198">
        <v>0</v>
      </c>
      <c r="K2" s="198">
        <v>0</v>
      </c>
      <c r="L2" s="198">
        <v>0</v>
      </c>
      <c r="M2" s="198">
        <v>0</v>
      </c>
      <c r="N2" s="216">
        <v>4</v>
      </c>
      <c r="O2" s="216">
        <v>5</v>
      </c>
      <c r="P2" s="216">
        <v>4</v>
      </c>
      <c r="Q2" s="216">
        <v>2</v>
      </c>
      <c r="R2" s="238">
        <v>5</v>
      </c>
      <c r="S2" s="238">
        <v>5</v>
      </c>
      <c r="T2" s="238">
        <v>5</v>
      </c>
      <c r="U2" s="238">
        <v>5</v>
      </c>
      <c r="V2" s="240">
        <v>5</v>
      </c>
      <c r="W2" s="240">
        <v>4</v>
      </c>
      <c r="X2" s="240">
        <v>5</v>
      </c>
      <c r="Y2" s="240">
        <v>5</v>
      </c>
      <c r="Z2" s="240">
        <v>4</v>
      </c>
      <c r="AA2" s="217">
        <v>3</v>
      </c>
      <c r="AB2" s="217">
        <v>3</v>
      </c>
      <c r="AC2" s="218">
        <v>4</v>
      </c>
      <c r="AD2" s="218">
        <v>4</v>
      </c>
      <c r="AE2" s="219">
        <v>5</v>
      </c>
      <c r="AF2" s="219">
        <v>3</v>
      </c>
      <c r="AG2" s="220">
        <v>3</v>
      </c>
      <c r="AH2" s="220">
        <v>2</v>
      </c>
      <c r="AI2" s="221"/>
      <c r="AJ2" s="221"/>
      <c r="AK2" s="221"/>
      <c r="AL2" s="221"/>
      <c r="AM2" s="221"/>
    </row>
    <row r="3" spans="1:58" s="204" customFormat="1" x14ac:dyDescent="0.55000000000000004">
      <c r="A3" s="201">
        <v>2</v>
      </c>
      <c r="B3" s="202" t="s">
        <v>34</v>
      </c>
      <c r="C3" s="215" t="s">
        <v>117</v>
      </c>
      <c r="D3" s="249">
        <v>0</v>
      </c>
      <c r="E3" s="198">
        <v>0</v>
      </c>
      <c r="F3" s="198">
        <v>0</v>
      </c>
      <c r="G3" s="198">
        <v>0</v>
      </c>
      <c r="H3" s="198">
        <v>1</v>
      </c>
      <c r="I3" s="198">
        <v>0</v>
      </c>
      <c r="J3" s="198">
        <v>0</v>
      </c>
      <c r="K3" s="198">
        <v>1</v>
      </c>
      <c r="L3" s="198">
        <v>0</v>
      </c>
      <c r="M3" s="198">
        <v>0</v>
      </c>
      <c r="N3" s="216">
        <v>2</v>
      </c>
      <c r="O3" s="216">
        <v>5</v>
      </c>
      <c r="P3" s="216">
        <v>3</v>
      </c>
      <c r="Q3" s="216">
        <v>4</v>
      </c>
      <c r="R3" s="238">
        <v>5</v>
      </c>
      <c r="S3" s="238">
        <v>5</v>
      </c>
      <c r="T3" s="238">
        <v>5</v>
      </c>
      <c r="U3" s="238">
        <v>5</v>
      </c>
      <c r="V3" s="240">
        <v>5</v>
      </c>
      <c r="W3" s="240">
        <v>4</v>
      </c>
      <c r="X3" s="240">
        <v>3</v>
      </c>
      <c r="Y3" s="240">
        <v>3</v>
      </c>
      <c r="Z3" s="240">
        <v>3</v>
      </c>
      <c r="AA3" s="217">
        <v>1</v>
      </c>
      <c r="AB3" s="217">
        <v>1</v>
      </c>
      <c r="AC3" s="218">
        <v>3</v>
      </c>
      <c r="AD3" s="218">
        <v>2</v>
      </c>
      <c r="AE3" s="219">
        <v>5</v>
      </c>
      <c r="AF3" s="219">
        <v>5</v>
      </c>
      <c r="AG3" s="220">
        <v>4</v>
      </c>
      <c r="AH3" s="220">
        <v>5</v>
      </c>
      <c r="AI3" s="221"/>
      <c r="AJ3" s="221"/>
      <c r="AK3" s="221"/>
      <c r="AL3" s="221"/>
      <c r="AM3" s="221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</row>
    <row r="4" spans="1:58" x14ac:dyDescent="0.55000000000000004">
      <c r="A4" s="205">
        <v>3</v>
      </c>
      <c r="B4" s="198" t="s">
        <v>34</v>
      </c>
      <c r="C4" s="215" t="s">
        <v>24</v>
      </c>
      <c r="D4" s="249">
        <v>0</v>
      </c>
      <c r="E4" s="198">
        <v>0</v>
      </c>
      <c r="F4" s="198">
        <v>0</v>
      </c>
      <c r="G4" s="198">
        <v>0</v>
      </c>
      <c r="H4" s="198">
        <v>1</v>
      </c>
      <c r="I4" s="198">
        <v>0</v>
      </c>
      <c r="J4" s="198">
        <v>0</v>
      </c>
      <c r="K4" s="198">
        <v>1</v>
      </c>
      <c r="L4" s="198">
        <v>0</v>
      </c>
      <c r="M4" s="198">
        <v>0</v>
      </c>
      <c r="N4" s="216">
        <v>5</v>
      </c>
      <c r="O4" s="216">
        <v>4</v>
      </c>
      <c r="P4" s="216">
        <v>5</v>
      </c>
      <c r="Q4" s="216">
        <v>5</v>
      </c>
      <c r="R4" s="238">
        <v>5</v>
      </c>
      <c r="S4" s="238">
        <v>5</v>
      </c>
      <c r="T4" s="238">
        <v>5</v>
      </c>
      <c r="U4" s="238">
        <v>5</v>
      </c>
      <c r="V4" s="240">
        <v>5</v>
      </c>
      <c r="W4" s="240">
        <v>5</v>
      </c>
      <c r="X4" s="240">
        <v>5</v>
      </c>
      <c r="Y4" s="240">
        <v>5</v>
      </c>
      <c r="Z4" s="240">
        <v>5</v>
      </c>
      <c r="AA4" s="217">
        <v>3</v>
      </c>
      <c r="AB4" s="217">
        <v>2</v>
      </c>
      <c r="AC4" s="218">
        <v>5</v>
      </c>
      <c r="AD4" s="218">
        <v>5</v>
      </c>
      <c r="AE4" s="219">
        <v>5</v>
      </c>
      <c r="AF4" s="219">
        <v>5</v>
      </c>
      <c r="AG4" s="220">
        <v>5</v>
      </c>
      <c r="AH4" s="220">
        <v>5</v>
      </c>
      <c r="AI4" s="221"/>
      <c r="AJ4" s="221"/>
      <c r="AK4" s="221"/>
      <c r="AL4" s="221"/>
      <c r="AM4" s="221"/>
    </row>
    <row r="5" spans="1:58" x14ac:dyDescent="0.55000000000000004">
      <c r="A5" s="205">
        <v>4</v>
      </c>
      <c r="B5" s="198" t="s">
        <v>34</v>
      </c>
      <c r="C5" s="215" t="s">
        <v>134</v>
      </c>
      <c r="D5" s="249">
        <v>0</v>
      </c>
      <c r="E5" s="198">
        <v>1</v>
      </c>
      <c r="F5" s="198">
        <v>0</v>
      </c>
      <c r="G5" s="198">
        <v>1</v>
      </c>
      <c r="H5" s="198">
        <v>0</v>
      </c>
      <c r="I5" s="198">
        <v>1</v>
      </c>
      <c r="J5" s="198">
        <v>0</v>
      </c>
      <c r="K5" s="198">
        <v>0</v>
      </c>
      <c r="L5" s="198">
        <v>0</v>
      </c>
      <c r="M5" s="198">
        <v>0</v>
      </c>
      <c r="N5" s="216">
        <v>3</v>
      </c>
      <c r="O5" s="216">
        <v>4</v>
      </c>
      <c r="P5" s="216">
        <v>5</v>
      </c>
      <c r="Q5" s="216">
        <v>4</v>
      </c>
      <c r="R5" s="238">
        <v>5</v>
      </c>
      <c r="S5" s="238">
        <v>5</v>
      </c>
      <c r="T5" s="238">
        <v>5</v>
      </c>
      <c r="U5" s="238">
        <v>5</v>
      </c>
      <c r="V5" s="240">
        <v>4</v>
      </c>
      <c r="W5" s="240">
        <v>4</v>
      </c>
      <c r="X5" s="240">
        <v>4</v>
      </c>
      <c r="Y5" s="240">
        <v>4</v>
      </c>
      <c r="Z5" s="240">
        <v>4</v>
      </c>
      <c r="AA5" s="217">
        <v>2</v>
      </c>
      <c r="AB5" s="217">
        <v>1</v>
      </c>
      <c r="AC5" s="218">
        <v>4</v>
      </c>
      <c r="AD5" s="218">
        <v>4</v>
      </c>
      <c r="AE5" s="219">
        <v>5</v>
      </c>
      <c r="AF5" s="219">
        <v>5</v>
      </c>
      <c r="AG5" s="220">
        <v>5</v>
      </c>
      <c r="AH5" s="220">
        <v>5</v>
      </c>
      <c r="AI5" s="221"/>
      <c r="AJ5" s="221"/>
      <c r="AK5" s="221"/>
      <c r="AL5" s="221"/>
      <c r="AM5" s="221"/>
    </row>
    <row r="6" spans="1:58" x14ac:dyDescent="0.55000000000000004">
      <c r="A6" s="205">
        <v>5</v>
      </c>
      <c r="B6" s="198" t="s">
        <v>34</v>
      </c>
      <c r="C6" s="215" t="s">
        <v>24</v>
      </c>
      <c r="D6" s="249">
        <v>0</v>
      </c>
      <c r="E6" s="198">
        <v>0</v>
      </c>
      <c r="F6" s="198">
        <v>0</v>
      </c>
      <c r="G6" s="198">
        <v>0</v>
      </c>
      <c r="H6" s="198">
        <v>0</v>
      </c>
      <c r="I6" s="198">
        <v>1</v>
      </c>
      <c r="J6" s="198">
        <v>0</v>
      </c>
      <c r="K6" s="198">
        <v>1</v>
      </c>
      <c r="L6" s="198">
        <v>0</v>
      </c>
      <c r="M6" s="198">
        <v>0</v>
      </c>
      <c r="N6" s="216">
        <v>4</v>
      </c>
      <c r="O6" s="216">
        <v>5</v>
      </c>
      <c r="P6" s="216">
        <v>4</v>
      </c>
      <c r="Q6" s="216">
        <v>4</v>
      </c>
      <c r="R6" s="238">
        <v>5</v>
      </c>
      <c r="S6" s="238">
        <v>5</v>
      </c>
      <c r="T6" s="238">
        <v>5</v>
      </c>
      <c r="U6" s="238">
        <v>5</v>
      </c>
      <c r="V6" s="240">
        <v>5</v>
      </c>
      <c r="W6" s="240">
        <v>5</v>
      </c>
      <c r="X6" s="240">
        <v>5</v>
      </c>
      <c r="Y6" s="240">
        <v>4</v>
      </c>
      <c r="Z6" s="240">
        <v>5</v>
      </c>
      <c r="AA6" s="217">
        <v>2</v>
      </c>
      <c r="AB6" s="217">
        <v>2</v>
      </c>
      <c r="AC6" s="218">
        <v>4</v>
      </c>
      <c r="AD6" s="218">
        <v>3</v>
      </c>
      <c r="AE6" s="219">
        <v>4</v>
      </c>
      <c r="AF6" s="219">
        <v>4</v>
      </c>
      <c r="AG6" s="220">
        <v>4</v>
      </c>
      <c r="AH6" s="220">
        <v>4</v>
      </c>
      <c r="AI6" s="221"/>
      <c r="AJ6" s="221"/>
      <c r="AK6" s="221"/>
      <c r="AL6" s="221"/>
      <c r="AM6" s="221"/>
    </row>
    <row r="7" spans="1:58" x14ac:dyDescent="0.55000000000000004">
      <c r="A7" s="205">
        <v>6</v>
      </c>
      <c r="B7" s="198" t="s">
        <v>34</v>
      </c>
      <c r="C7" s="215" t="s">
        <v>22</v>
      </c>
      <c r="D7" s="249">
        <v>0</v>
      </c>
      <c r="E7" s="198">
        <v>0</v>
      </c>
      <c r="F7" s="198">
        <v>0</v>
      </c>
      <c r="G7" s="198">
        <v>0</v>
      </c>
      <c r="H7" s="198">
        <v>0</v>
      </c>
      <c r="I7" s="198">
        <v>0</v>
      </c>
      <c r="J7" s="198">
        <v>0</v>
      </c>
      <c r="K7" s="198">
        <v>0</v>
      </c>
      <c r="L7" s="198">
        <v>1</v>
      </c>
      <c r="M7" s="198">
        <v>0</v>
      </c>
      <c r="N7" s="216">
        <v>4</v>
      </c>
      <c r="O7" s="216">
        <v>5</v>
      </c>
      <c r="P7" s="216">
        <v>5</v>
      </c>
      <c r="Q7" s="216">
        <v>5</v>
      </c>
      <c r="R7" s="238">
        <v>5</v>
      </c>
      <c r="S7" s="238">
        <v>5</v>
      </c>
      <c r="T7" s="238">
        <v>5</v>
      </c>
      <c r="U7" s="238">
        <v>5</v>
      </c>
      <c r="V7" s="240">
        <v>5</v>
      </c>
      <c r="W7" s="240">
        <v>5</v>
      </c>
      <c r="X7" s="240">
        <v>5</v>
      </c>
      <c r="Y7" s="240">
        <v>5</v>
      </c>
      <c r="Z7" s="240">
        <v>5</v>
      </c>
      <c r="AA7" s="217">
        <v>2</v>
      </c>
      <c r="AB7" s="217">
        <v>2</v>
      </c>
      <c r="AC7" s="218">
        <v>4</v>
      </c>
      <c r="AD7" s="218">
        <v>4</v>
      </c>
      <c r="AE7" s="219">
        <v>5</v>
      </c>
      <c r="AF7" s="219">
        <v>3</v>
      </c>
      <c r="AG7" s="220">
        <v>4</v>
      </c>
      <c r="AH7" s="220">
        <v>5</v>
      </c>
      <c r="AI7" s="221"/>
      <c r="AJ7" s="221"/>
      <c r="AK7" s="221"/>
      <c r="AL7" s="221"/>
      <c r="AM7" s="221"/>
    </row>
    <row r="8" spans="1:58" x14ac:dyDescent="0.55000000000000004">
      <c r="A8" s="205">
        <v>7</v>
      </c>
      <c r="B8" s="198" t="s">
        <v>34</v>
      </c>
      <c r="C8" s="215" t="s">
        <v>49</v>
      </c>
      <c r="D8" s="249">
        <v>0</v>
      </c>
      <c r="E8" s="198">
        <v>0</v>
      </c>
      <c r="F8" s="198">
        <v>0</v>
      </c>
      <c r="G8" s="198">
        <v>0</v>
      </c>
      <c r="H8" s="198">
        <v>0</v>
      </c>
      <c r="I8" s="198">
        <v>1</v>
      </c>
      <c r="J8" s="198">
        <v>0</v>
      </c>
      <c r="K8" s="198">
        <v>1</v>
      </c>
      <c r="L8" s="198">
        <v>0</v>
      </c>
      <c r="M8" s="198">
        <v>0</v>
      </c>
      <c r="N8" s="216">
        <v>4</v>
      </c>
      <c r="O8" s="216">
        <v>4</v>
      </c>
      <c r="P8" s="216">
        <v>5</v>
      </c>
      <c r="Q8" s="216">
        <v>5</v>
      </c>
      <c r="R8" s="238">
        <v>5</v>
      </c>
      <c r="S8" s="238">
        <v>5</v>
      </c>
      <c r="T8" s="238">
        <v>5</v>
      </c>
      <c r="U8" s="238">
        <v>5</v>
      </c>
      <c r="V8" s="240">
        <v>5</v>
      </c>
      <c r="W8" s="240">
        <v>5</v>
      </c>
      <c r="X8" s="240">
        <v>5</v>
      </c>
      <c r="Y8" s="240">
        <v>5</v>
      </c>
      <c r="Z8" s="240">
        <v>5</v>
      </c>
      <c r="AA8" s="217">
        <v>3</v>
      </c>
      <c r="AB8" s="217">
        <v>2</v>
      </c>
      <c r="AC8" s="218">
        <v>5</v>
      </c>
      <c r="AD8" s="218">
        <v>4</v>
      </c>
      <c r="AE8" s="219">
        <v>5</v>
      </c>
      <c r="AF8" s="219">
        <v>5</v>
      </c>
      <c r="AG8" s="220">
        <v>5</v>
      </c>
      <c r="AH8" s="220">
        <v>5</v>
      </c>
      <c r="AI8" s="221"/>
      <c r="AJ8" s="221"/>
      <c r="AK8" s="221"/>
      <c r="AL8" s="221"/>
      <c r="AM8" s="221"/>
    </row>
    <row r="9" spans="1:58" x14ac:dyDescent="0.55000000000000004">
      <c r="A9" s="205">
        <v>8</v>
      </c>
      <c r="B9" s="198" t="s">
        <v>34</v>
      </c>
      <c r="C9" s="215" t="s">
        <v>171</v>
      </c>
      <c r="D9" s="249">
        <v>1</v>
      </c>
      <c r="E9" s="198">
        <v>0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198">
        <v>0</v>
      </c>
      <c r="M9" s="198">
        <v>0</v>
      </c>
      <c r="N9" s="216">
        <v>5</v>
      </c>
      <c r="O9" s="216">
        <v>5</v>
      </c>
      <c r="P9" s="216">
        <v>5</v>
      </c>
      <c r="Q9" s="216">
        <v>5</v>
      </c>
      <c r="R9" s="238">
        <v>5</v>
      </c>
      <c r="S9" s="238">
        <v>5</v>
      </c>
      <c r="T9" s="238">
        <v>5</v>
      </c>
      <c r="U9" s="238">
        <v>5</v>
      </c>
      <c r="V9" s="240">
        <v>5</v>
      </c>
      <c r="W9" s="240">
        <v>5</v>
      </c>
      <c r="X9" s="240">
        <v>5</v>
      </c>
      <c r="Y9" s="240">
        <v>5</v>
      </c>
      <c r="Z9" s="240">
        <v>5</v>
      </c>
      <c r="AA9" s="217">
        <v>5</v>
      </c>
      <c r="AB9" s="217">
        <v>5</v>
      </c>
      <c r="AC9" s="218">
        <v>5</v>
      </c>
      <c r="AD9" s="218">
        <v>5</v>
      </c>
      <c r="AE9" s="219">
        <v>5</v>
      </c>
      <c r="AF9" s="219">
        <v>5</v>
      </c>
      <c r="AG9" s="220">
        <v>5</v>
      </c>
      <c r="AH9" s="220">
        <v>5</v>
      </c>
      <c r="AI9" s="221"/>
      <c r="AJ9" s="221"/>
      <c r="AK9" s="221"/>
      <c r="AL9" s="221"/>
      <c r="AM9" s="221"/>
    </row>
    <row r="10" spans="1:58" x14ac:dyDescent="0.55000000000000004">
      <c r="A10" s="205">
        <v>9</v>
      </c>
      <c r="B10" s="198" t="s">
        <v>36</v>
      </c>
      <c r="C10" s="215" t="s">
        <v>24</v>
      </c>
      <c r="D10" s="249">
        <v>0</v>
      </c>
      <c r="E10" s="198">
        <v>0</v>
      </c>
      <c r="F10" s="198">
        <v>0</v>
      </c>
      <c r="G10" s="198">
        <v>1</v>
      </c>
      <c r="H10" s="198">
        <v>0</v>
      </c>
      <c r="I10" s="198">
        <v>1</v>
      </c>
      <c r="J10" s="198">
        <v>0</v>
      </c>
      <c r="K10" s="198">
        <v>1</v>
      </c>
      <c r="L10" s="198">
        <v>0</v>
      </c>
      <c r="M10" s="198">
        <v>0</v>
      </c>
      <c r="N10" s="216">
        <v>5</v>
      </c>
      <c r="O10" s="216">
        <v>5</v>
      </c>
      <c r="P10" s="216">
        <v>5</v>
      </c>
      <c r="Q10" s="216">
        <v>5</v>
      </c>
      <c r="R10" s="238">
        <v>5</v>
      </c>
      <c r="S10" s="238">
        <v>5</v>
      </c>
      <c r="T10" s="238">
        <v>5</v>
      </c>
      <c r="U10" s="238">
        <v>5</v>
      </c>
      <c r="V10" s="240">
        <v>5</v>
      </c>
      <c r="W10" s="240">
        <v>5</v>
      </c>
      <c r="X10" s="240">
        <v>5</v>
      </c>
      <c r="Y10" s="240">
        <v>5</v>
      </c>
      <c r="Z10" s="240">
        <v>5</v>
      </c>
      <c r="AA10" s="217">
        <v>3</v>
      </c>
      <c r="AB10" s="217">
        <v>3</v>
      </c>
      <c r="AC10" s="218">
        <v>4</v>
      </c>
      <c r="AD10" s="218">
        <v>4</v>
      </c>
      <c r="AE10" s="219">
        <v>5</v>
      </c>
      <c r="AF10" s="219">
        <v>5</v>
      </c>
      <c r="AG10" s="220">
        <v>4</v>
      </c>
      <c r="AH10" s="220">
        <v>5</v>
      </c>
      <c r="AI10" s="221"/>
      <c r="AJ10" s="221"/>
      <c r="AK10" s="221"/>
      <c r="AL10" s="221"/>
      <c r="AM10" s="221"/>
    </row>
    <row r="11" spans="1:58" x14ac:dyDescent="0.55000000000000004">
      <c r="A11" s="205">
        <v>10</v>
      </c>
      <c r="B11" s="198" t="s">
        <v>34</v>
      </c>
      <c r="C11" s="215" t="s">
        <v>23</v>
      </c>
      <c r="D11" s="249">
        <v>1</v>
      </c>
      <c r="E11" s="198">
        <v>0</v>
      </c>
      <c r="F11" s="198">
        <v>1</v>
      </c>
      <c r="G11" s="198">
        <v>0</v>
      </c>
      <c r="H11" s="198">
        <v>0</v>
      </c>
      <c r="I11" s="198">
        <v>1</v>
      </c>
      <c r="J11" s="198">
        <v>0</v>
      </c>
      <c r="K11" s="198">
        <v>1</v>
      </c>
      <c r="L11" s="198">
        <v>0</v>
      </c>
      <c r="M11" s="198">
        <v>0</v>
      </c>
      <c r="N11" s="216">
        <v>5</v>
      </c>
      <c r="O11" s="216">
        <v>5</v>
      </c>
      <c r="P11" s="216">
        <v>5</v>
      </c>
      <c r="Q11" s="216">
        <v>4</v>
      </c>
      <c r="R11" s="238">
        <v>5</v>
      </c>
      <c r="S11" s="238">
        <v>5</v>
      </c>
      <c r="T11" s="238">
        <v>5</v>
      </c>
      <c r="U11" s="238">
        <v>5</v>
      </c>
      <c r="V11" s="240">
        <v>4</v>
      </c>
      <c r="W11" s="240">
        <v>2</v>
      </c>
      <c r="X11" s="240">
        <v>3</v>
      </c>
      <c r="Y11" s="240">
        <v>4</v>
      </c>
      <c r="Z11" s="240">
        <v>4</v>
      </c>
      <c r="AA11" s="217">
        <v>2</v>
      </c>
      <c r="AB11" s="217">
        <v>3</v>
      </c>
      <c r="AC11" s="218">
        <v>4</v>
      </c>
      <c r="AD11" s="218">
        <v>4</v>
      </c>
      <c r="AE11" s="219">
        <v>5</v>
      </c>
      <c r="AF11" s="219">
        <v>5</v>
      </c>
      <c r="AG11" s="220">
        <v>4</v>
      </c>
      <c r="AH11" s="220">
        <v>4</v>
      </c>
      <c r="AI11" s="221"/>
      <c r="AJ11" s="221"/>
      <c r="AK11" s="221"/>
      <c r="AL11" s="221"/>
      <c r="AM11" s="221"/>
    </row>
    <row r="12" spans="1:58" x14ac:dyDescent="0.55000000000000004">
      <c r="A12" s="205">
        <v>11</v>
      </c>
      <c r="B12" s="198" t="s">
        <v>34</v>
      </c>
      <c r="C12" s="215" t="s">
        <v>24</v>
      </c>
      <c r="D12" s="249">
        <v>0</v>
      </c>
      <c r="E12" s="198">
        <v>0</v>
      </c>
      <c r="F12" s="198">
        <v>0</v>
      </c>
      <c r="G12" s="198">
        <v>1</v>
      </c>
      <c r="H12" s="198">
        <v>1</v>
      </c>
      <c r="I12" s="198">
        <v>0</v>
      </c>
      <c r="J12" s="198">
        <v>0</v>
      </c>
      <c r="K12" s="198">
        <v>0</v>
      </c>
      <c r="L12" s="198">
        <v>0</v>
      </c>
      <c r="M12" s="198">
        <v>0</v>
      </c>
      <c r="N12" s="216">
        <v>5</v>
      </c>
      <c r="O12" s="216">
        <v>5</v>
      </c>
      <c r="P12" s="216">
        <v>5</v>
      </c>
      <c r="Q12" s="216">
        <v>5</v>
      </c>
      <c r="R12" s="238">
        <v>5</v>
      </c>
      <c r="S12" s="238">
        <v>5</v>
      </c>
      <c r="T12" s="238">
        <v>5</v>
      </c>
      <c r="U12" s="238">
        <v>5</v>
      </c>
      <c r="V12" s="240">
        <v>4</v>
      </c>
      <c r="W12" s="240">
        <v>4</v>
      </c>
      <c r="X12" s="240">
        <v>4</v>
      </c>
      <c r="Y12" s="240">
        <v>4</v>
      </c>
      <c r="Z12" s="240">
        <v>4</v>
      </c>
      <c r="AA12" s="217">
        <v>3</v>
      </c>
      <c r="AB12" s="217">
        <v>3</v>
      </c>
      <c r="AC12" s="218">
        <v>4</v>
      </c>
      <c r="AD12" s="218">
        <v>4</v>
      </c>
      <c r="AE12" s="219">
        <v>5</v>
      </c>
      <c r="AF12" s="219">
        <v>5</v>
      </c>
      <c r="AG12" s="220">
        <v>5</v>
      </c>
      <c r="AH12" s="220">
        <v>5</v>
      </c>
      <c r="AI12" s="221"/>
      <c r="AJ12" s="221"/>
      <c r="AK12" s="221"/>
      <c r="AL12" s="221"/>
      <c r="AM12" s="221"/>
    </row>
    <row r="13" spans="1:58" x14ac:dyDescent="0.55000000000000004">
      <c r="A13" s="205">
        <v>12</v>
      </c>
      <c r="B13" s="198" t="s">
        <v>34</v>
      </c>
      <c r="C13" s="215" t="s">
        <v>23</v>
      </c>
      <c r="D13" s="249">
        <v>1</v>
      </c>
      <c r="E13" s="198">
        <v>0</v>
      </c>
      <c r="F13" s="198">
        <v>0</v>
      </c>
      <c r="G13" s="198">
        <v>1</v>
      </c>
      <c r="H13" s="198">
        <v>0</v>
      </c>
      <c r="I13" s="198">
        <v>0</v>
      </c>
      <c r="J13" s="198">
        <v>0</v>
      </c>
      <c r="K13" s="198">
        <v>0</v>
      </c>
      <c r="L13" s="198">
        <v>0</v>
      </c>
      <c r="M13" s="198">
        <v>0</v>
      </c>
      <c r="N13" s="216">
        <v>4</v>
      </c>
      <c r="O13" s="216">
        <v>5</v>
      </c>
      <c r="P13" s="216">
        <v>5</v>
      </c>
      <c r="Q13" s="216">
        <v>4</v>
      </c>
      <c r="R13" s="238">
        <v>5</v>
      </c>
      <c r="S13" s="238">
        <v>5</v>
      </c>
      <c r="T13" s="238">
        <v>5</v>
      </c>
      <c r="U13" s="238">
        <v>5</v>
      </c>
      <c r="V13" s="240">
        <v>5</v>
      </c>
      <c r="W13" s="240">
        <v>2</v>
      </c>
      <c r="X13" s="240">
        <v>4</v>
      </c>
      <c r="Y13" s="240">
        <v>4</v>
      </c>
      <c r="Z13" s="240">
        <v>5</v>
      </c>
      <c r="AA13" s="217">
        <v>2</v>
      </c>
      <c r="AB13" s="217">
        <v>4</v>
      </c>
      <c r="AC13" s="218">
        <v>4</v>
      </c>
      <c r="AD13" s="218">
        <v>4</v>
      </c>
      <c r="AE13" s="219">
        <v>4</v>
      </c>
      <c r="AF13" s="219">
        <v>4</v>
      </c>
      <c r="AG13" s="220">
        <v>5</v>
      </c>
      <c r="AH13" s="220">
        <v>5</v>
      </c>
      <c r="AI13" s="221"/>
      <c r="AJ13" s="221"/>
      <c r="AK13" s="221"/>
      <c r="AL13" s="221"/>
      <c r="AM13" s="221"/>
    </row>
    <row r="14" spans="1:58" x14ac:dyDescent="0.55000000000000004">
      <c r="A14" s="205">
        <v>13</v>
      </c>
      <c r="B14" s="198" t="s">
        <v>34</v>
      </c>
      <c r="C14" s="215" t="s">
        <v>134</v>
      </c>
      <c r="D14" s="249">
        <v>0</v>
      </c>
      <c r="E14" s="198">
        <v>0</v>
      </c>
      <c r="F14" s="198">
        <v>0</v>
      </c>
      <c r="G14" s="198">
        <v>0</v>
      </c>
      <c r="H14" s="198">
        <v>0</v>
      </c>
      <c r="I14" s="198">
        <v>1</v>
      </c>
      <c r="J14" s="198">
        <v>0</v>
      </c>
      <c r="K14" s="198">
        <v>1</v>
      </c>
      <c r="L14" s="198">
        <v>0</v>
      </c>
      <c r="M14" s="198">
        <v>0</v>
      </c>
      <c r="N14" s="216">
        <v>3</v>
      </c>
      <c r="O14" s="216">
        <v>5</v>
      </c>
      <c r="P14" s="216">
        <v>5</v>
      </c>
      <c r="Q14" s="216">
        <v>5</v>
      </c>
      <c r="R14" s="238">
        <v>5</v>
      </c>
      <c r="S14" s="238">
        <v>5</v>
      </c>
      <c r="T14" s="238">
        <v>5</v>
      </c>
      <c r="U14" s="238">
        <v>5</v>
      </c>
      <c r="V14" s="240">
        <v>5</v>
      </c>
      <c r="W14" s="240">
        <v>2</v>
      </c>
      <c r="X14" s="240">
        <v>2</v>
      </c>
      <c r="Y14" s="240">
        <v>2</v>
      </c>
      <c r="Z14" s="240">
        <v>4</v>
      </c>
      <c r="AA14" s="217">
        <v>5</v>
      </c>
      <c r="AB14" s="217">
        <v>5</v>
      </c>
      <c r="AC14" s="218">
        <v>5</v>
      </c>
      <c r="AD14" s="218">
        <v>5</v>
      </c>
      <c r="AE14" s="219">
        <v>5</v>
      </c>
      <c r="AF14" s="219">
        <v>5</v>
      </c>
      <c r="AG14" s="220">
        <v>5</v>
      </c>
      <c r="AH14" s="220">
        <v>5</v>
      </c>
      <c r="AI14" s="221"/>
      <c r="AJ14" s="221"/>
      <c r="AK14" s="221"/>
      <c r="AL14" s="221"/>
      <c r="AM14" s="221"/>
    </row>
    <row r="15" spans="1:58" x14ac:dyDescent="0.55000000000000004">
      <c r="A15" s="205">
        <v>14</v>
      </c>
      <c r="B15" s="198" t="s">
        <v>34</v>
      </c>
      <c r="C15" s="215" t="s">
        <v>135</v>
      </c>
      <c r="D15" s="249">
        <v>0</v>
      </c>
      <c r="E15" s="198">
        <v>0</v>
      </c>
      <c r="F15" s="198">
        <v>0</v>
      </c>
      <c r="G15" s="198">
        <v>1</v>
      </c>
      <c r="H15" s="198">
        <v>0</v>
      </c>
      <c r="I15" s="198">
        <v>0</v>
      </c>
      <c r="J15" s="198">
        <v>1</v>
      </c>
      <c r="K15" s="198">
        <v>0</v>
      </c>
      <c r="L15" s="198">
        <v>0</v>
      </c>
      <c r="M15" s="198">
        <v>0</v>
      </c>
      <c r="N15" s="216">
        <v>5</v>
      </c>
      <c r="O15" s="216">
        <v>5</v>
      </c>
      <c r="P15" s="216">
        <v>5</v>
      </c>
      <c r="Q15" s="216">
        <v>5</v>
      </c>
      <c r="R15" s="238">
        <v>5</v>
      </c>
      <c r="S15" s="238">
        <v>5</v>
      </c>
      <c r="T15" s="238">
        <v>5</v>
      </c>
      <c r="U15" s="238">
        <v>5</v>
      </c>
      <c r="V15" s="240">
        <v>5</v>
      </c>
      <c r="W15" s="240">
        <v>5</v>
      </c>
      <c r="X15" s="240">
        <v>5</v>
      </c>
      <c r="Y15" s="240">
        <v>5</v>
      </c>
      <c r="Z15" s="240">
        <v>5</v>
      </c>
      <c r="AA15" s="217">
        <v>3</v>
      </c>
      <c r="AB15" s="217">
        <v>2</v>
      </c>
      <c r="AC15" s="218">
        <v>5</v>
      </c>
      <c r="AD15" s="218">
        <v>5</v>
      </c>
      <c r="AE15" s="219">
        <v>5</v>
      </c>
      <c r="AF15" s="219">
        <v>5</v>
      </c>
      <c r="AG15" s="220">
        <v>5</v>
      </c>
      <c r="AH15" s="220">
        <v>5</v>
      </c>
      <c r="AI15" s="221"/>
      <c r="AJ15" s="221"/>
      <c r="AK15" s="221"/>
      <c r="AL15" s="221"/>
      <c r="AM15" s="221"/>
    </row>
    <row r="16" spans="1:58" x14ac:dyDescent="0.55000000000000004">
      <c r="A16" s="205">
        <v>15</v>
      </c>
      <c r="B16" s="198" t="s">
        <v>34</v>
      </c>
      <c r="C16" s="215" t="s">
        <v>135</v>
      </c>
      <c r="D16" s="249">
        <v>0</v>
      </c>
      <c r="E16" s="198">
        <v>1</v>
      </c>
      <c r="F16" s="198">
        <v>1</v>
      </c>
      <c r="G16" s="198">
        <v>0</v>
      </c>
      <c r="H16" s="198">
        <v>0</v>
      </c>
      <c r="I16" s="198">
        <v>1</v>
      </c>
      <c r="J16" s="198">
        <v>0</v>
      </c>
      <c r="K16" s="198">
        <v>0</v>
      </c>
      <c r="L16" s="198">
        <v>0</v>
      </c>
      <c r="M16" s="198">
        <v>0</v>
      </c>
      <c r="N16" s="216">
        <v>4</v>
      </c>
      <c r="O16" s="216">
        <v>4</v>
      </c>
      <c r="P16" s="216">
        <v>4</v>
      </c>
      <c r="Q16" s="216">
        <v>5</v>
      </c>
      <c r="R16" s="238">
        <v>5</v>
      </c>
      <c r="S16" s="238">
        <v>5</v>
      </c>
      <c r="T16" s="238">
        <v>5</v>
      </c>
      <c r="U16" s="238">
        <v>5</v>
      </c>
      <c r="V16" s="240">
        <v>5</v>
      </c>
      <c r="W16" s="240">
        <v>4</v>
      </c>
      <c r="X16" s="240">
        <v>5</v>
      </c>
      <c r="Y16" s="240">
        <v>5</v>
      </c>
      <c r="Z16" s="240">
        <v>5</v>
      </c>
      <c r="AA16" s="217">
        <v>3</v>
      </c>
      <c r="AB16" s="217">
        <v>2</v>
      </c>
      <c r="AC16" s="218">
        <v>5</v>
      </c>
      <c r="AD16" s="218">
        <v>5</v>
      </c>
      <c r="AE16" s="219">
        <v>5</v>
      </c>
      <c r="AF16" s="219">
        <v>5</v>
      </c>
      <c r="AG16" s="220">
        <v>5</v>
      </c>
      <c r="AH16" s="220">
        <v>5</v>
      </c>
      <c r="AI16" s="221"/>
      <c r="AJ16" s="221"/>
      <c r="AK16" s="221"/>
      <c r="AL16" s="221"/>
      <c r="AM16" s="221"/>
    </row>
    <row r="17" spans="1:39" ht="21" customHeight="1" x14ac:dyDescent="0.55000000000000004">
      <c r="A17" s="205">
        <v>16</v>
      </c>
      <c r="B17" s="198" t="s">
        <v>34</v>
      </c>
      <c r="C17" s="215" t="s">
        <v>135</v>
      </c>
      <c r="D17" s="249">
        <v>1</v>
      </c>
      <c r="E17" s="198">
        <v>0</v>
      </c>
      <c r="F17" s="198">
        <v>1</v>
      </c>
      <c r="G17" s="198">
        <v>0</v>
      </c>
      <c r="H17" s="198">
        <v>0</v>
      </c>
      <c r="I17" s="198">
        <v>1</v>
      </c>
      <c r="J17" s="198">
        <v>0</v>
      </c>
      <c r="K17" s="198">
        <v>0</v>
      </c>
      <c r="L17" s="198">
        <v>0</v>
      </c>
      <c r="M17" s="198">
        <v>0</v>
      </c>
      <c r="N17" s="216">
        <v>5</v>
      </c>
      <c r="O17" s="216">
        <v>5</v>
      </c>
      <c r="P17" s="216">
        <v>5</v>
      </c>
      <c r="Q17" s="216">
        <v>5</v>
      </c>
      <c r="R17" s="238">
        <v>5</v>
      </c>
      <c r="S17" s="238">
        <v>5</v>
      </c>
      <c r="T17" s="238">
        <v>5</v>
      </c>
      <c r="U17" s="238">
        <v>5</v>
      </c>
      <c r="V17" s="240">
        <v>5</v>
      </c>
      <c r="W17" s="240">
        <v>5</v>
      </c>
      <c r="X17" s="240">
        <v>5</v>
      </c>
      <c r="Y17" s="240">
        <v>5</v>
      </c>
      <c r="Z17" s="240">
        <v>5</v>
      </c>
      <c r="AA17" s="217">
        <v>2</v>
      </c>
      <c r="AB17" s="217">
        <v>2</v>
      </c>
      <c r="AC17" s="218">
        <v>4</v>
      </c>
      <c r="AD17" s="218">
        <v>4</v>
      </c>
      <c r="AE17" s="219">
        <v>5</v>
      </c>
      <c r="AF17" s="219">
        <v>5</v>
      </c>
      <c r="AG17" s="220">
        <v>5</v>
      </c>
      <c r="AH17" s="220">
        <v>5</v>
      </c>
      <c r="AI17" s="221"/>
      <c r="AJ17" s="221"/>
      <c r="AK17" s="221"/>
      <c r="AL17" s="221"/>
      <c r="AM17" s="221"/>
    </row>
    <row r="18" spans="1:39" x14ac:dyDescent="0.55000000000000004">
      <c r="A18" s="205">
        <v>17</v>
      </c>
      <c r="B18" s="198" t="s">
        <v>34</v>
      </c>
      <c r="C18" s="215" t="s">
        <v>24</v>
      </c>
      <c r="D18" s="249">
        <v>0</v>
      </c>
      <c r="E18" s="198">
        <v>0</v>
      </c>
      <c r="F18" s="198">
        <v>0</v>
      </c>
      <c r="G18" s="198">
        <v>1</v>
      </c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8">
        <v>0</v>
      </c>
      <c r="N18" s="216">
        <v>5</v>
      </c>
      <c r="O18" s="216">
        <v>5</v>
      </c>
      <c r="P18" s="216">
        <v>5</v>
      </c>
      <c r="Q18" s="216">
        <v>4</v>
      </c>
      <c r="R18" s="238">
        <v>5</v>
      </c>
      <c r="S18" s="238">
        <v>5</v>
      </c>
      <c r="T18" s="238">
        <v>5</v>
      </c>
      <c r="U18" s="238">
        <v>5</v>
      </c>
      <c r="V18" s="240">
        <v>4</v>
      </c>
      <c r="W18" s="240">
        <v>4</v>
      </c>
      <c r="X18" s="240">
        <v>5</v>
      </c>
      <c r="Y18" s="240">
        <v>5</v>
      </c>
      <c r="Z18" s="240">
        <v>5</v>
      </c>
      <c r="AA18" s="217">
        <v>3</v>
      </c>
      <c r="AB18" s="217">
        <v>3</v>
      </c>
      <c r="AC18" s="218">
        <v>4</v>
      </c>
      <c r="AD18" s="218">
        <v>4</v>
      </c>
      <c r="AE18" s="219">
        <v>5</v>
      </c>
      <c r="AF18" s="219">
        <v>4</v>
      </c>
      <c r="AG18" s="220">
        <v>5</v>
      </c>
      <c r="AH18" s="220">
        <v>5</v>
      </c>
      <c r="AI18" s="221"/>
      <c r="AJ18" s="221"/>
      <c r="AK18" s="221"/>
      <c r="AL18" s="221"/>
      <c r="AM18" s="221"/>
    </row>
    <row r="19" spans="1:39" x14ac:dyDescent="0.55000000000000004">
      <c r="A19" s="205">
        <v>18</v>
      </c>
      <c r="B19" s="198" t="s">
        <v>34</v>
      </c>
      <c r="C19" s="215" t="s">
        <v>143</v>
      </c>
      <c r="D19" s="249">
        <v>0</v>
      </c>
      <c r="E19" s="198">
        <v>0</v>
      </c>
      <c r="F19" s="198">
        <v>0</v>
      </c>
      <c r="G19" s="198">
        <v>0</v>
      </c>
      <c r="H19" s="198">
        <v>0</v>
      </c>
      <c r="I19" s="198">
        <v>1</v>
      </c>
      <c r="J19" s="198">
        <v>0</v>
      </c>
      <c r="K19" s="198">
        <v>1</v>
      </c>
      <c r="L19" s="198">
        <v>0</v>
      </c>
      <c r="M19" s="198">
        <v>0</v>
      </c>
      <c r="N19" s="216">
        <v>5</v>
      </c>
      <c r="O19" s="216">
        <v>5</v>
      </c>
      <c r="P19" s="216">
        <v>5</v>
      </c>
      <c r="Q19" s="216">
        <v>5</v>
      </c>
      <c r="R19" s="238">
        <v>5</v>
      </c>
      <c r="S19" s="238">
        <v>5</v>
      </c>
      <c r="T19" s="238">
        <v>5</v>
      </c>
      <c r="U19" s="238">
        <v>5</v>
      </c>
      <c r="V19" s="240">
        <v>5</v>
      </c>
      <c r="W19" s="240">
        <v>5</v>
      </c>
      <c r="X19" s="240">
        <v>5</v>
      </c>
      <c r="Y19" s="240">
        <v>5</v>
      </c>
      <c r="Z19" s="240">
        <v>5</v>
      </c>
      <c r="AA19" s="217">
        <v>1</v>
      </c>
      <c r="AB19" s="217">
        <v>1</v>
      </c>
      <c r="AC19" s="218">
        <v>4</v>
      </c>
      <c r="AD19" s="218">
        <v>4</v>
      </c>
      <c r="AE19" s="219">
        <v>5</v>
      </c>
      <c r="AF19" s="219">
        <v>4</v>
      </c>
      <c r="AG19" s="220">
        <v>4</v>
      </c>
      <c r="AH19" s="220">
        <v>4</v>
      </c>
      <c r="AI19" s="221"/>
      <c r="AJ19" s="221"/>
      <c r="AK19" s="221"/>
      <c r="AL19" s="221"/>
      <c r="AM19" s="221"/>
    </row>
    <row r="20" spans="1:39" x14ac:dyDescent="0.55000000000000004">
      <c r="A20" s="205">
        <v>19</v>
      </c>
      <c r="B20" s="198" t="s">
        <v>34</v>
      </c>
      <c r="C20" s="215" t="s">
        <v>48</v>
      </c>
      <c r="D20" s="249">
        <v>0</v>
      </c>
      <c r="E20" s="198">
        <v>0</v>
      </c>
      <c r="F20" s="198">
        <v>0</v>
      </c>
      <c r="G20" s="198">
        <v>0</v>
      </c>
      <c r="H20" s="198">
        <v>0</v>
      </c>
      <c r="I20" s="198">
        <v>1</v>
      </c>
      <c r="J20" s="198">
        <v>0</v>
      </c>
      <c r="K20" s="198">
        <v>1</v>
      </c>
      <c r="L20" s="198">
        <v>0</v>
      </c>
      <c r="M20" s="198">
        <v>0</v>
      </c>
      <c r="N20" s="216">
        <v>4</v>
      </c>
      <c r="O20" s="216">
        <v>4</v>
      </c>
      <c r="P20" s="216">
        <v>5</v>
      </c>
      <c r="Q20" s="216">
        <v>5</v>
      </c>
      <c r="R20" s="238">
        <v>4</v>
      </c>
      <c r="S20" s="238">
        <v>4</v>
      </c>
      <c r="T20" s="238">
        <v>4</v>
      </c>
      <c r="U20" s="238">
        <v>5</v>
      </c>
      <c r="V20" s="240">
        <v>4</v>
      </c>
      <c r="W20" s="240">
        <v>3</v>
      </c>
      <c r="X20" s="240">
        <v>5</v>
      </c>
      <c r="Y20" s="240">
        <v>5</v>
      </c>
      <c r="Z20" s="240">
        <v>4</v>
      </c>
      <c r="AA20" s="217">
        <v>3</v>
      </c>
      <c r="AB20" s="217">
        <v>3</v>
      </c>
      <c r="AC20" s="218">
        <v>5</v>
      </c>
      <c r="AD20" s="218">
        <v>4</v>
      </c>
      <c r="AE20" s="219">
        <v>5</v>
      </c>
      <c r="AF20" s="219">
        <v>3</v>
      </c>
      <c r="AG20" s="220">
        <v>4</v>
      </c>
      <c r="AH20" s="220">
        <v>5</v>
      </c>
      <c r="AI20" s="221"/>
      <c r="AJ20" s="221"/>
      <c r="AK20" s="221"/>
      <c r="AL20" s="221"/>
      <c r="AM20" s="221"/>
    </row>
    <row r="21" spans="1:39" x14ac:dyDescent="0.55000000000000004">
      <c r="A21" s="205">
        <v>20</v>
      </c>
      <c r="B21" s="198" t="s">
        <v>34</v>
      </c>
      <c r="C21" s="215" t="s">
        <v>144</v>
      </c>
      <c r="D21" s="249">
        <v>0</v>
      </c>
      <c r="E21" s="198">
        <v>0</v>
      </c>
      <c r="F21" s="198">
        <v>0</v>
      </c>
      <c r="G21" s="198">
        <v>0</v>
      </c>
      <c r="H21" s="198">
        <v>1</v>
      </c>
      <c r="I21" s="198">
        <v>0</v>
      </c>
      <c r="J21" s="198">
        <v>0</v>
      </c>
      <c r="K21" s="198">
        <v>0</v>
      </c>
      <c r="L21" s="198">
        <v>0</v>
      </c>
      <c r="M21" s="198">
        <v>1</v>
      </c>
      <c r="N21" s="216">
        <v>5</v>
      </c>
      <c r="O21" s="216">
        <v>5</v>
      </c>
      <c r="P21" s="216">
        <v>5</v>
      </c>
      <c r="Q21" s="216">
        <v>5</v>
      </c>
      <c r="R21" s="238">
        <v>5</v>
      </c>
      <c r="S21" s="238">
        <v>5</v>
      </c>
      <c r="T21" s="238">
        <v>5</v>
      </c>
      <c r="U21" s="238">
        <v>5</v>
      </c>
      <c r="V21" s="240">
        <v>5</v>
      </c>
      <c r="W21" s="240">
        <v>3</v>
      </c>
      <c r="X21" s="240">
        <v>3</v>
      </c>
      <c r="Y21" s="240">
        <v>5</v>
      </c>
      <c r="Z21" s="240">
        <v>4</v>
      </c>
      <c r="AA21" s="217">
        <v>3</v>
      </c>
      <c r="AB21" s="217">
        <v>3</v>
      </c>
      <c r="AC21" s="218">
        <v>5</v>
      </c>
      <c r="AD21" s="218">
        <v>4</v>
      </c>
      <c r="AE21" s="219">
        <v>5</v>
      </c>
      <c r="AF21" s="219">
        <v>5</v>
      </c>
      <c r="AG21" s="220">
        <v>5</v>
      </c>
      <c r="AH21" s="220">
        <v>5</v>
      </c>
      <c r="AI21" s="221"/>
      <c r="AJ21" s="221"/>
      <c r="AK21" s="221"/>
      <c r="AL21" s="221"/>
      <c r="AM21" s="221"/>
    </row>
    <row r="22" spans="1:39" x14ac:dyDescent="0.55000000000000004">
      <c r="A22" s="205">
        <v>21</v>
      </c>
      <c r="B22" s="198" t="s">
        <v>34</v>
      </c>
      <c r="C22" s="215" t="s">
        <v>24</v>
      </c>
      <c r="D22" s="249">
        <v>0</v>
      </c>
      <c r="E22" s="198">
        <v>0</v>
      </c>
      <c r="F22" s="198">
        <v>0</v>
      </c>
      <c r="G22" s="198">
        <v>0</v>
      </c>
      <c r="H22" s="198">
        <v>0</v>
      </c>
      <c r="I22" s="198">
        <v>1</v>
      </c>
      <c r="J22" s="198">
        <v>0</v>
      </c>
      <c r="K22" s="198">
        <v>1</v>
      </c>
      <c r="L22" s="198">
        <v>0</v>
      </c>
      <c r="M22" s="198">
        <v>0</v>
      </c>
      <c r="N22" s="216">
        <v>5</v>
      </c>
      <c r="O22" s="216">
        <v>5</v>
      </c>
      <c r="P22" s="216">
        <v>5</v>
      </c>
      <c r="Q22" s="216">
        <v>5</v>
      </c>
      <c r="R22" s="238">
        <v>5</v>
      </c>
      <c r="S22" s="238">
        <v>5</v>
      </c>
      <c r="T22" s="238">
        <v>5</v>
      </c>
      <c r="U22" s="238">
        <v>5</v>
      </c>
      <c r="V22" s="240">
        <v>5</v>
      </c>
      <c r="W22" s="240">
        <v>4</v>
      </c>
      <c r="X22" s="240">
        <v>4</v>
      </c>
      <c r="Y22" s="240">
        <v>5</v>
      </c>
      <c r="Z22" s="240">
        <v>4</v>
      </c>
      <c r="AA22" s="217">
        <v>3</v>
      </c>
      <c r="AB22" s="217">
        <v>3</v>
      </c>
      <c r="AC22" s="218">
        <v>4</v>
      </c>
      <c r="AD22" s="218">
        <v>4</v>
      </c>
      <c r="AE22" s="219">
        <v>4</v>
      </c>
      <c r="AF22" s="219">
        <v>5</v>
      </c>
      <c r="AG22" s="220">
        <v>5</v>
      </c>
      <c r="AH22" s="220">
        <v>5</v>
      </c>
      <c r="AI22" s="221"/>
      <c r="AJ22" s="221"/>
      <c r="AK22" s="221"/>
      <c r="AL22" s="221"/>
      <c r="AM22" s="221"/>
    </row>
    <row r="23" spans="1:39" x14ac:dyDescent="0.55000000000000004">
      <c r="A23" s="205">
        <v>22</v>
      </c>
      <c r="B23" s="198" t="s">
        <v>34</v>
      </c>
      <c r="C23" s="215" t="s">
        <v>135</v>
      </c>
      <c r="D23" s="249">
        <v>0</v>
      </c>
      <c r="E23" s="198">
        <v>0</v>
      </c>
      <c r="F23" s="198">
        <v>1</v>
      </c>
      <c r="G23" s="198">
        <v>0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216">
        <v>4</v>
      </c>
      <c r="O23" s="216">
        <v>5</v>
      </c>
      <c r="P23" s="216">
        <v>5</v>
      </c>
      <c r="Q23" s="216">
        <v>5</v>
      </c>
      <c r="R23" s="238">
        <v>5</v>
      </c>
      <c r="S23" s="238">
        <v>5</v>
      </c>
      <c r="T23" s="238">
        <v>4</v>
      </c>
      <c r="U23" s="238">
        <v>4</v>
      </c>
      <c r="V23" s="240">
        <v>4</v>
      </c>
      <c r="W23" s="240">
        <v>5</v>
      </c>
      <c r="X23" s="240">
        <v>5</v>
      </c>
      <c r="Y23" s="240">
        <v>4</v>
      </c>
      <c r="Z23" s="240">
        <v>4</v>
      </c>
      <c r="AA23" s="217">
        <v>5</v>
      </c>
      <c r="AB23" s="217">
        <v>4</v>
      </c>
      <c r="AC23" s="218">
        <v>4</v>
      </c>
      <c r="AD23" s="218">
        <v>4</v>
      </c>
      <c r="AE23" s="219">
        <v>5</v>
      </c>
      <c r="AF23" s="219">
        <v>5</v>
      </c>
      <c r="AG23" s="220">
        <v>5</v>
      </c>
      <c r="AH23" s="220">
        <v>5</v>
      </c>
      <c r="AI23" s="221"/>
      <c r="AJ23" s="221"/>
      <c r="AK23" s="221"/>
      <c r="AL23" s="221"/>
      <c r="AM23" s="221"/>
    </row>
    <row r="24" spans="1:39" x14ac:dyDescent="0.55000000000000004">
      <c r="A24" s="205">
        <v>23</v>
      </c>
      <c r="B24" s="198" t="s">
        <v>34</v>
      </c>
      <c r="C24" s="248" t="s">
        <v>23</v>
      </c>
      <c r="D24" s="249">
        <v>0</v>
      </c>
      <c r="E24" s="198">
        <v>0</v>
      </c>
      <c r="F24" s="198">
        <v>0</v>
      </c>
      <c r="G24" s="198">
        <v>1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241">
        <v>4</v>
      </c>
      <c r="O24" s="241">
        <v>5</v>
      </c>
      <c r="P24" s="241">
        <v>5</v>
      </c>
      <c r="Q24" s="241">
        <v>4</v>
      </c>
      <c r="R24" s="242">
        <v>5</v>
      </c>
      <c r="S24" s="242">
        <v>5</v>
      </c>
      <c r="T24" s="242">
        <v>5</v>
      </c>
      <c r="U24" s="242">
        <v>5</v>
      </c>
      <c r="V24" s="243">
        <v>5</v>
      </c>
      <c r="W24" s="243">
        <v>5</v>
      </c>
      <c r="X24" s="243">
        <v>5</v>
      </c>
      <c r="Y24" s="243">
        <v>5</v>
      </c>
      <c r="Z24" s="243">
        <v>5</v>
      </c>
      <c r="AA24" s="244">
        <v>5</v>
      </c>
      <c r="AB24" s="244">
        <v>5</v>
      </c>
      <c r="AC24" s="245">
        <v>5</v>
      </c>
      <c r="AD24" s="245">
        <v>5</v>
      </c>
      <c r="AE24" s="246">
        <v>5</v>
      </c>
      <c r="AF24" s="246">
        <v>5</v>
      </c>
      <c r="AG24" s="247">
        <v>5</v>
      </c>
      <c r="AH24" s="247">
        <v>5</v>
      </c>
      <c r="AI24" s="221"/>
      <c r="AJ24" s="221"/>
      <c r="AK24" s="221"/>
      <c r="AL24" s="221"/>
      <c r="AM24" s="221"/>
    </row>
    <row r="25" spans="1:39" x14ac:dyDescent="0.55000000000000004">
      <c r="A25" s="205">
        <v>24</v>
      </c>
      <c r="B25" s="198" t="s">
        <v>34</v>
      </c>
      <c r="C25" s="248" t="s">
        <v>24</v>
      </c>
      <c r="D25" s="252">
        <v>1</v>
      </c>
      <c r="E25" s="198">
        <v>1</v>
      </c>
      <c r="F25" s="198">
        <v>0</v>
      </c>
      <c r="G25" s="198">
        <v>1</v>
      </c>
      <c r="H25" s="198">
        <v>1</v>
      </c>
      <c r="I25" s="198">
        <v>1</v>
      </c>
      <c r="J25" s="198">
        <v>1</v>
      </c>
      <c r="K25" s="198">
        <v>1</v>
      </c>
      <c r="L25" s="198">
        <v>0</v>
      </c>
      <c r="M25" s="198">
        <v>0</v>
      </c>
      <c r="N25" s="241">
        <v>5</v>
      </c>
      <c r="O25" s="241">
        <v>5</v>
      </c>
      <c r="P25" s="241">
        <v>5</v>
      </c>
      <c r="Q25" s="241">
        <v>5</v>
      </c>
      <c r="R25" s="242">
        <v>5</v>
      </c>
      <c r="S25" s="242">
        <v>5</v>
      </c>
      <c r="T25" s="242">
        <v>5</v>
      </c>
      <c r="U25" s="242">
        <v>5</v>
      </c>
      <c r="V25" s="243">
        <v>5</v>
      </c>
      <c r="W25" s="243">
        <v>5</v>
      </c>
      <c r="X25" s="243">
        <v>5</v>
      </c>
      <c r="Y25" s="243">
        <v>5</v>
      </c>
      <c r="Z25" s="243">
        <v>5</v>
      </c>
      <c r="AA25" s="244">
        <v>3</v>
      </c>
      <c r="AB25" s="244">
        <v>3</v>
      </c>
      <c r="AC25" s="245">
        <v>4</v>
      </c>
      <c r="AD25" s="245">
        <v>4</v>
      </c>
      <c r="AE25" s="246">
        <v>5</v>
      </c>
      <c r="AF25" s="246">
        <v>5</v>
      </c>
      <c r="AG25" s="247">
        <v>4</v>
      </c>
      <c r="AH25" s="247">
        <v>5</v>
      </c>
      <c r="AI25" s="221"/>
      <c r="AJ25" s="221"/>
      <c r="AK25" s="221"/>
      <c r="AL25" s="221"/>
      <c r="AM25" s="221"/>
    </row>
    <row r="26" spans="1:39" x14ac:dyDescent="0.55000000000000004">
      <c r="A26" s="205">
        <v>25</v>
      </c>
      <c r="B26" s="198" t="s">
        <v>34</v>
      </c>
      <c r="C26" s="215" t="s">
        <v>134</v>
      </c>
      <c r="D26" s="252">
        <v>0</v>
      </c>
      <c r="E26" s="198">
        <v>1</v>
      </c>
      <c r="F26" s="198">
        <v>0</v>
      </c>
      <c r="G26" s="198">
        <v>0</v>
      </c>
      <c r="H26" s="198">
        <v>0</v>
      </c>
      <c r="I26" s="198">
        <v>0</v>
      </c>
      <c r="J26" s="198">
        <v>0</v>
      </c>
      <c r="K26" s="198">
        <v>0</v>
      </c>
      <c r="L26" s="198">
        <v>0</v>
      </c>
      <c r="M26" s="198">
        <v>0</v>
      </c>
      <c r="N26" s="241">
        <v>4</v>
      </c>
      <c r="O26" s="241">
        <v>5</v>
      </c>
      <c r="P26" s="241">
        <v>5</v>
      </c>
      <c r="Q26" s="241">
        <v>5</v>
      </c>
      <c r="R26" s="242">
        <v>5</v>
      </c>
      <c r="S26" s="242">
        <v>5</v>
      </c>
      <c r="T26" s="242">
        <v>5</v>
      </c>
      <c r="U26" s="242">
        <v>5</v>
      </c>
      <c r="V26" s="243">
        <v>5</v>
      </c>
      <c r="W26" s="243">
        <v>5</v>
      </c>
      <c r="X26" s="243">
        <v>3</v>
      </c>
      <c r="Y26" s="243">
        <v>4</v>
      </c>
      <c r="Z26" s="243">
        <v>4</v>
      </c>
      <c r="AA26" s="244">
        <v>4</v>
      </c>
      <c r="AB26" s="244">
        <v>4</v>
      </c>
      <c r="AC26" s="245">
        <v>4</v>
      </c>
      <c r="AD26" s="245">
        <v>4</v>
      </c>
      <c r="AE26" s="246">
        <v>5</v>
      </c>
      <c r="AF26" s="246">
        <v>5</v>
      </c>
      <c r="AG26" s="247">
        <v>5</v>
      </c>
      <c r="AH26" s="247">
        <v>5</v>
      </c>
      <c r="AI26" s="221"/>
      <c r="AJ26" s="221"/>
      <c r="AK26" s="221"/>
      <c r="AL26" s="221"/>
      <c r="AM26" s="221"/>
    </row>
    <row r="27" spans="1:39" x14ac:dyDescent="0.55000000000000004">
      <c r="A27" s="205">
        <v>26</v>
      </c>
      <c r="B27" s="198" t="s">
        <v>34</v>
      </c>
      <c r="C27" s="248" t="s">
        <v>222</v>
      </c>
      <c r="D27" s="252">
        <v>1</v>
      </c>
      <c r="E27" s="198">
        <v>1</v>
      </c>
      <c r="F27" s="198">
        <v>0</v>
      </c>
      <c r="G27" s="198">
        <v>0</v>
      </c>
      <c r="H27" s="198">
        <v>0</v>
      </c>
      <c r="I27" s="198">
        <v>0</v>
      </c>
      <c r="J27" s="198">
        <v>0</v>
      </c>
      <c r="K27" s="198">
        <v>0</v>
      </c>
      <c r="L27" s="198">
        <v>0</v>
      </c>
      <c r="M27" s="198">
        <v>0</v>
      </c>
      <c r="N27" s="241">
        <v>5</v>
      </c>
      <c r="O27" s="241">
        <v>5</v>
      </c>
      <c r="P27" s="241">
        <v>5</v>
      </c>
      <c r="Q27" s="241">
        <v>5</v>
      </c>
      <c r="R27" s="242">
        <v>5</v>
      </c>
      <c r="S27" s="242">
        <v>5</v>
      </c>
      <c r="T27" s="242">
        <v>5</v>
      </c>
      <c r="U27" s="242">
        <v>5</v>
      </c>
      <c r="V27" s="243">
        <v>5</v>
      </c>
      <c r="W27" s="243">
        <v>5</v>
      </c>
      <c r="X27" s="243">
        <v>5</v>
      </c>
      <c r="Y27" s="243">
        <v>5</v>
      </c>
      <c r="Z27" s="243">
        <v>5</v>
      </c>
      <c r="AA27" s="244">
        <v>3</v>
      </c>
      <c r="AB27" s="244">
        <v>3</v>
      </c>
      <c r="AC27" s="245">
        <v>5</v>
      </c>
      <c r="AD27" s="245">
        <v>5</v>
      </c>
      <c r="AE27" s="246">
        <v>5</v>
      </c>
      <c r="AF27" s="246">
        <v>5</v>
      </c>
      <c r="AG27" s="247">
        <v>5</v>
      </c>
      <c r="AH27" s="247">
        <v>5</v>
      </c>
      <c r="AI27" s="221"/>
      <c r="AJ27" s="221"/>
      <c r="AK27" s="221"/>
      <c r="AL27" s="221"/>
      <c r="AM27" s="221"/>
    </row>
    <row r="28" spans="1:39" x14ac:dyDescent="0.55000000000000004">
      <c r="A28" s="205">
        <v>27</v>
      </c>
      <c r="B28" s="198" t="s">
        <v>34</v>
      </c>
      <c r="C28" s="248" t="s">
        <v>135</v>
      </c>
      <c r="D28" s="252">
        <v>0</v>
      </c>
      <c r="E28" s="198">
        <v>0</v>
      </c>
      <c r="F28" s="198">
        <v>1</v>
      </c>
      <c r="G28" s="198">
        <v>0</v>
      </c>
      <c r="H28" s="198">
        <v>0</v>
      </c>
      <c r="I28" s="198">
        <v>1</v>
      </c>
      <c r="J28" s="198">
        <v>0</v>
      </c>
      <c r="K28" s="198">
        <v>1</v>
      </c>
      <c r="L28" s="198">
        <v>0</v>
      </c>
      <c r="M28" s="198">
        <v>0</v>
      </c>
      <c r="N28" s="241">
        <v>5</v>
      </c>
      <c r="O28" s="241">
        <v>5</v>
      </c>
      <c r="P28" s="241">
        <v>5</v>
      </c>
      <c r="Q28" s="241">
        <v>5</v>
      </c>
      <c r="R28" s="242">
        <v>5</v>
      </c>
      <c r="S28" s="242">
        <v>5</v>
      </c>
      <c r="T28" s="242">
        <v>5</v>
      </c>
      <c r="U28" s="242">
        <v>5</v>
      </c>
      <c r="V28" s="243">
        <v>5</v>
      </c>
      <c r="W28" s="243">
        <v>5</v>
      </c>
      <c r="X28" s="243">
        <v>4</v>
      </c>
      <c r="Y28" s="243">
        <v>4</v>
      </c>
      <c r="Z28" s="243">
        <v>4</v>
      </c>
      <c r="AA28" s="244">
        <v>3</v>
      </c>
      <c r="AB28" s="244">
        <v>2</v>
      </c>
      <c r="AC28" s="245">
        <v>5</v>
      </c>
      <c r="AD28" s="245">
        <v>5</v>
      </c>
      <c r="AE28" s="246">
        <v>5</v>
      </c>
      <c r="AF28" s="246">
        <v>5</v>
      </c>
      <c r="AG28" s="247">
        <v>5</v>
      </c>
      <c r="AH28" s="247">
        <v>5</v>
      </c>
      <c r="AI28" s="221"/>
      <c r="AJ28" s="221"/>
      <c r="AK28" s="221"/>
      <c r="AL28" s="221"/>
      <c r="AM28" s="221"/>
    </row>
    <row r="29" spans="1:39" x14ac:dyDescent="0.55000000000000004">
      <c r="A29" s="205">
        <v>28</v>
      </c>
      <c r="B29" s="198" t="s">
        <v>34</v>
      </c>
      <c r="C29" s="248" t="s">
        <v>22</v>
      </c>
      <c r="D29" s="252">
        <v>0</v>
      </c>
      <c r="E29" s="252">
        <v>0</v>
      </c>
      <c r="F29" s="252">
        <v>0</v>
      </c>
      <c r="G29" s="252">
        <v>0</v>
      </c>
      <c r="H29" s="252">
        <v>0</v>
      </c>
      <c r="I29" s="198">
        <v>1</v>
      </c>
      <c r="J29" s="198">
        <v>0</v>
      </c>
      <c r="K29" s="198">
        <v>1</v>
      </c>
      <c r="L29" s="198">
        <v>0</v>
      </c>
      <c r="M29" s="198">
        <v>0</v>
      </c>
      <c r="N29" s="241">
        <v>5</v>
      </c>
      <c r="O29" s="241">
        <v>5</v>
      </c>
      <c r="P29" s="241">
        <v>5</v>
      </c>
      <c r="Q29" s="241">
        <v>4</v>
      </c>
      <c r="R29" s="242">
        <v>5</v>
      </c>
      <c r="S29" s="242">
        <v>5</v>
      </c>
      <c r="T29" s="242">
        <v>5</v>
      </c>
      <c r="U29" s="242">
        <v>5</v>
      </c>
      <c r="V29" s="243">
        <v>5</v>
      </c>
      <c r="W29" s="243">
        <v>5</v>
      </c>
      <c r="X29" s="243">
        <v>5</v>
      </c>
      <c r="Y29" s="243">
        <v>5</v>
      </c>
      <c r="Z29" s="243">
        <v>5</v>
      </c>
      <c r="AA29" s="244">
        <v>5</v>
      </c>
      <c r="AB29" s="244">
        <v>3</v>
      </c>
      <c r="AC29" s="245">
        <v>4</v>
      </c>
      <c r="AD29" s="245">
        <v>3</v>
      </c>
      <c r="AE29" s="246">
        <v>5</v>
      </c>
      <c r="AF29" s="246">
        <v>2</v>
      </c>
      <c r="AG29" s="247">
        <v>5</v>
      </c>
      <c r="AH29" s="247">
        <v>5</v>
      </c>
      <c r="AI29" s="221"/>
      <c r="AJ29" s="221"/>
      <c r="AK29" s="221"/>
      <c r="AL29" s="221"/>
      <c r="AM29" s="221"/>
    </row>
    <row r="30" spans="1:39" x14ac:dyDescent="0.55000000000000004">
      <c r="A30" s="205">
        <v>29</v>
      </c>
      <c r="B30" s="198" t="s">
        <v>34</v>
      </c>
      <c r="C30" s="248" t="s">
        <v>49</v>
      </c>
      <c r="D30" s="252">
        <v>0</v>
      </c>
      <c r="E30" s="198">
        <v>0</v>
      </c>
      <c r="F30" s="198">
        <v>0</v>
      </c>
      <c r="G30" s="198">
        <v>1</v>
      </c>
      <c r="H30" s="198">
        <v>1</v>
      </c>
      <c r="I30" s="198">
        <v>0</v>
      </c>
      <c r="J30" s="198">
        <v>0</v>
      </c>
      <c r="K30" s="198">
        <v>0</v>
      </c>
      <c r="L30" s="198">
        <v>0</v>
      </c>
      <c r="M30" s="198">
        <v>0</v>
      </c>
      <c r="N30" s="241">
        <v>3</v>
      </c>
      <c r="O30" s="241">
        <v>5</v>
      </c>
      <c r="P30" s="241">
        <v>5</v>
      </c>
      <c r="Q30" s="241">
        <v>4</v>
      </c>
      <c r="R30" s="242">
        <v>5</v>
      </c>
      <c r="S30" s="242">
        <v>5</v>
      </c>
      <c r="T30" s="242">
        <v>5</v>
      </c>
      <c r="U30" s="242">
        <v>5</v>
      </c>
      <c r="V30" s="243">
        <v>5</v>
      </c>
      <c r="W30" s="243">
        <v>5</v>
      </c>
      <c r="X30" s="243">
        <v>5</v>
      </c>
      <c r="Y30" s="243">
        <v>5</v>
      </c>
      <c r="Z30" s="243">
        <v>5</v>
      </c>
      <c r="AA30" s="244">
        <v>1</v>
      </c>
      <c r="AB30" s="244">
        <v>1</v>
      </c>
      <c r="AC30" s="245">
        <v>1</v>
      </c>
      <c r="AD30" s="245">
        <v>3</v>
      </c>
      <c r="AE30" s="246">
        <v>5</v>
      </c>
      <c r="AF30" s="246">
        <v>3</v>
      </c>
      <c r="AG30" s="247">
        <v>5</v>
      </c>
      <c r="AH30" s="247">
        <v>4</v>
      </c>
      <c r="AI30" s="221"/>
      <c r="AJ30" s="221"/>
      <c r="AK30" s="221"/>
      <c r="AL30" s="221"/>
      <c r="AM30" s="221"/>
    </row>
    <row r="31" spans="1:39" x14ac:dyDescent="0.55000000000000004">
      <c r="A31" s="205">
        <v>30</v>
      </c>
      <c r="B31" s="198" t="s">
        <v>34</v>
      </c>
      <c r="C31" s="248" t="s">
        <v>23</v>
      </c>
      <c r="D31" s="252">
        <v>0</v>
      </c>
      <c r="E31" s="198">
        <v>0</v>
      </c>
      <c r="F31" s="198">
        <v>1</v>
      </c>
      <c r="G31" s="198">
        <v>0</v>
      </c>
      <c r="H31" s="198">
        <v>0</v>
      </c>
      <c r="I31" s="198">
        <v>0</v>
      </c>
      <c r="J31" s="198">
        <v>0</v>
      </c>
      <c r="K31" s="198">
        <v>0</v>
      </c>
      <c r="L31" s="198">
        <v>0</v>
      </c>
      <c r="M31" s="198">
        <v>0</v>
      </c>
      <c r="N31" s="241">
        <v>5</v>
      </c>
      <c r="O31" s="241">
        <v>5</v>
      </c>
      <c r="P31" s="241">
        <v>5</v>
      </c>
      <c r="Q31" s="241">
        <v>5</v>
      </c>
      <c r="R31" s="242">
        <v>5</v>
      </c>
      <c r="S31" s="242">
        <v>5</v>
      </c>
      <c r="T31" s="242">
        <v>5</v>
      </c>
      <c r="U31" s="242">
        <v>5</v>
      </c>
      <c r="V31" s="243">
        <v>4</v>
      </c>
      <c r="W31" s="243">
        <v>5</v>
      </c>
      <c r="X31" s="243">
        <v>5</v>
      </c>
      <c r="Y31" s="243">
        <v>5</v>
      </c>
      <c r="Z31" s="243">
        <v>5</v>
      </c>
      <c r="AA31" s="244">
        <v>4</v>
      </c>
      <c r="AB31" s="244">
        <v>3</v>
      </c>
      <c r="AC31" s="245">
        <v>5</v>
      </c>
      <c r="AD31" s="245">
        <v>4</v>
      </c>
      <c r="AE31" s="246">
        <v>5</v>
      </c>
      <c r="AF31" s="246">
        <v>5</v>
      </c>
      <c r="AG31" s="247">
        <v>5</v>
      </c>
      <c r="AH31" s="247">
        <v>5</v>
      </c>
      <c r="AI31" s="221"/>
      <c r="AJ31" s="221"/>
      <c r="AK31" s="221"/>
      <c r="AL31" s="221"/>
      <c r="AM31" s="221"/>
    </row>
    <row r="32" spans="1:39" x14ac:dyDescent="0.55000000000000004">
      <c r="A32" s="205">
        <v>31</v>
      </c>
      <c r="B32" s="198" t="s">
        <v>34</v>
      </c>
      <c r="C32" s="248" t="s">
        <v>22</v>
      </c>
      <c r="D32" s="252">
        <v>1</v>
      </c>
      <c r="E32" s="198">
        <v>0</v>
      </c>
      <c r="F32" s="198">
        <v>1</v>
      </c>
      <c r="G32" s="198">
        <v>1</v>
      </c>
      <c r="H32" s="198">
        <v>0</v>
      </c>
      <c r="I32" s="198">
        <v>0</v>
      </c>
      <c r="J32" s="198">
        <v>0</v>
      </c>
      <c r="K32" s="198">
        <v>0</v>
      </c>
      <c r="L32" s="198">
        <v>0</v>
      </c>
      <c r="M32" s="198">
        <v>0</v>
      </c>
      <c r="N32" s="241">
        <v>5</v>
      </c>
      <c r="O32" s="241">
        <v>5</v>
      </c>
      <c r="P32" s="241">
        <v>5</v>
      </c>
      <c r="Q32" s="241">
        <v>4</v>
      </c>
      <c r="R32" s="242">
        <v>4</v>
      </c>
      <c r="S32" s="242">
        <v>4</v>
      </c>
      <c r="T32" s="242">
        <v>4</v>
      </c>
      <c r="U32" s="242">
        <v>5</v>
      </c>
      <c r="V32" s="243">
        <v>5</v>
      </c>
      <c r="W32" s="243">
        <v>4</v>
      </c>
      <c r="X32" s="243">
        <v>4</v>
      </c>
      <c r="Y32" s="243">
        <v>4</v>
      </c>
      <c r="Z32" s="243">
        <v>4</v>
      </c>
      <c r="AA32" s="244">
        <v>3</v>
      </c>
      <c r="AB32" s="244">
        <v>3</v>
      </c>
      <c r="AC32" s="245">
        <v>4</v>
      </c>
      <c r="AD32" s="245">
        <v>4</v>
      </c>
      <c r="AE32" s="246">
        <v>4</v>
      </c>
      <c r="AF32" s="246">
        <v>4</v>
      </c>
      <c r="AG32" s="247">
        <v>4</v>
      </c>
      <c r="AH32" s="247">
        <v>4</v>
      </c>
      <c r="AI32" s="221"/>
      <c r="AJ32" s="221"/>
      <c r="AK32" s="221"/>
      <c r="AL32" s="221"/>
      <c r="AM32" s="221"/>
    </row>
    <row r="33" spans="1:39" x14ac:dyDescent="0.55000000000000004">
      <c r="A33" s="205">
        <v>32</v>
      </c>
      <c r="B33" s="198" t="s">
        <v>34</v>
      </c>
      <c r="C33" s="248" t="s">
        <v>135</v>
      </c>
      <c r="D33" s="252">
        <v>0</v>
      </c>
      <c r="E33" s="252">
        <v>0</v>
      </c>
      <c r="F33" s="252">
        <v>0</v>
      </c>
      <c r="G33" s="252">
        <v>0</v>
      </c>
      <c r="H33" s="250">
        <v>1</v>
      </c>
      <c r="I33" s="198">
        <v>0</v>
      </c>
      <c r="J33" s="198">
        <v>0</v>
      </c>
      <c r="K33" s="198">
        <v>0</v>
      </c>
      <c r="L33" s="198">
        <v>0</v>
      </c>
      <c r="M33" s="198">
        <v>0</v>
      </c>
      <c r="N33" s="241">
        <v>4</v>
      </c>
      <c r="O33" s="241">
        <v>5</v>
      </c>
      <c r="P33" s="241">
        <v>4</v>
      </c>
      <c r="Q33" s="241">
        <v>4</v>
      </c>
      <c r="R33" s="242">
        <v>5</v>
      </c>
      <c r="S33" s="242">
        <v>5</v>
      </c>
      <c r="T33" s="242">
        <v>5</v>
      </c>
      <c r="U33" s="242">
        <v>5</v>
      </c>
      <c r="V33" s="243">
        <v>5</v>
      </c>
      <c r="W33" s="243">
        <v>5</v>
      </c>
      <c r="X33" s="243">
        <v>5</v>
      </c>
      <c r="Y33" s="243">
        <v>5</v>
      </c>
      <c r="Z33" s="243">
        <v>5</v>
      </c>
      <c r="AA33" s="244">
        <v>3</v>
      </c>
      <c r="AB33" s="244">
        <v>3</v>
      </c>
      <c r="AC33" s="245">
        <v>4</v>
      </c>
      <c r="AD33" s="245">
        <v>4</v>
      </c>
      <c r="AE33" s="246">
        <v>5</v>
      </c>
      <c r="AF33" s="246">
        <v>5</v>
      </c>
      <c r="AG33" s="247">
        <v>4</v>
      </c>
      <c r="AH33" s="247">
        <v>4</v>
      </c>
      <c r="AI33" s="221"/>
      <c r="AJ33" s="221"/>
      <c r="AK33" s="221"/>
      <c r="AL33" s="221"/>
      <c r="AM33" s="221"/>
    </row>
    <row r="34" spans="1:39" x14ac:dyDescent="0.55000000000000004">
      <c r="A34" s="205">
        <v>33</v>
      </c>
      <c r="B34" s="198" t="s">
        <v>34</v>
      </c>
      <c r="C34" s="248" t="s">
        <v>223</v>
      </c>
      <c r="D34" s="252">
        <v>0</v>
      </c>
      <c r="E34" s="252">
        <v>0</v>
      </c>
      <c r="F34" s="252">
        <v>0</v>
      </c>
      <c r="G34" s="252">
        <v>0</v>
      </c>
      <c r="H34" s="253">
        <v>1</v>
      </c>
      <c r="I34" s="198">
        <v>0</v>
      </c>
      <c r="J34" s="198">
        <v>0</v>
      </c>
      <c r="K34" s="198">
        <v>0</v>
      </c>
      <c r="L34" s="198">
        <v>0</v>
      </c>
      <c r="M34" s="198">
        <v>0</v>
      </c>
      <c r="N34" s="241">
        <v>5</v>
      </c>
      <c r="O34" s="241">
        <v>5</v>
      </c>
      <c r="P34" s="241">
        <v>5</v>
      </c>
      <c r="Q34" s="241">
        <v>5</v>
      </c>
      <c r="R34" s="242">
        <v>5</v>
      </c>
      <c r="S34" s="242">
        <v>5</v>
      </c>
      <c r="T34" s="242">
        <v>5</v>
      </c>
      <c r="U34" s="242">
        <v>5</v>
      </c>
      <c r="V34" s="243">
        <v>5</v>
      </c>
      <c r="W34" s="243">
        <v>5</v>
      </c>
      <c r="X34" s="243">
        <v>5</v>
      </c>
      <c r="Y34" s="243">
        <v>5</v>
      </c>
      <c r="Z34" s="243">
        <v>5</v>
      </c>
      <c r="AA34" s="244">
        <v>5</v>
      </c>
      <c r="AB34" s="244">
        <v>5</v>
      </c>
      <c r="AC34" s="245">
        <v>5</v>
      </c>
      <c r="AD34" s="245">
        <v>5</v>
      </c>
      <c r="AE34" s="246">
        <v>5</v>
      </c>
      <c r="AF34" s="246">
        <v>5</v>
      </c>
      <c r="AG34" s="247">
        <v>5</v>
      </c>
      <c r="AH34" s="247">
        <v>5</v>
      </c>
      <c r="AI34" s="221"/>
      <c r="AJ34" s="221"/>
      <c r="AK34" s="221"/>
      <c r="AL34" s="221"/>
      <c r="AM34" s="221"/>
    </row>
    <row r="35" spans="1:39" x14ac:dyDescent="0.55000000000000004">
      <c r="A35" s="205">
        <v>34</v>
      </c>
      <c r="B35" s="198" t="s">
        <v>34</v>
      </c>
      <c r="C35" s="248" t="s">
        <v>23</v>
      </c>
      <c r="D35" s="252">
        <v>0</v>
      </c>
      <c r="E35" s="252">
        <v>0</v>
      </c>
      <c r="F35" s="252">
        <v>0</v>
      </c>
      <c r="G35" s="253">
        <v>1</v>
      </c>
      <c r="H35" s="253">
        <v>0</v>
      </c>
      <c r="I35" s="253">
        <v>1</v>
      </c>
      <c r="J35" s="198">
        <v>0</v>
      </c>
      <c r="K35" s="253">
        <v>1</v>
      </c>
      <c r="L35" s="198">
        <v>0</v>
      </c>
      <c r="M35" s="198">
        <v>0</v>
      </c>
      <c r="N35" s="241">
        <v>5</v>
      </c>
      <c r="O35" s="241">
        <v>5</v>
      </c>
      <c r="P35" s="241">
        <v>5</v>
      </c>
      <c r="Q35" s="241">
        <v>5</v>
      </c>
      <c r="R35" s="242">
        <v>5</v>
      </c>
      <c r="S35" s="242">
        <v>5</v>
      </c>
      <c r="T35" s="242">
        <v>5</v>
      </c>
      <c r="U35" s="242">
        <v>5</v>
      </c>
      <c r="V35" s="243">
        <v>5</v>
      </c>
      <c r="W35" s="243">
        <v>5</v>
      </c>
      <c r="X35" s="243">
        <v>5</v>
      </c>
      <c r="Y35" s="243">
        <v>5</v>
      </c>
      <c r="Z35" s="243">
        <v>5</v>
      </c>
      <c r="AA35" s="244">
        <v>2</v>
      </c>
      <c r="AB35" s="244">
        <v>2</v>
      </c>
      <c r="AC35" s="245">
        <v>5</v>
      </c>
      <c r="AD35" s="245">
        <v>5</v>
      </c>
      <c r="AE35" s="246">
        <v>5</v>
      </c>
      <c r="AF35" s="246">
        <v>5</v>
      </c>
      <c r="AG35" s="247">
        <v>5</v>
      </c>
      <c r="AH35" s="247">
        <v>5</v>
      </c>
      <c r="AI35" s="221"/>
      <c r="AJ35" s="221"/>
      <c r="AK35" s="221"/>
      <c r="AL35" s="221"/>
      <c r="AM35" s="221"/>
    </row>
    <row r="36" spans="1:39" x14ac:dyDescent="0.55000000000000004">
      <c r="A36" s="205">
        <v>35</v>
      </c>
      <c r="B36" s="198" t="s">
        <v>34</v>
      </c>
      <c r="C36" s="248" t="s">
        <v>23</v>
      </c>
      <c r="D36" s="252">
        <v>0</v>
      </c>
      <c r="E36" s="252">
        <v>0</v>
      </c>
      <c r="F36" s="252">
        <v>0</v>
      </c>
      <c r="G36" s="253">
        <v>0</v>
      </c>
      <c r="H36" s="253">
        <v>0</v>
      </c>
      <c r="I36" s="253">
        <v>1</v>
      </c>
      <c r="J36" s="198">
        <v>0</v>
      </c>
      <c r="K36" s="253">
        <v>1</v>
      </c>
      <c r="L36" s="198">
        <v>0</v>
      </c>
      <c r="M36" s="198">
        <v>0</v>
      </c>
      <c r="N36" s="241">
        <v>5</v>
      </c>
      <c r="O36" s="241">
        <v>5</v>
      </c>
      <c r="P36" s="241">
        <v>5</v>
      </c>
      <c r="Q36" s="241">
        <v>5</v>
      </c>
      <c r="R36" s="242">
        <v>5</v>
      </c>
      <c r="S36" s="242">
        <v>5</v>
      </c>
      <c r="T36" s="242">
        <v>5</v>
      </c>
      <c r="U36" s="242">
        <v>5</v>
      </c>
      <c r="V36" s="243">
        <v>5</v>
      </c>
      <c r="W36" s="243">
        <v>5</v>
      </c>
      <c r="X36" s="243">
        <v>5</v>
      </c>
      <c r="Y36" s="243">
        <v>5</v>
      </c>
      <c r="Z36" s="243">
        <v>5</v>
      </c>
      <c r="AA36" s="244">
        <v>3</v>
      </c>
      <c r="AB36" s="244">
        <v>3</v>
      </c>
      <c r="AC36" s="245">
        <v>3</v>
      </c>
      <c r="AD36" s="245">
        <v>3</v>
      </c>
      <c r="AE36" s="246">
        <v>5</v>
      </c>
      <c r="AF36" s="246">
        <v>5</v>
      </c>
      <c r="AG36" s="247">
        <v>3</v>
      </c>
      <c r="AH36" s="247">
        <v>4</v>
      </c>
      <c r="AI36" s="221"/>
      <c r="AJ36" s="221"/>
      <c r="AK36" s="221"/>
      <c r="AL36" s="221"/>
      <c r="AM36" s="221"/>
    </row>
    <row r="37" spans="1:39" x14ac:dyDescent="0.55000000000000004">
      <c r="A37" s="205">
        <v>36</v>
      </c>
      <c r="B37" s="198" t="s">
        <v>34</v>
      </c>
      <c r="C37" s="248" t="s">
        <v>24</v>
      </c>
      <c r="D37" s="252">
        <v>0</v>
      </c>
      <c r="E37" s="252">
        <v>0</v>
      </c>
      <c r="F37" s="252">
        <v>0</v>
      </c>
      <c r="G37" s="253">
        <v>0</v>
      </c>
      <c r="H37" s="253">
        <v>0</v>
      </c>
      <c r="I37" s="253">
        <v>0</v>
      </c>
      <c r="J37" s="198">
        <v>0</v>
      </c>
      <c r="K37" s="253">
        <v>0</v>
      </c>
      <c r="L37" s="253">
        <v>1</v>
      </c>
      <c r="M37" s="198">
        <v>0</v>
      </c>
      <c r="N37" s="241">
        <v>4</v>
      </c>
      <c r="O37" s="241">
        <v>5</v>
      </c>
      <c r="P37" s="241">
        <v>5</v>
      </c>
      <c r="Q37" s="241">
        <v>4</v>
      </c>
      <c r="R37" s="242">
        <v>5</v>
      </c>
      <c r="S37" s="242">
        <v>5</v>
      </c>
      <c r="T37" s="242">
        <v>5</v>
      </c>
      <c r="U37" s="242">
        <v>5</v>
      </c>
      <c r="V37" s="243">
        <v>4</v>
      </c>
      <c r="W37" s="243">
        <v>3</v>
      </c>
      <c r="X37" s="243">
        <v>4</v>
      </c>
      <c r="Y37" s="243">
        <v>4</v>
      </c>
      <c r="Z37" s="243">
        <v>5</v>
      </c>
      <c r="AA37" s="244">
        <v>1</v>
      </c>
      <c r="AB37" s="244">
        <v>1</v>
      </c>
      <c r="AC37" s="245">
        <v>3</v>
      </c>
      <c r="AD37" s="245">
        <v>3</v>
      </c>
      <c r="AE37" s="246">
        <v>3</v>
      </c>
      <c r="AF37" s="246">
        <v>5</v>
      </c>
      <c r="AG37" s="247">
        <v>5</v>
      </c>
      <c r="AH37" s="247">
        <v>5</v>
      </c>
      <c r="AI37" s="221"/>
      <c r="AJ37" s="221"/>
      <c r="AK37" s="221"/>
      <c r="AL37" s="221"/>
      <c r="AM37" s="221"/>
    </row>
    <row r="38" spans="1:39" x14ac:dyDescent="0.55000000000000004">
      <c r="A38" s="205">
        <v>37</v>
      </c>
      <c r="B38" s="198" t="s">
        <v>34</v>
      </c>
      <c r="C38" s="248" t="s">
        <v>22</v>
      </c>
      <c r="D38" s="252">
        <v>1</v>
      </c>
      <c r="E38" s="253">
        <v>0</v>
      </c>
      <c r="F38" s="253">
        <v>1</v>
      </c>
      <c r="G38" s="253">
        <v>0</v>
      </c>
      <c r="H38" s="253">
        <v>0</v>
      </c>
      <c r="I38" s="253">
        <v>1</v>
      </c>
      <c r="J38" s="198">
        <v>0</v>
      </c>
      <c r="K38" s="253">
        <v>0</v>
      </c>
      <c r="L38" s="253">
        <v>0</v>
      </c>
      <c r="M38" s="198">
        <v>0</v>
      </c>
      <c r="N38" s="241">
        <v>5</v>
      </c>
      <c r="O38" s="241">
        <v>5</v>
      </c>
      <c r="P38" s="241">
        <v>4</v>
      </c>
      <c r="Q38" s="241">
        <v>4</v>
      </c>
      <c r="R38" s="242">
        <v>5</v>
      </c>
      <c r="S38" s="242">
        <v>5</v>
      </c>
      <c r="T38" s="242">
        <v>5</v>
      </c>
      <c r="U38" s="242">
        <v>4</v>
      </c>
      <c r="V38" s="243">
        <v>4</v>
      </c>
      <c r="W38" s="243">
        <v>3</v>
      </c>
      <c r="X38" s="243">
        <v>3</v>
      </c>
      <c r="Y38" s="243">
        <v>4</v>
      </c>
      <c r="Z38" s="243">
        <v>4</v>
      </c>
      <c r="AA38" s="244">
        <v>3</v>
      </c>
      <c r="AB38" s="244">
        <v>3</v>
      </c>
      <c r="AC38" s="245">
        <v>4</v>
      </c>
      <c r="AD38" s="245">
        <v>4</v>
      </c>
      <c r="AE38" s="246">
        <v>4</v>
      </c>
      <c r="AF38" s="246">
        <v>4</v>
      </c>
      <c r="AG38" s="247">
        <v>4</v>
      </c>
      <c r="AH38" s="247">
        <v>4</v>
      </c>
      <c r="AI38" s="221"/>
      <c r="AJ38" s="221"/>
      <c r="AK38" s="221"/>
      <c r="AL38" s="221"/>
      <c r="AM38" s="221"/>
    </row>
    <row r="39" spans="1:39" x14ac:dyDescent="0.55000000000000004">
      <c r="A39" s="205">
        <v>38</v>
      </c>
      <c r="B39" s="198" t="s">
        <v>34</v>
      </c>
      <c r="C39" s="215" t="s">
        <v>134</v>
      </c>
      <c r="D39" s="252">
        <v>0</v>
      </c>
      <c r="E39" s="252">
        <v>0</v>
      </c>
      <c r="F39" s="252">
        <v>0</v>
      </c>
      <c r="G39" s="252">
        <v>0</v>
      </c>
      <c r="H39" s="252">
        <v>0</v>
      </c>
      <c r="I39" s="253">
        <v>1</v>
      </c>
      <c r="J39" s="198">
        <v>0</v>
      </c>
      <c r="K39" s="253">
        <v>1</v>
      </c>
      <c r="L39" s="253">
        <v>0</v>
      </c>
      <c r="M39" s="198">
        <v>0</v>
      </c>
      <c r="N39" s="241">
        <v>4</v>
      </c>
      <c r="O39" s="241">
        <v>5</v>
      </c>
      <c r="P39" s="241">
        <v>5</v>
      </c>
      <c r="Q39" s="241">
        <v>5</v>
      </c>
      <c r="R39" s="242">
        <v>5</v>
      </c>
      <c r="S39" s="242">
        <v>5</v>
      </c>
      <c r="T39" s="242">
        <v>5</v>
      </c>
      <c r="U39" s="242">
        <v>5</v>
      </c>
      <c r="V39" s="243">
        <v>5</v>
      </c>
      <c r="W39" s="243">
        <v>5</v>
      </c>
      <c r="X39" s="243">
        <v>5</v>
      </c>
      <c r="Y39" s="243">
        <v>5</v>
      </c>
      <c r="Z39" s="243">
        <v>5</v>
      </c>
      <c r="AA39" s="244">
        <v>3</v>
      </c>
      <c r="AB39" s="244">
        <v>4</v>
      </c>
      <c r="AC39" s="245">
        <v>4</v>
      </c>
      <c r="AD39" s="245">
        <v>3</v>
      </c>
      <c r="AE39" s="246">
        <v>4</v>
      </c>
      <c r="AF39" s="246">
        <v>2</v>
      </c>
      <c r="AG39" s="247">
        <v>4</v>
      </c>
      <c r="AH39" s="247">
        <v>4</v>
      </c>
      <c r="AI39" s="221"/>
      <c r="AJ39" s="221"/>
      <c r="AK39" s="221"/>
      <c r="AL39" s="221"/>
      <c r="AM39" s="221"/>
    </row>
    <row r="40" spans="1:39" x14ac:dyDescent="0.55000000000000004">
      <c r="A40" s="205">
        <v>39</v>
      </c>
      <c r="B40" s="198" t="s">
        <v>34</v>
      </c>
      <c r="C40" s="248" t="s">
        <v>24</v>
      </c>
      <c r="D40" s="252">
        <v>0</v>
      </c>
      <c r="E40" s="252">
        <v>0</v>
      </c>
      <c r="F40" s="252">
        <v>0</v>
      </c>
      <c r="G40" s="253">
        <v>1</v>
      </c>
      <c r="H40" s="253">
        <v>1</v>
      </c>
      <c r="I40" s="253">
        <v>1</v>
      </c>
      <c r="J40" s="198">
        <v>0</v>
      </c>
      <c r="K40" s="253">
        <v>1</v>
      </c>
      <c r="L40" s="253">
        <v>0</v>
      </c>
      <c r="M40" s="198">
        <v>0</v>
      </c>
      <c r="N40" s="241">
        <v>5</v>
      </c>
      <c r="O40" s="241">
        <v>5</v>
      </c>
      <c r="P40" s="241">
        <v>5</v>
      </c>
      <c r="Q40" s="241">
        <v>5</v>
      </c>
      <c r="R40" s="242">
        <v>5</v>
      </c>
      <c r="S40" s="242">
        <v>5</v>
      </c>
      <c r="T40" s="242">
        <v>5</v>
      </c>
      <c r="U40" s="242">
        <v>5</v>
      </c>
      <c r="V40" s="243">
        <v>4</v>
      </c>
      <c r="W40" s="243">
        <v>4</v>
      </c>
      <c r="X40" s="243">
        <v>5</v>
      </c>
      <c r="Y40" s="243">
        <v>5</v>
      </c>
      <c r="Z40" s="243">
        <v>4</v>
      </c>
      <c r="AA40" s="244">
        <v>3</v>
      </c>
      <c r="AB40" s="244">
        <v>2</v>
      </c>
      <c r="AC40" s="245">
        <v>4</v>
      </c>
      <c r="AD40" s="245">
        <v>4</v>
      </c>
      <c r="AE40" s="246">
        <v>5</v>
      </c>
      <c r="AF40" s="246">
        <v>5</v>
      </c>
      <c r="AG40" s="247">
        <v>5</v>
      </c>
      <c r="AH40" s="247">
        <v>5</v>
      </c>
      <c r="AI40" s="221"/>
      <c r="AJ40" s="221"/>
      <c r="AK40" s="221"/>
      <c r="AL40" s="221"/>
      <c r="AM40" s="221"/>
    </row>
    <row r="41" spans="1:39" x14ac:dyDescent="0.55000000000000004">
      <c r="A41" s="205">
        <v>40</v>
      </c>
      <c r="B41" s="198" t="s">
        <v>34</v>
      </c>
      <c r="C41" s="248" t="s">
        <v>49</v>
      </c>
      <c r="D41" s="252">
        <v>0</v>
      </c>
      <c r="E41" s="253">
        <v>0</v>
      </c>
      <c r="F41" s="253">
        <v>0</v>
      </c>
      <c r="G41" s="253">
        <v>0</v>
      </c>
      <c r="H41" s="253">
        <v>0</v>
      </c>
      <c r="I41" s="253">
        <v>0</v>
      </c>
      <c r="J41" s="198">
        <v>0</v>
      </c>
      <c r="K41" s="253">
        <v>0</v>
      </c>
      <c r="L41" s="253">
        <v>0</v>
      </c>
      <c r="M41" s="198">
        <v>0</v>
      </c>
      <c r="N41" s="241">
        <v>4</v>
      </c>
      <c r="O41" s="241">
        <v>5</v>
      </c>
      <c r="P41" s="241">
        <v>5</v>
      </c>
      <c r="Q41" s="241">
        <v>4</v>
      </c>
      <c r="R41" s="242">
        <v>5</v>
      </c>
      <c r="S41" s="242">
        <v>4</v>
      </c>
      <c r="T41" s="242">
        <v>4</v>
      </c>
      <c r="U41" s="242">
        <v>4</v>
      </c>
      <c r="V41" s="243">
        <v>4</v>
      </c>
      <c r="W41" s="243">
        <v>4</v>
      </c>
      <c r="X41" s="243">
        <v>4</v>
      </c>
      <c r="Y41" s="243">
        <v>3</v>
      </c>
      <c r="Z41" s="243">
        <v>4</v>
      </c>
      <c r="AA41" s="244">
        <v>4</v>
      </c>
      <c r="AB41" s="244">
        <v>3</v>
      </c>
      <c r="AC41" s="245">
        <v>5</v>
      </c>
      <c r="AD41" s="245">
        <v>4</v>
      </c>
      <c r="AE41" s="246">
        <v>4</v>
      </c>
      <c r="AF41" s="246">
        <v>4</v>
      </c>
      <c r="AG41" s="247">
        <v>5</v>
      </c>
      <c r="AH41" s="247">
        <v>4</v>
      </c>
      <c r="AI41" s="221"/>
      <c r="AJ41" s="221"/>
      <c r="AK41" s="221"/>
      <c r="AL41" s="221"/>
      <c r="AM41" s="221"/>
    </row>
    <row r="42" spans="1:39" x14ac:dyDescent="0.55000000000000004">
      <c r="A42" s="205">
        <v>41</v>
      </c>
      <c r="B42" s="198" t="s">
        <v>34</v>
      </c>
      <c r="C42" s="215" t="s">
        <v>134</v>
      </c>
      <c r="D42" s="252">
        <v>0</v>
      </c>
      <c r="E42" s="253">
        <v>0</v>
      </c>
      <c r="F42" s="253">
        <v>0</v>
      </c>
      <c r="G42" s="253">
        <v>0</v>
      </c>
      <c r="H42" s="253">
        <v>1</v>
      </c>
      <c r="I42" s="253">
        <v>0</v>
      </c>
      <c r="J42" s="198">
        <v>0</v>
      </c>
      <c r="K42" s="253">
        <v>0</v>
      </c>
      <c r="L42" s="253">
        <v>0</v>
      </c>
      <c r="M42" s="198">
        <v>0</v>
      </c>
      <c r="N42" s="241">
        <v>4</v>
      </c>
      <c r="O42" s="241">
        <v>4</v>
      </c>
      <c r="P42" s="241">
        <v>4</v>
      </c>
      <c r="Q42" s="241">
        <v>4</v>
      </c>
      <c r="R42" s="242">
        <v>5</v>
      </c>
      <c r="S42" s="242">
        <v>5</v>
      </c>
      <c r="T42" s="242">
        <v>5</v>
      </c>
      <c r="U42" s="242">
        <v>5</v>
      </c>
      <c r="V42" s="243">
        <v>4</v>
      </c>
      <c r="W42" s="243">
        <v>4</v>
      </c>
      <c r="X42" s="243">
        <v>4</v>
      </c>
      <c r="Y42" s="243">
        <v>4</v>
      </c>
      <c r="Z42" s="243">
        <v>4</v>
      </c>
      <c r="AA42" s="244">
        <v>3</v>
      </c>
      <c r="AB42" s="244">
        <v>3</v>
      </c>
      <c r="AC42" s="245">
        <v>5</v>
      </c>
      <c r="AD42" s="245">
        <v>5</v>
      </c>
      <c r="AE42" s="246">
        <v>5</v>
      </c>
      <c r="AF42" s="246">
        <v>5</v>
      </c>
      <c r="AG42" s="247">
        <v>5</v>
      </c>
      <c r="AH42" s="247">
        <v>5</v>
      </c>
      <c r="AI42" s="221"/>
      <c r="AJ42" s="221"/>
      <c r="AK42" s="221"/>
      <c r="AL42" s="221"/>
      <c r="AM42" s="221"/>
    </row>
    <row r="43" spans="1:39" x14ac:dyDescent="0.55000000000000004">
      <c r="A43" s="205">
        <v>42</v>
      </c>
      <c r="B43" s="198" t="s">
        <v>34</v>
      </c>
      <c r="C43" s="248" t="s">
        <v>117</v>
      </c>
      <c r="D43" s="252">
        <v>0</v>
      </c>
      <c r="E43" s="253">
        <v>1</v>
      </c>
      <c r="F43" s="253">
        <v>0</v>
      </c>
      <c r="G43" s="253">
        <v>1</v>
      </c>
      <c r="H43" s="253">
        <v>0</v>
      </c>
      <c r="I43" s="253">
        <v>1</v>
      </c>
      <c r="J43" s="198">
        <v>0</v>
      </c>
      <c r="K43" s="253">
        <v>1</v>
      </c>
      <c r="L43" s="253">
        <v>0</v>
      </c>
      <c r="M43" s="198">
        <v>0</v>
      </c>
      <c r="N43" s="241">
        <v>5</v>
      </c>
      <c r="O43" s="241">
        <v>5</v>
      </c>
      <c r="P43" s="241">
        <v>5</v>
      </c>
      <c r="Q43" s="241">
        <v>5</v>
      </c>
      <c r="R43" s="242">
        <v>5</v>
      </c>
      <c r="S43" s="242">
        <v>5</v>
      </c>
      <c r="T43" s="242">
        <v>5</v>
      </c>
      <c r="U43" s="242">
        <v>5</v>
      </c>
      <c r="V43" s="243">
        <v>5</v>
      </c>
      <c r="W43" s="243">
        <v>4</v>
      </c>
      <c r="X43" s="243">
        <v>4</v>
      </c>
      <c r="Y43" s="243">
        <v>5</v>
      </c>
      <c r="Z43" s="243">
        <v>5</v>
      </c>
      <c r="AA43" s="244">
        <v>3</v>
      </c>
      <c r="AB43" s="244">
        <v>4</v>
      </c>
      <c r="AC43" s="245">
        <v>4</v>
      </c>
      <c r="AD43" s="245">
        <v>4</v>
      </c>
      <c r="AE43" s="246">
        <v>4</v>
      </c>
      <c r="AF43" s="246">
        <v>4</v>
      </c>
      <c r="AG43" s="247">
        <v>5</v>
      </c>
      <c r="AH43" s="247">
        <v>5</v>
      </c>
      <c r="AI43" s="221"/>
      <c r="AJ43" s="221"/>
      <c r="AK43" s="221"/>
      <c r="AL43" s="221"/>
      <c r="AM43" s="221"/>
    </row>
    <row r="44" spans="1:39" x14ac:dyDescent="0.55000000000000004">
      <c r="A44" s="205">
        <v>43</v>
      </c>
      <c r="B44" s="198" t="s">
        <v>34</v>
      </c>
      <c r="C44" s="248" t="s">
        <v>224</v>
      </c>
      <c r="D44" s="252">
        <v>0</v>
      </c>
      <c r="E44" s="253"/>
      <c r="F44" s="253">
        <v>1</v>
      </c>
      <c r="G44" s="253">
        <v>0</v>
      </c>
      <c r="H44" s="253">
        <v>0</v>
      </c>
      <c r="I44" s="253">
        <v>0</v>
      </c>
      <c r="J44" s="198">
        <v>0</v>
      </c>
      <c r="K44" s="253">
        <v>0</v>
      </c>
      <c r="L44" s="253">
        <v>0</v>
      </c>
      <c r="M44" s="198">
        <v>0</v>
      </c>
      <c r="N44" s="241">
        <v>5</v>
      </c>
      <c r="O44" s="241">
        <v>5</v>
      </c>
      <c r="P44" s="241">
        <v>5</v>
      </c>
      <c r="Q44" s="241">
        <v>5</v>
      </c>
      <c r="R44" s="242">
        <v>5</v>
      </c>
      <c r="S44" s="242">
        <v>5</v>
      </c>
      <c r="T44" s="242">
        <v>5</v>
      </c>
      <c r="U44" s="242">
        <v>5</v>
      </c>
      <c r="V44" s="243">
        <v>5</v>
      </c>
      <c r="W44" s="243">
        <v>5</v>
      </c>
      <c r="X44" s="243">
        <v>5</v>
      </c>
      <c r="Y44" s="243">
        <v>5</v>
      </c>
      <c r="Z44" s="243">
        <v>5</v>
      </c>
      <c r="AA44" s="244">
        <v>1</v>
      </c>
      <c r="AB44" s="244">
        <v>1</v>
      </c>
      <c r="AC44" s="245">
        <v>3</v>
      </c>
      <c r="AD44" s="245">
        <v>3</v>
      </c>
      <c r="AE44" s="246">
        <v>4</v>
      </c>
      <c r="AF44" s="246">
        <v>5</v>
      </c>
      <c r="AG44" s="247">
        <v>4</v>
      </c>
      <c r="AH44" s="247">
        <v>4</v>
      </c>
      <c r="AI44" s="221"/>
      <c r="AJ44" s="221"/>
      <c r="AK44" s="221"/>
      <c r="AL44" s="221"/>
      <c r="AM44" s="221"/>
    </row>
    <row r="45" spans="1:39" x14ac:dyDescent="0.55000000000000004">
      <c r="A45" s="205">
        <v>44</v>
      </c>
      <c r="B45" s="198" t="s">
        <v>34</v>
      </c>
      <c r="C45" s="248" t="s">
        <v>23</v>
      </c>
      <c r="D45" s="252">
        <v>0</v>
      </c>
      <c r="E45" s="253">
        <v>1</v>
      </c>
      <c r="F45" s="253">
        <v>1</v>
      </c>
      <c r="G45" s="253">
        <v>0</v>
      </c>
      <c r="H45" s="253">
        <v>0</v>
      </c>
      <c r="I45" s="253">
        <v>0</v>
      </c>
      <c r="J45" s="198">
        <v>0</v>
      </c>
      <c r="K45" s="253">
        <v>1</v>
      </c>
      <c r="L45" s="253">
        <v>0</v>
      </c>
      <c r="M45" s="198">
        <v>0</v>
      </c>
      <c r="N45" s="241">
        <v>5</v>
      </c>
      <c r="O45" s="241">
        <v>5</v>
      </c>
      <c r="P45" s="241">
        <v>5</v>
      </c>
      <c r="Q45" s="241">
        <v>5</v>
      </c>
      <c r="R45" s="242">
        <v>5</v>
      </c>
      <c r="S45" s="242">
        <v>5</v>
      </c>
      <c r="T45" s="242">
        <v>5</v>
      </c>
      <c r="U45" s="242">
        <v>5</v>
      </c>
      <c r="V45" s="243">
        <v>4</v>
      </c>
      <c r="W45" s="243">
        <v>1</v>
      </c>
      <c r="X45" s="243">
        <v>3</v>
      </c>
      <c r="Y45" s="243">
        <v>3</v>
      </c>
      <c r="Z45" s="243">
        <v>3</v>
      </c>
      <c r="AA45" s="244">
        <v>2</v>
      </c>
      <c r="AB45" s="244">
        <v>2</v>
      </c>
      <c r="AC45" s="245">
        <v>4</v>
      </c>
      <c r="AD45" s="245">
        <v>4</v>
      </c>
      <c r="AE45" s="246">
        <v>5</v>
      </c>
      <c r="AF45" s="246">
        <v>5</v>
      </c>
      <c r="AG45" s="247">
        <v>4</v>
      </c>
      <c r="AH45" s="247">
        <v>4</v>
      </c>
      <c r="AI45" s="221"/>
      <c r="AJ45" s="221"/>
      <c r="AK45" s="221"/>
      <c r="AL45" s="221"/>
      <c r="AM45" s="221"/>
    </row>
    <row r="46" spans="1:39" x14ac:dyDescent="0.55000000000000004">
      <c r="A46" s="205">
        <v>45</v>
      </c>
      <c r="B46" s="198" t="s">
        <v>34</v>
      </c>
      <c r="C46" s="248" t="s">
        <v>22</v>
      </c>
      <c r="D46" s="252">
        <v>0</v>
      </c>
      <c r="E46" s="253">
        <v>0</v>
      </c>
      <c r="F46" s="253">
        <v>1</v>
      </c>
      <c r="G46" s="253">
        <v>0</v>
      </c>
      <c r="H46" s="253">
        <v>1</v>
      </c>
      <c r="I46" s="253">
        <v>1</v>
      </c>
      <c r="J46" s="198">
        <v>0</v>
      </c>
      <c r="K46" s="253">
        <v>0</v>
      </c>
      <c r="L46" s="253">
        <v>0</v>
      </c>
      <c r="M46" s="198">
        <v>0</v>
      </c>
      <c r="N46" s="241">
        <v>5</v>
      </c>
      <c r="O46" s="241">
        <v>5</v>
      </c>
      <c r="P46" s="241">
        <v>5</v>
      </c>
      <c r="Q46" s="241">
        <v>5</v>
      </c>
      <c r="R46" s="242">
        <v>5</v>
      </c>
      <c r="S46" s="242">
        <v>5</v>
      </c>
      <c r="T46" s="242">
        <v>5</v>
      </c>
      <c r="U46" s="242">
        <v>5</v>
      </c>
      <c r="V46" s="243">
        <v>5</v>
      </c>
      <c r="W46" s="243">
        <v>4</v>
      </c>
      <c r="X46" s="243">
        <v>5</v>
      </c>
      <c r="Y46" s="243">
        <v>4</v>
      </c>
      <c r="Z46" s="243">
        <v>4</v>
      </c>
      <c r="AA46" s="244">
        <v>3</v>
      </c>
      <c r="AB46" s="244">
        <v>3</v>
      </c>
      <c r="AC46" s="245">
        <v>5</v>
      </c>
      <c r="AD46" s="245">
        <v>4</v>
      </c>
      <c r="AE46" s="246">
        <v>5</v>
      </c>
      <c r="AF46" s="246">
        <v>4</v>
      </c>
      <c r="AG46" s="247">
        <v>4</v>
      </c>
      <c r="AH46" s="247">
        <v>4</v>
      </c>
      <c r="AI46" s="221"/>
      <c r="AJ46" s="221"/>
      <c r="AK46" s="221"/>
      <c r="AL46" s="221"/>
      <c r="AM46" s="221"/>
    </row>
    <row r="47" spans="1:39" x14ac:dyDescent="0.55000000000000004">
      <c r="A47" s="205">
        <v>46</v>
      </c>
      <c r="B47" s="198" t="s">
        <v>34</v>
      </c>
      <c r="C47" s="248" t="s">
        <v>223</v>
      </c>
      <c r="D47" s="252">
        <v>0</v>
      </c>
      <c r="E47" s="253">
        <v>0</v>
      </c>
      <c r="F47" s="253">
        <v>0</v>
      </c>
      <c r="G47" s="253">
        <v>0</v>
      </c>
      <c r="H47" s="253">
        <v>0</v>
      </c>
      <c r="I47" s="253">
        <v>1</v>
      </c>
      <c r="J47" s="198">
        <v>0</v>
      </c>
      <c r="K47" s="253">
        <v>1</v>
      </c>
      <c r="L47" s="253">
        <v>0</v>
      </c>
      <c r="M47" s="198">
        <v>0</v>
      </c>
      <c r="N47" s="241">
        <v>5</v>
      </c>
      <c r="O47" s="241">
        <v>5</v>
      </c>
      <c r="P47" s="241">
        <v>5</v>
      </c>
      <c r="Q47" s="241">
        <v>5</v>
      </c>
      <c r="R47" s="242">
        <v>5</v>
      </c>
      <c r="S47" s="242">
        <v>5</v>
      </c>
      <c r="T47" s="242">
        <v>5</v>
      </c>
      <c r="U47" s="242">
        <v>5</v>
      </c>
      <c r="V47" s="243">
        <v>5</v>
      </c>
      <c r="W47" s="243">
        <v>5</v>
      </c>
      <c r="X47" s="243">
        <v>3</v>
      </c>
      <c r="Y47" s="243">
        <v>5</v>
      </c>
      <c r="Z47" s="243">
        <v>5</v>
      </c>
      <c r="AA47" s="244">
        <v>1</v>
      </c>
      <c r="AB47" s="244">
        <v>4</v>
      </c>
      <c r="AC47" s="245">
        <v>5</v>
      </c>
      <c r="AD47" s="245">
        <v>5</v>
      </c>
      <c r="AE47" s="246">
        <v>5</v>
      </c>
      <c r="AF47" s="246">
        <v>5</v>
      </c>
      <c r="AG47" s="247">
        <v>5</v>
      </c>
      <c r="AH47" s="247">
        <v>5</v>
      </c>
      <c r="AI47" s="221"/>
      <c r="AJ47" s="221"/>
      <c r="AK47" s="221"/>
      <c r="AL47" s="221"/>
      <c r="AM47" s="221"/>
    </row>
    <row r="48" spans="1:39" x14ac:dyDescent="0.55000000000000004">
      <c r="A48" s="205">
        <v>47</v>
      </c>
      <c r="B48" s="198" t="s">
        <v>34</v>
      </c>
      <c r="C48" s="248" t="s">
        <v>135</v>
      </c>
      <c r="D48" s="252">
        <v>0</v>
      </c>
      <c r="E48" s="253">
        <v>0</v>
      </c>
      <c r="F48" s="253">
        <v>0</v>
      </c>
      <c r="G48" s="253">
        <v>0</v>
      </c>
      <c r="H48" s="253">
        <v>0</v>
      </c>
      <c r="I48" s="253">
        <v>1</v>
      </c>
      <c r="J48" s="198">
        <v>0</v>
      </c>
      <c r="K48" s="253">
        <v>1</v>
      </c>
      <c r="L48" s="253">
        <v>0</v>
      </c>
      <c r="M48" s="198">
        <v>0</v>
      </c>
      <c r="N48" s="241">
        <v>2</v>
      </c>
      <c r="O48" s="241">
        <v>4</v>
      </c>
      <c r="P48" s="241">
        <v>4</v>
      </c>
      <c r="Q48" s="241">
        <v>2</v>
      </c>
      <c r="R48" s="242">
        <v>3</v>
      </c>
      <c r="S48" s="242">
        <v>3</v>
      </c>
      <c r="T48" s="242">
        <v>2</v>
      </c>
      <c r="U48" s="242">
        <v>3</v>
      </c>
      <c r="V48" s="243">
        <v>3</v>
      </c>
      <c r="W48" s="243">
        <v>3</v>
      </c>
      <c r="X48" s="243">
        <v>3</v>
      </c>
      <c r="Y48" s="243">
        <v>3</v>
      </c>
      <c r="Z48" s="243">
        <v>3</v>
      </c>
      <c r="AA48" s="244">
        <v>3</v>
      </c>
      <c r="AB48" s="244">
        <v>3</v>
      </c>
      <c r="AC48" s="245">
        <v>3</v>
      </c>
      <c r="AD48" s="245">
        <v>4</v>
      </c>
      <c r="AE48" s="246">
        <v>4</v>
      </c>
      <c r="AF48" s="246">
        <v>4</v>
      </c>
      <c r="AG48" s="247">
        <v>4</v>
      </c>
      <c r="AH48" s="247">
        <v>4</v>
      </c>
      <c r="AI48" s="221"/>
      <c r="AJ48" s="221"/>
      <c r="AK48" s="221"/>
      <c r="AL48" s="221"/>
      <c r="AM48" s="221"/>
    </row>
    <row r="49" spans="1:57" x14ac:dyDescent="0.55000000000000004">
      <c r="A49" s="205">
        <v>48</v>
      </c>
      <c r="B49" s="198" t="s">
        <v>34</v>
      </c>
      <c r="C49" s="248" t="s">
        <v>223</v>
      </c>
      <c r="D49" s="252">
        <v>0</v>
      </c>
      <c r="E49" s="253">
        <v>0</v>
      </c>
      <c r="F49" s="253">
        <v>0</v>
      </c>
      <c r="G49" s="253">
        <v>1</v>
      </c>
      <c r="H49" s="253">
        <v>1</v>
      </c>
      <c r="I49" s="253">
        <v>1</v>
      </c>
      <c r="J49" s="198">
        <v>0</v>
      </c>
      <c r="K49" s="253">
        <v>1</v>
      </c>
      <c r="L49" s="253">
        <v>0</v>
      </c>
      <c r="M49" s="198">
        <v>0</v>
      </c>
      <c r="N49" s="241">
        <v>5</v>
      </c>
      <c r="O49" s="241">
        <v>5</v>
      </c>
      <c r="P49" s="241">
        <v>5</v>
      </c>
      <c r="Q49" s="241">
        <v>5</v>
      </c>
      <c r="R49" s="242">
        <v>5</v>
      </c>
      <c r="S49" s="242">
        <v>5</v>
      </c>
      <c r="T49" s="242">
        <v>5</v>
      </c>
      <c r="U49" s="242">
        <v>5</v>
      </c>
      <c r="V49" s="243">
        <v>5</v>
      </c>
      <c r="W49" s="243">
        <v>5</v>
      </c>
      <c r="X49" s="243">
        <v>5</v>
      </c>
      <c r="Y49" s="243">
        <v>5</v>
      </c>
      <c r="Z49" s="243">
        <v>5</v>
      </c>
      <c r="AA49" s="244">
        <v>3</v>
      </c>
      <c r="AB49" s="244">
        <v>3</v>
      </c>
      <c r="AC49" s="245">
        <v>4</v>
      </c>
      <c r="AD49" s="245">
        <v>4</v>
      </c>
      <c r="AE49" s="246">
        <v>4</v>
      </c>
      <c r="AF49" s="246">
        <v>4</v>
      </c>
      <c r="AG49" s="247">
        <v>5</v>
      </c>
      <c r="AH49" s="247">
        <v>5</v>
      </c>
      <c r="AI49" s="221"/>
      <c r="AJ49" s="221"/>
      <c r="AK49" s="221"/>
      <c r="AL49" s="221"/>
      <c r="AM49" s="221"/>
    </row>
    <row r="50" spans="1:57" x14ac:dyDescent="0.55000000000000004">
      <c r="A50" s="205">
        <v>49</v>
      </c>
      <c r="B50" s="198" t="s">
        <v>34</v>
      </c>
      <c r="C50" s="248" t="s">
        <v>117</v>
      </c>
      <c r="D50" s="252">
        <v>0</v>
      </c>
      <c r="E50" s="253">
        <v>0</v>
      </c>
      <c r="F50" s="253">
        <v>0</v>
      </c>
      <c r="G50" s="253">
        <v>0</v>
      </c>
      <c r="H50" s="253">
        <v>0</v>
      </c>
      <c r="I50" s="253">
        <v>1</v>
      </c>
      <c r="J50" s="198">
        <v>0</v>
      </c>
      <c r="K50" s="253">
        <v>1</v>
      </c>
      <c r="L50" s="253">
        <v>0</v>
      </c>
      <c r="M50" s="198">
        <v>0</v>
      </c>
      <c r="N50" s="241">
        <v>5</v>
      </c>
      <c r="O50" s="241">
        <v>5</v>
      </c>
      <c r="P50" s="241">
        <v>5</v>
      </c>
      <c r="Q50" s="241">
        <v>5</v>
      </c>
      <c r="R50" s="242">
        <v>5</v>
      </c>
      <c r="S50" s="242">
        <v>5</v>
      </c>
      <c r="T50" s="242">
        <v>5</v>
      </c>
      <c r="U50" s="242">
        <v>5</v>
      </c>
      <c r="V50" s="243">
        <v>5</v>
      </c>
      <c r="W50" s="243">
        <v>5</v>
      </c>
      <c r="X50" s="243">
        <v>5</v>
      </c>
      <c r="Y50" s="243">
        <v>5</v>
      </c>
      <c r="Z50" s="243">
        <v>5</v>
      </c>
      <c r="AA50" s="244">
        <v>3</v>
      </c>
      <c r="AB50" s="244">
        <v>3</v>
      </c>
      <c r="AC50" s="245">
        <v>4</v>
      </c>
      <c r="AD50" s="245">
        <v>4</v>
      </c>
      <c r="AE50" s="246">
        <v>5</v>
      </c>
      <c r="AF50" s="246">
        <v>5</v>
      </c>
      <c r="AG50" s="247">
        <v>5</v>
      </c>
      <c r="AH50" s="247">
        <v>5</v>
      </c>
      <c r="AI50" s="221"/>
      <c r="AJ50" s="221"/>
      <c r="AK50" s="221"/>
      <c r="AL50" s="221"/>
      <c r="AM50" s="221"/>
    </row>
    <row r="51" spans="1:57" x14ac:dyDescent="0.55000000000000004">
      <c r="A51" s="205">
        <v>50</v>
      </c>
      <c r="B51" s="198" t="s">
        <v>34</v>
      </c>
      <c r="C51" s="248" t="s">
        <v>225</v>
      </c>
      <c r="D51" s="252">
        <v>0</v>
      </c>
      <c r="E51" s="253">
        <v>0</v>
      </c>
      <c r="F51" s="253">
        <v>0</v>
      </c>
      <c r="G51" s="253">
        <v>0</v>
      </c>
      <c r="H51" s="253">
        <v>0</v>
      </c>
      <c r="I51" s="253">
        <v>1</v>
      </c>
      <c r="J51" s="198">
        <v>0</v>
      </c>
      <c r="K51" s="253">
        <v>1</v>
      </c>
      <c r="L51" s="253">
        <v>0</v>
      </c>
      <c r="M51" s="198">
        <v>0</v>
      </c>
      <c r="N51" s="241">
        <v>4</v>
      </c>
      <c r="O51" s="241">
        <v>5</v>
      </c>
      <c r="P51" s="241">
        <v>4</v>
      </c>
      <c r="Q51" s="241">
        <v>4</v>
      </c>
      <c r="R51" s="242">
        <v>4</v>
      </c>
      <c r="S51" s="242">
        <v>4</v>
      </c>
      <c r="T51" s="242">
        <v>4</v>
      </c>
      <c r="U51" s="242">
        <v>4</v>
      </c>
      <c r="V51" s="243">
        <v>4</v>
      </c>
      <c r="W51" s="243">
        <v>4</v>
      </c>
      <c r="X51" s="243">
        <v>4</v>
      </c>
      <c r="Y51" s="243">
        <v>4</v>
      </c>
      <c r="Z51" s="243">
        <v>4</v>
      </c>
      <c r="AA51" s="244">
        <v>3</v>
      </c>
      <c r="AB51" s="244">
        <v>3</v>
      </c>
      <c r="AC51" s="245">
        <v>4</v>
      </c>
      <c r="AD51" s="245">
        <v>4</v>
      </c>
      <c r="AE51" s="246">
        <v>4</v>
      </c>
      <c r="AF51" s="246">
        <v>4</v>
      </c>
      <c r="AG51" s="247">
        <v>5</v>
      </c>
      <c r="AH51" s="247">
        <v>5</v>
      </c>
      <c r="AI51" s="221"/>
      <c r="AJ51" s="221"/>
      <c r="AK51" s="221"/>
      <c r="AL51" s="221"/>
      <c r="AM51" s="221"/>
    </row>
    <row r="52" spans="1:57" x14ac:dyDescent="0.55000000000000004">
      <c r="A52" s="205">
        <v>51</v>
      </c>
      <c r="B52" s="198" t="s">
        <v>34</v>
      </c>
      <c r="C52" s="248" t="s">
        <v>224</v>
      </c>
      <c r="D52" s="252">
        <v>0</v>
      </c>
      <c r="E52" s="253">
        <v>0</v>
      </c>
      <c r="F52" s="253"/>
      <c r="G52" s="253">
        <v>1</v>
      </c>
      <c r="H52" s="253">
        <v>0</v>
      </c>
      <c r="I52" s="253">
        <v>0</v>
      </c>
      <c r="J52" s="198">
        <v>0</v>
      </c>
      <c r="K52" s="253">
        <v>0</v>
      </c>
      <c r="L52" s="253">
        <v>0</v>
      </c>
      <c r="M52" s="198">
        <v>0</v>
      </c>
      <c r="N52" s="241">
        <v>5</v>
      </c>
      <c r="O52" s="241">
        <v>5</v>
      </c>
      <c r="P52" s="241">
        <v>5</v>
      </c>
      <c r="Q52" s="241">
        <v>5</v>
      </c>
      <c r="R52" s="242">
        <v>5</v>
      </c>
      <c r="S52" s="242">
        <v>5</v>
      </c>
      <c r="T52" s="242">
        <v>5</v>
      </c>
      <c r="U52" s="242">
        <v>5</v>
      </c>
      <c r="V52" s="243">
        <v>5</v>
      </c>
      <c r="W52" s="243">
        <v>5</v>
      </c>
      <c r="X52" s="243">
        <v>5</v>
      </c>
      <c r="Y52" s="243">
        <v>5</v>
      </c>
      <c r="Z52" s="243">
        <v>5</v>
      </c>
      <c r="AA52" s="244">
        <v>3</v>
      </c>
      <c r="AB52" s="244">
        <v>1</v>
      </c>
      <c r="AC52" s="245">
        <v>5</v>
      </c>
      <c r="AD52" s="245">
        <v>4</v>
      </c>
      <c r="AE52" s="246">
        <v>5</v>
      </c>
      <c r="AF52" s="246">
        <v>5</v>
      </c>
      <c r="AG52" s="247">
        <v>5</v>
      </c>
      <c r="AH52" s="247">
        <v>5</v>
      </c>
      <c r="AI52" s="221"/>
      <c r="AJ52" s="221"/>
      <c r="AK52" s="221"/>
      <c r="AL52" s="221"/>
      <c r="AM52" s="221"/>
    </row>
    <row r="53" spans="1:57" x14ac:dyDescent="0.55000000000000004">
      <c r="A53" s="205">
        <v>52</v>
      </c>
      <c r="B53" s="198" t="s">
        <v>34</v>
      </c>
      <c r="C53" s="248" t="s">
        <v>224</v>
      </c>
      <c r="D53" s="252">
        <v>0</v>
      </c>
      <c r="E53" s="253">
        <v>1</v>
      </c>
      <c r="F53" s="253">
        <v>1</v>
      </c>
      <c r="G53" s="253">
        <v>1</v>
      </c>
      <c r="H53" s="253">
        <v>0</v>
      </c>
      <c r="I53" s="253">
        <v>0</v>
      </c>
      <c r="J53" s="198">
        <v>0</v>
      </c>
      <c r="K53" s="253">
        <v>0</v>
      </c>
      <c r="L53" s="253">
        <v>0</v>
      </c>
      <c r="M53" s="198">
        <v>0</v>
      </c>
      <c r="N53" s="241">
        <v>4</v>
      </c>
      <c r="O53" s="241">
        <v>5</v>
      </c>
      <c r="P53" s="241">
        <v>5</v>
      </c>
      <c r="Q53" s="241">
        <v>4</v>
      </c>
      <c r="R53" s="242">
        <v>4</v>
      </c>
      <c r="S53" s="242">
        <v>4</v>
      </c>
      <c r="T53" s="242">
        <v>4</v>
      </c>
      <c r="U53" s="242">
        <v>4</v>
      </c>
      <c r="V53" s="243">
        <v>5</v>
      </c>
      <c r="W53" s="243">
        <v>5</v>
      </c>
      <c r="X53" s="243">
        <v>4</v>
      </c>
      <c r="Y53" s="243">
        <v>4</v>
      </c>
      <c r="Z53" s="243">
        <v>4</v>
      </c>
      <c r="AA53" s="244">
        <v>3</v>
      </c>
      <c r="AB53" s="244">
        <v>3</v>
      </c>
      <c r="AC53" s="245">
        <v>4</v>
      </c>
      <c r="AD53" s="245">
        <v>4</v>
      </c>
      <c r="AE53" s="246">
        <v>4</v>
      </c>
      <c r="AF53" s="246">
        <v>4</v>
      </c>
      <c r="AG53" s="247">
        <v>4</v>
      </c>
      <c r="AH53" s="247">
        <v>4</v>
      </c>
      <c r="AI53" s="221"/>
      <c r="AJ53" s="221"/>
      <c r="AK53" s="221"/>
      <c r="AL53" s="221"/>
      <c r="AM53" s="221"/>
    </row>
    <row r="54" spans="1:57" x14ac:dyDescent="0.55000000000000004">
      <c r="A54" s="205">
        <v>53</v>
      </c>
      <c r="B54" s="198" t="s">
        <v>34</v>
      </c>
      <c r="C54" s="248" t="s">
        <v>23</v>
      </c>
      <c r="D54" s="252">
        <v>0</v>
      </c>
      <c r="E54" s="253">
        <v>0</v>
      </c>
      <c r="F54" s="253">
        <v>1</v>
      </c>
      <c r="G54" s="253"/>
      <c r="H54" s="253">
        <v>0</v>
      </c>
      <c r="I54" s="253">
        <v>0</v>
      </c>
      <c r="J54" s="198">
        <v>0</v>
      </c>
      <c r="K54" s="253">
        <v>0</v>
      </c>
      <c r="L54" s="253">
        <v>0</v>
      </c>
      <c r="M54" s="198">
        <v>0</v>
      </c>
      <c r="N54" s="241">
        <v>4</v>
      </c>
      <c r="O54" s="241">
        <v>5</v>
      </c>
      <c r="P54" s="241">
        <v>5</v>
      </c>
      <c r="Q54" s="241">
        <v>5</v>
      </c>
      <c r="R54" s="242">
        <v>5</v>
      </c>
      <c r="S54" s="242">
        <v>5</v>
      </c>
      <c r="T54" s="242">
        <v>5</v>
      </c>
      <c r="U54" s="242">
        <v>5</v>
      </c>
      <c r="V54" s="243">
        <v>5</v>
      </c>
      <c r="W54" s="243">
        <v>5</v>
      </c>
      <c r="X54" s="243">
        <v>5</v>
      </c>
      <c r="Y54" s="243">
        <v>5</v>
      </c>
      <c r="Z54" s="243">
        <v>5</v>
      </c>
      <c r="AA54" s="244">
        <v>4</v>
      </c>
      <c r="AB54" s="244">
        <v>3</v>
      </c>
      <c r="AC54" s="245">
        <v>5</v>
      </c>
      <c r="AD54" s="245">
        <v>4</v>
      </c>
      <c r="AE54" s="246">
        <v>5</v>
      </c>
      <c r="AF54" s="246">
        <v>5</v>
      </c>
      <c r="AG54" s="247">
        <v>5</v>
      </c>
      <c r="AH54" s="247">
        <v>5</v>
      </c>
      <c r="AI54" s="221"/>
      <c r="AJ54" s="221"/>
      <c r="AK54" s="221"/>
      <c r="AL54" s="221"/>
      <c r="AM54" s="221"/>
    </row>
    <row r="55" spans="1:57" s="208" customFormat="1" x14ac:dyDescent="0.55000000000000004">
      <c r="A55" s="206"/>
      <c r="B55" s="200"/>
      <c r="C55" s="200"/>
      <c r="D55" s="251">
        <f>COUNTIF(D2:D54,1)</f>
        <v>8</v>
      </c>
      <c r="E55" s="251">
        <f>COUNTIF(E2:E54,1)</f>
        <v>8</v>
      </c>
      <c r="F55" s="251">
        <f t="shared" ref="F55:M55" si="0">COUNTIF(F2:F54,1)</f>
        <v>13</v>
      </c>
      <c r="G55" s="251">
        <f t="shared" si="0"/>
        <v>16</v>
      </c>
      <c r="H55" s="251">
        <f t="shared" si="0"/>
        <v>13</v>
      </c>
      <c r="I55" s="251">
        <f t="shared" si="0"/>
        <v>26</v>
      </c>
      <c r="J55" s="251">
        <f t="shared" si="0"/>
        <v>2</v>
      </c>
      <c r="K55" s="251">
        <f t="shared" si="0"/>
        <v>24</v>
      </c>
      <c r="L55" s="251">
        <f t="shared" si="0"/>
        <v>2</v>
      </c>
      <c r="M55" s="251">
        <f t="shared" si="0"/>
        <v>1</v>
      </c>
      <c r="N55" s="233">
        <f>AVERAGE(N2:N54)</f>
        <v>4.4339622641509431</v>
      </c>
      <c r="O55" s="233">
        <f t="shared" ref="O55:AH55" si="1">AVERAGE(O2:O54)</f>
        <v>4.867924528301887</v>
      </c>
      <c r="P55" s="233">
        <f t="shared" si="1"/>
        <v>4.8113207547169807</v>
      </c>
      <c r="Q55" s="233">
        <f t="shared" si="1"/>
        <v>4.5660377358490569</v>
      </c>
      <c r="R55" s="233">
        <f>AVERAGE(R2:R54)</f>
        <v>4.8867924528301883</v>
      </c>
      <c r="S55" s="233">
        <f>AVERAGE(S2:S54)</f>
        <v>4.867924528301887</v>
      </c>
      <c r="T55" s="233">
        <f t="shared" si="1"/>
        <v>4.8301886792452828</v>
      </c>
      <c r="U55" s="233">
        <f t="shared" si="1"/>
        <v>4.867924528301887</v>
      </c>
      <c r="V55" s="233">
        <f t="shared" si="1"/>
        <v>4.6981132075471699</v>
      </c>
      <c r="W55" s="233">
        <f t="shared" si="1"/>
        <v>4.3018867924528301</v>
      </c>
      <c r="X55" s="233">
        <f t="shared" si="1"/>
        <v>4.4150943396226419</v>
      </c>
      <c r="Y55" s="233">
        <f t="shared" si="1"/>
        <v>4.5094339622641506</v>
      </c>
      <c r="Z55" s="233">
        <f t="shared" si="1"/>
        <v>4.5283018867924527</v>
      </c>
      <c r="AA55" s="233">
        <f t="shared" si="1"/>
        <v>2.9245283018867925</v>
      </c>
      <c r="AB55" s="233">
        <f t="shared" si="1"/>
        <v>2.7924528301886791</v>
      </c>
      <c r="AC55" s="233">
        <f t="shared" si="1"/>
        <v>4.2264150943396226</v>
      </c>
      <c r="AD55" s="233">
        <f t="shared" si="1"/>
        <v>4.0566037735849054</v>
      </c>
      <c r="AE55" s="233">
        <f t="shared" si="1"/>
        <v>4.716981132075472</v>
      </c>
      <c r="AF55" s="233">
        <f t="shared" si="1"/>
        <v>4.4905660377358494</v>
      </c>
      <c r="AG55" s="233">
        <f t="shared" si="1"/>
        <v>4.6037735849056602</v>
      </c>
      <c r="AH55" s="233">
        <f t="shared" si="1"/>
        <v>4.6603773584905657</v>
      </c>
      <c r="AI55" s="234">
        <f>AVERAGE(N55:Z55,AE55:AH55)</f>
        <v>4.6503884572696998</v>
      </c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207"/>
      <c r="AY55" s="207"/>
      <c r="AZ55" s="207"/>
      <c r="BA55" s="207"/>
      <c r="BB55" s="207"/>
      <c r="BC55" s="207"/>
      <c r="BD55" s="207"/>
      <c r="BE55" s="207"/>
    </row>
    <row r="56" spans="1:57" s="208" customFormat="1" ht="25.5" customHeight="1" x14ac:dyDescent="0.55000000000000004">
      <c r="A56" s="206"/>
      <c r="B56" s="200"/>
      <c r="C56" s="200"/>
      <c r="D56" s="235">
        <f>STDEV(D2:D54)</f>
        <v>0.36141955244320118</v>
      </c>
      <c r="E56" s="235">
        <f t="shared" ref="E56:M56" si="2">STDEV(E2:E54)</f>
        <v>0.36432130747865443</v>
      </c>
      <c r="F56" s="235">
        <f t="shared" si="2"/>
        <v>0.43723731609760308</v>
      </c>
      <c r="G56" s="235">
        <f t="shared" si="2"/>
        <v>0.4660413824283704</v>
      </c>
      <c r="H56" s="235">
        <f t="shared" si="2"/>
        <v>0.43437224276306935</v>
      </c>
      <c r="I56" s="235">
        <f t="shared" si="2"/>
        <v>0.50469493868283988</v>
      </c>
      <c r="J56" s="235">
        <f t="shared" si="2"/>
        <v>0.19238024756109731</v>
      </c>
      <c r="K56" s="235">
        <f t="shared" si="2"/>
        <v>0.5025334943237828</v>
      </c>
      <c r="L56" s="235">
        <f t="shared" si="2"/>
        <v>0.19238024756109731</v>
      </c>
      <c r="M56" s="235">
        <f t="shared" si="2"/>
        <v>0.13736056394868904</v>
      </c>
      <c r="N56" s="235">
        <f>STDEV(N2:N54)</f>
        <v>0.77234492997385007</v>
      </c>
      <c r="O56" s="235">
        <f t="shared" ref="O56:AH56" si="3">STDEV(O2:O54)</f>
        <v>0.34181280577895962</v>
      </c>
      <c r="P56" s="235">
        <f t="shared" si="3"/>
        <v>0.44100426361033768</v>
      </c>
      <c r="Q56" s="235">
        <f t="shared" si="3"/>
        <v>0.69363684696799088</v>
      </c>
      <c r="R56" s="235">
        <f>STDEV(R2:R54)</f>
        <v>0.37521159971052259</v>
      </c>
      <c r="S56" s="235">
        <f>STDEV(S2:S54)</f>
        <v>0.39407807939039602</v>
      </c>
      <c r="T56" s="235">
        <f t="shared" si="3"/>
        <v>0.50899029220770453</v>
      </c>
      <c r="U56" s="235">
        <f t="shared" si="3"/>
        <v>0.39407807939039602</v>
      </c>
      <c r="V56" s="235">
        <f t="shared" si="3"/>
        <v>0.50325500725000738</v>
      </c>
      <c r="W56" s="235">
        <f t="shared" si="3"/>
        <v>0.9919852988282819</v>
      </c>
      <c r="X56" s="235">
        <f t="shared" si="3"/>
        <v>0.81886324264778976</v>
      </c>
      <c r="Y56" s="235">
        <f t="shared" si="3"/>
        <v>0.72384235187148593</v>
      </c>
      <c r="Z56" s="235">
        <f t="shared" si="3"/>
        <v>0.60776303532853604</v>
      </c>
      <c r="AA56" s="235">
        <f t="shared" si="3"/>
        <v>1.0714665830564556</v>
      </c>
      <c r="AB56" s="235">
        <f t="shared" si="3"/>
        <v>1.0626253874618161</v>
      </c>
      <c r="AC56" s="235">
        <f t="shared" si="3"/>
        <v>0.77562653170895079</v>
      </c>
      <c r="AD56" s="235">
        <f t="shared" si="3"/>
        <v>0.66260251281253624</v>
      </c>
      <c r="AE56" s="235">
        <f t="shared" si="3"/>
        <v>0.49526055654364914</v>
      </c>
      <c r="AF56" s="235">
        <f t="shared" si="3"/>
        <v>0.79958261971322231</v>
      </c>
      <c r="AG56" s="235">
        <f t="shared" si="3"/>
        <v>0.56635211395485419</v>
      </c>
      <c r="AH56" s="235">
        <f t="shared" si="3"/>
        <v>0.58649533496784212</v>
      </c>
      <c r="AI56" s="234">
        <f>AVERAGE(N56:Z56,AE56:AH56)</f>
        <v>0.58909155636093091</v>
      </c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207"/>
      <c r="AY56" s="207"/>
      <c r="AZ56" s="207"/>
      <c r="BA56" s="207"/>
      <c r="BB56" s="207"/>
      <c r="BC56" s="207"/>
      <c r="BD56" s="207"/>
      <c r="BE56" s="207"/>
    </row>
    <row r="57" spans="1:57" x14ac:dyDescent="0.55000000000000004">
      <c r="N57" s="200"/>
      <c r="O57" s="200"/>
      <c r="P57" s="200"/>
      <c r="Q57" s="236">
        <f>STDEV(N2:Q54)</f>
        <v>0.61144996056817025</v>
      </c>
      <c r="R57" s="200"/>
      <c r="S57" s="200"/>
      <c r="T57" s="200"/>
      <c r="U57" s="236">
        <f>STDEV(R2:U54)</f>
        <v>0.41894144908647485</v>
      </c>
      <c r="V57" s="200"/>
      <c r="W57" s="200"/>
      <c r="X57" s="200"/>
      <c r="Y57" s="200"/>
      <c r="Z57" s="236">
        <f>STDEV(V2:Z54)</f>
        <v>0.75434703626044786</v>
      </c>
      <c r="AA57" s="200"/>
      <c r="AB57" s="236">
        <f>STDEV(AA2:AB54)</f>
        <v>1.064032574199574</v>
      </c>
      <c r="AC57" s="200"/>
      <c r="AD57" s="236">
        <f>STDEV(AC2:AD54)</f>
        <v>0.72293949223566512</v>
      </c>
      <c r="AE57" s="200"/>
      <c r="AF57" s="236">
        <f>STDEV(AE2:AF54)</f>
        <v>0.67159008590514035</v>
      </c>
      <c r="AG57" s="200"/>
      <c r="AH57" s="236">
        <f>STDEV(AG2:AH54)</f>
        <v>0.57446408480075262</v>
      </c>
    </row>
    <row r="58" spans="1:57" x14ac:dyDescent="0.55000000000000004">
      <c r="N58" s="200"/>
      <c r="O58" s="200"/>
      <c r="P58" s="200"/>
      <c r="Q58" s="236">
        <f>AVERAGE(N3:Q54)</f>
        <v>4.6875</v>
      </c>
      <c r="R58" s="200"/>
      <c r="S58" s="200"/>
      <c r="T58" s="200"/>
      <c r="U58" s="236">
        <f>AVERAGE(R3:U54)</f>
        <v>4.8605769230769234</v>
      </c>
      <c r="V58" s="200"/>
      <c r="W58" s="200"/>
      <c r="X58" s="200"/>
      <c r="Y58" s="200"/>
      <c r="Z58" s="236">
        <f>AVERAGE(V3:Z54)</f>
        <v>4.4884615384615385</v>
      </c>
      <c r="AA58" s="200"/>
      <c r="AB58" s="236">
        <f>AVERAGE(AA3:AB54)</f>
        <v>2.8557692307692308</v>
      </c>
      <c r="AC58" s="200"/>
      <c r="AD58" s="236">
        <f>AVERAGE(AC3:AD54)</f>
        <v>4.1442307692307692</v>
      </c>
      <c r="AE58" s="200"/>
      <c r="AF58" s="236">
        <f>AVERAGE(AE3:AF54)</f>
        <v>4.615384615384615</v>
      </c>
      <c r="AG58" s="200"/>
      <c r="AH58" s="236">
        <f>AVERAGE(AG3:AH54)</f>
        <v>4.6730769230769234</v>
      </c>
    </row>
    <row r="59" spans="1:57" x14ac:dyDescent="0.55000000000000004">
      <c r="C59" s="232" t="s">
        <v>117</v>
      </c>
      <c r="D59" s="232"/>
      <c r="E59" s="232">
        <v>4</v>
      </c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</row>
    <row r="60" spans="1:57" x14ac:dyDescent="0.55000000000000004">
      <c r="C60" s="232" t="s">
        <v>24</v>
      </c>
      <c r="D60" s="232"/>
      <c r="E60" s="232">
        <v>10</v>
      </c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</row>
    <row r="61" spans="1:57" x14ac:dyDescent="0.55000000000000004">
      <c r="C61" s="232" t="s">
        <v>134</v>
      </c>
      <c r="D61" s="232"/>
      <c r="E61" s="232">
        <v>5</v>
      </c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</row>
    <row r="62" spans="1:57" x14ac:dyDescent="0.55000000000000004">
      <c r="C62" s="232" t="s">
        <v>144</v>
      </c>
      <c r="D62" s="232"/>
      <c r="E62" s="232">
        <v>1</v>
      </c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</row>
    <row r="63" spans="1:57" x14ac:dyDescent="0.55000000000000004">
      <c r="C63" s="232" t="s">
        <v>22</v>
      </c>
      <c r="D63" s="232"/>
      <c r="E63" s="232">
        <v>5</v>
      </c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</row>
    <row r="64" spans="1:57" x14ac:dyDescent="0.55000000000000004">
      <c r="C64" s="232" t="s">
        <v>49</v>
      </c>
      <c r="D64" s="232"/>
      <c r="E64" s="232">
        <v>3</v>
      </c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</row>
    <row r="65" spans="3:45" x14ac:dyDescent="0.55000000000000004">
      <c r="C65" s="232" t="s">
        <v>171</v>
      </c>
      <c r="D65" s="232"/>
      <c r="E65" s="232">
        <v>1</v>
      </c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</row>
    <row r="66" spans="3:45" x14ac:dyDescent="0.55000000000000004">
      <c r="C66" s="232" t="s">
        <v>23</v>
      </c>
      <c r="D66" s="232"/>
      <c r="E66" s="232">
        <v>8</v>
      </c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</row>
    <row r="67" spans="3:45" x14ac:dyDescent="0.55000000000000004">
      <c r="C67" s="232" t="s">
        <v>135</v>
      </c>
      <c r="D67" s="232"/>
      <c r="E67" s="232">
        <v>7</v>
      </c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</row>
    <row r="68" spans="3:45" x14ac:dyDescent="0.55000000000000004">
      <c r="C68" s="232" t="s">
        <v>48</v>
      </c>
      <c r="D68" s="232"/>
      <c r="E68" s="232">
        <v>1</v>
      </c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</row>
    <row r="69" spans="3:45" x14ac:dyDescent="0.55000000000000004">
      <c r="C69" s="232" t="s">
        <v>224</v>
      </c>
      <c r="D69" s="232"/>
      <c r="E69" s="232">
        <v>3</v>
      </c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</row>
    <row r="70" spans="3:45" x14ac:dyDescent="0.55000000000000004">
      <c r="C70" s="232" t="s">
        <v>223</v>
      </c>
      <c r="D70" s="232"/>
      <c r="E70" s="232">
        <v>3</v>
      </c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</row>
    <row r="71" spans="3:45" x14ac:dyDescent="0.55000000000000004">
      <c r="C71" s="232" t="s">
        <v>225</v>
      </c>
      <c r="D71" s="232"/>
      <c r="E71" s="232">
        <v>1</v>
      </c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</row>
    <row r="72" spans="3:45" x14ac:dyDescent="0.55000000000000004">
      <c r="C72" s="232" t="s">
        <v>222</v>
      </c>
      <c r="D72" s="232"/>
      <c r="E72" s="232">
        <v>1</v>
      </c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</row>
    <row r="73" spans="3:45" x14ac:dyDescent="0.55000000000000004">
      <c r="E73" s="210">
        <f>SUM(E59:E72)</f>
        <v>53</v>
      </c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</row>
    <row r="74" spans="3:45" x14ac:dyDescent="0.55000000000000004"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</row>
    <row r="75" spans="3:45" x14ac:dyDescent="0.55000000000000004"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</row>
    <row r="76" spans="3:45" x14ac:dyDescent="0.55000000000000004"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</row>
    <row r="77" spans="3:45" x14ac:dyDescent="0.55000000000000004">
      <c r="C77" s="210"/>
      <c r="D77" s="210"/>
      <c r="E77" s="210"/>
      <c r="F77" s="210"/>
      <c r="G77" s="21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</row>
    <row r="78" spans="3:45" x14ac:dyDescent="0.55000000000000004"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</row>
    <row r="79" spans="3:45" x14ac:dyDescent="0.55000000000000004"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</row>
    <row r="80" spans="3:45" x14ac:dyDescent="0.55000000000000004"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</row>
    <row r="81" spans="3:35" x14ac:dyDescent="0.55000000000000004"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</row>
    <row r="82" spans="3:35" x14ac:dyDescent="0.55000000000000004"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</row>
    <row r="83" spans="3:35" x14ac:dyDescent="0.55000000000000004"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</row>
    <row r="84" spans="3:35" x14ac:dyDescent="0.55000000000000004"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</row>
    <row r="85" spans="3:35" x14ac:dyDescent="0.55000000000000004"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</row>
    <row r="86" spans="3:35" x14ac:dyDescent="0.55000000000000004"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</row>
    <row r="87" spans="3:35" x14ac:dyDescent="0.55000000000000004"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</row>
    <row r="88" spans="3:35" x14ac:dyDescent="0.55000000000000004"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</row>
    <row r="89" spans="3:35" x14ac:dyDescent="0.55000000000000004"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</row>
    <row r="90" spans="3:35" x14ac:dyDescent="0.55000000000000004"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</row>
    <row r="91" spans="3:35" x14ac:dyDescent="0.55000000000000004"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</row>
    <row r="92" spans="3:35" x14ac:dyDescent="0.55000000000000004">
      <c r="C92" s="210"/>
      <c r="D92" s="210"/>
      <c r="E92" s="210"/>
      <c r="F92" s="210"/>
      <c r="G92" s="21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</row>
    <row r="93" spans="3:35" x14ac:dyDescent="0.55000000000000004"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</row>
    <row r="94" spans="3:35" x14ac:dyDescent="0.55000000000000004"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</row>
    <row r="95" spans="3:35" x14ac:dyDescent="0.55000000000000004"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</row>
    <row r="96" spans="3:35" x14ac:dyDescent="0.55000000000000004"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</row>
    <row r="97" spans="14:35" x14ac:dyDescent="0.55000000000000004"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</row>
    <row r="98" spans="14:35" x14ac:dyDescent="0.55000000000000004"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</row>
    <row r="99" spans="14:35" x14ac:dyDescent="0.55000000000000004"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</row>
    <row r="100" spans="14:35" x14ac:dyDescent="0.55000000000000004"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</row>
    <row r="101" spans="14:35" x14ac:dyDescent="0.55000000000000004"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</row>
    <row r="102" spans="14:35" x14ac:dyDescent="0.55000000000000004"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</row>
    <row r="103" spans="14:35" x14ac:dyDescent="0.55000000000000004"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</row>
    <row r="104" spans="14:35" x14ac:dyDescent="0.55000000000000004"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</row>
    <row r="105" spans="14:35" x14ac:dyDescent="0.55000000000000004"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</row>
    <row r="106" spans="14:35" x14ac:dyDescent="0.55000000000000004"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</row>
    <row r="107" spans="14:35" x14ac:dyDescent="0.55000000000000004"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</row>
    <row r="108" spans="14:35" x14ac:dyDescent="0.55000000000000004"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</row>
    <row r="109" spans="14:35" x14ac:dyDescent="0.55000000000000004"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</row>
    <row r="110" spans="14:35" x14ac:dyDescent="0.55000000000000004"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</row>
    <row r="111" spans="14:35" x14ac:dyDescent="0.55000000000000004"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0"/>
      <c r="AF111" s="200"/>
      <c r="AG111" s="200"/>
      <c r="AH111" s="200"/>
      <c r="AI111" s="200"/>
    </row>
    <row r="112" spans="14:35" x14ac:dyDescent="0.55000000000000004"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  <c r="AI112" s="200"/>
    </row>
    <row r="113" spans="14:35" x14ac:dyDescent="0.55000000000000004"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</row>
    <row r="114" spans="14:35" x14ac:dyDescent="0.55000000000000004"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</row>
    <row r="115" spans="14:35" x14ac:dyDescent="0.55000000000000004"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</row>
    <row r="116" spans="14:35" x14ac:dyDescent="0.55000000000000004"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</row>
    <row r="117" spans="14:35" x14ac:dyDescent="0.55000000000000004"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</row>
    <row r="118" spans="14:35" x14ac:dyDescent="0.55000000000000004"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</row>
    <row r="119" spans="14:35" x14ac:dyDescent="0.55000000000000004"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</row>
    <row r="120" spans="14:35" x14ac:dyDescent="0.55000000000000004"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</row>
    <row r="121" spans="14:35" x14ac:dyDescent="0.55000000000000004"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</row>
    <row r="122" spans="14:35" x14ac:dyDescent="0.55000000000000004"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</row>
    <row r="123" spans="14:35" x14ac:dyDescent="0.55000000000000004"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  <c r="AI123" s="200"/>
    </row>
    <row r="124" spans="14:35" x14ac:dyDescent="0.55000000000000004"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</row>
    <row r="125" spans="14:35" x14ac:dyDescent="0.55000000000000004"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  <c r="AI125" s="200"/>
    </row>
    <row r="126" spans="14:35" x14ac:dyDescent="0.55000000000000004"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  <c r="AF126" s="200"/>
      <c r="AG126" s="200"/>
      <c r="AH126" s="200"/>
      <c r="AI126" s="200"/>
    </row>
    <row r="127" spans="14:35" x14ac:dyDescent="0.55000000000000004"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</row>
    <row r="128" spans="14:35" x14ac:dyDescent="0.55000000000000004"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</row>
    <row r="129" spans="14:35" x14ac:dyDescent="0.55000000000000004"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</row>
    <row r="130" spans="14:35" x14ac:dyDescent="0.55000000000000004"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</row>
    <row r="131" spans="14:35" x14ac:dyDescent="0.55000000000000004"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</row>
    <row r="132" spans="14:35" x14ac:dyDescent="0.55000000000000004"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</row>
    <row r="133" spans="14:35" x14ac:dyDescent="0.55000000000000004"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  <c r="AI133" s="200"/>
    </row>
    <row r="134" spans="14:35" x14ac:dyDescent="0.55000000000000004"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</row>
    <row r="135" spans="14:35" x14ac:dyDescent="0.55000000000000004"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</row>
    <row r="136" spans="14:35" x14ac:dyDescent="0.55000000000000004"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</row>
    <row r="137" spans="14:35" x14ac:dyDescent="0.55000000000000004"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  <c r="AF137" s="200"/>
      <c r="AG137" s="200"/>
      <c r="AH137" s="200"/>
      <c r="AI137" s="200"/>
    </row>
    <row r="138" spans="14:35" x14ac:dyDescent="0.55000000000000004"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</row>
    <row r="139" spans="14:35" x14ac:dyDescent="0.55000000000000004"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00"/>
      <c r="AF139" s="200"/>
      <c r="AG139" s="200"/>
      <c r="AH139" s="200"/>
      <c r="AI139" s="200"/>
    </row>
    <row r="140" spans="14:35" x14ac:dyDescent="0.55000000000000004"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  <c r="AF140" s="200"/>
      <c r="AG140" s="200"/>
      <c r="AH140" s="200"/>
      <c r="AI140" s="200"/>
    </row>
    <row r="141" spans="14:35" x14ac:dyDescent="0.55000000000000004"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  <c r="AE141" s="200"/>
      <c r="AF141" s="200"/>
      <c r="AG141" s="200"/>
      <c r="AH141" s="200"/>
      <c r="AI141" s="200"/>
    </row>
    <row r="142" spans="14:35" x14ac:dyDescent="0.55000000000000004"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  <c r="AF142" s="200"/>
      <c r="AG142" s="200"/>
      <c r="AH142" s="200"/>
      <c r="AI142" s="200"/>
    </row>
    <row r="143" spans="14:35" x14ac:dyDescent="0.55000000000000004"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200"/>
      <c r="AD143" s="200"/>
      <c r="AE143" s="200"/>
      <c r="AF143" s="200"/>
      <c r="AG143" s="200"/>
      <c r="AH143" s="200"/>
      <c r="AI143" s="200"/>
    </row>
    <row r="144" spans="14:35" x14ac:dyDescent="0.55000000000000004"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200"/>
      <c r="AF144" s="200"/>
      <c r="AG144" s="200"/>
      <c r="AH144" s="200"/>
      <c r="AI144" s="200"/>
    </row>
    <row r="145" spans="14:35" x14ac:dyDescent="0.55000000000000004"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  <c r="AF145" s="200"/>
      <c r="AG145" s="200"/>
      <c r="AH145" s="200"/>
      <c r="AI145" s="200"/>
    </row>
    <row r="146" spans="14:35" x14ac:dyDescent="0.55000000000000004"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</row>
    <row r="147" spans="14:35" x14ac:dyDescent="0.55000000000000004"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0"/>
      <c r="AE147" s="200"/>
      <c r="AF147" s="200"/>
      <c r="AG147" s="200"/>
      <c r="AH147" s="200"/>
      <c r="AI147" s="200"/>
    </row>
    <row r="148" spans="14:35" x14ac:dyDescent="0.55000000000000004"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  <c r="AF148" s="200"/>
      <c r="AG148" s="200"/>
      <c r="AH148" s="200"/>
      <c r="AI148" s="200"/>
    </row>
    <row r="149" spans="14:35" x14ac:dyDescent="0.55000000000000004"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200"/>
      <c r="AF149" s="200"/>
      <c r="AG149" s="200"/>
      <c r="AH149" s="200"/>
      <c r="AI149" s="200"/>
    </row>
    <row r="150" spans="14:35" x14ac:dyDescent="0.55000000000000004"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0"/>
      <c r="AI150" s="200"/>
    </row>
    <row r="151" spans="14:35" x14ac:dyDescent="0.55000000000000004"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</row>
    <row r="152" spans="14:35" x14ac:dyDescent="0.55000000000000004"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  <c r="AA152" s="200"/>
      <c r="AB152" s="200"/>
      <c r="AC152" s="200"/>
      <c r="AD152" s="200"/>
      <c r="AE152" s="200"/>
      <c r="AF152" s="200"/>
      <c r="AG152" s="200"/>
      <c r="AH152" s="200"/>
      <c r="AI152" s="200"/>
    </row>
    <row r="153" spans="14:35" x14ac:dyDescent="0.55000000000000004"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</row>
    <row r="154" spans="14:35" x14ac:dyDescent="0.55000000000000004"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</row>
    <row r="155" spans="14:35" x14ac:dyDescent="0.55000000000000004"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</row>
    <row r="156" spans="14:35" x14ac:dyDescent="0.55000000000000004"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</row>
    <row r="157" spans="14:35" x14ac:dyDescent="0.55000000000000004"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  <c r="AA157" s="200"/>
      <c r="AB157" s="200"/>
      <c r="AC157" s="200"/>
      <c r="AD157" s="200"/>
      <c r="AE157" s="200"/>
      <c r="AF157" s="200"/>
      <c r="AG157" s="200"/>
      <c r="AH157" s="200"/>
      <c r="AI157" s="200"/>
    </row>
    <row r="158" spans="14:35" x14ac:dyDescent="0.55000000000000004"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200"/>
      <c r="Z158" s="200"/>
      <c r="AA158" s="200"/>
      <c r="AB158" s="200"/>
      <c r="AC158" s="200"/>
      <c r="AD158" s="200"/>
      <c r="AE158" s="200"/>
      <c r="AF158" s="200"/>
      <c r="AG158" s="200"/>
      <c r="AH158" s="200"/>
      <c r="AI158" s="200"/>
    </row>
    <row r="159" spans="14:35" x14ac:dyDescent="0.55000000000000004"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0"/>
    </row>
    <row r="160" spans="14:35" x14ac:dyDescent="0.55000000000000004"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</row>
    <row r="161" spans="14:35" x14ac:dyDescent="0.55000000000000004"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</row>
    <row r="162" spans="14:35" x14ac:dyDescent="0.55000000000000004"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0"/>
    </row>
    <row r="163" spans="14:35" x14ac:dyDescent="0.55000000000000004"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</row>
    <row r="164" spans="14:35" x14ac:dyDescent="0.55000000000000004"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200"/>
      <c r="AF164" s="200"/>
      <c r="AG164" s="200"/>
      <c r="AH164" s="200"/>
      <c r="AI164" s="200"/>
    </row>
    <row r="165" spans="14:35" x14ac:dyDescent="0.55000000000000004"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200"/>
      <c r="AG165" s="200"/>
      <c r="AH165" s="200"/>
      <c r="AI165" s="200"/>
    </row>
    <row r="166" spans="14:35" x14ac:dyDescent="0.55000000000000004"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</row>
    <row r="167" spans="14:35" x14ac:dyDescent="0.55000000000000004"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</row>
    <row r="168" spans="14:35" x14ac:dyDescent="0.55000000000000004"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0"/>
      <c r="AE168" s="200"/>
      <c r="AF168" s="200"/>
      <c r="AG168" s="200"/>
      <c r="AH168" s="200"/>
      <c r="AI168" s="200"/>
    </row>
    <row r="169" spans="14:35" x14ac:dyDescent="0.55000000000000004"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</row>
    <row r="170" spans="14:35" x14ac:dyDescent="0.55000000000000004"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  <c r="Z170" s="200"/>
      <c r="AA170" s="200"/>
      <c r="AB170" s="200"/>
      <c r="AC170" s="200"/>
      <c r="AD170" s="200"/>
      <c r="AE170" s="200"/>
      <c r="AF170" s="200"/>
      <c r="AG170" s="200"/>
      <c r="AH170" s="200"/>
      <c r="AI170" s="200"/>
    </row>
    <row r="171" spans="14:35" x14ac:dyDescent="0.55000000000000004"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</row>
    <row r="172" spans="14:35" x14ac:dyDescent="0.55000000000000004"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  <c r="Z172" s="200"/>
      <c r="AA172" s="200"/>
      <c r="AB172" s="200"/>
      <c r="AC172" s="200"/>
      <c r="AD172" s="200"/>
      <c r="AE172" s="200"/>
      <c r="AF172" s="200"/>
      <c r="AG172" s="200"/>
      <c r="AH172" s="200"/>
      <c r="AI172" s="200"/>
    </row>
    <row r="173" spans="14:35" x14ac:dyDescent="0.55000000000000004">
      <c r="N173" s="200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  <c r="AA173" s="200"/>
      <c r="AB173" s="200"/>
      <c r="AC173" s="200"/>
      <c r="AD173" s="200"/>
      <c r="AE173" s="200"/>
      <c r="AF173" s="200"/>
      <c r="AG173" s="200"/>
      <c r="AH173" s="200"/>
      <c r="AI173" s="200"/>
    </row>
    <row r="174" spans="14:35" x14ac:dyDescent="0.55000000000000004"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200"/>
      <c r="AF174" s="200"/>
      <c r="AG174" s="200"/>
      <c r="AH174" s="200"/>
      <c r="AI174" s="200"/>
    </row>
    <row r="175" spans="14:35" x14ac:dyDescent="0.55000000000000004"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</row>
    <row r="176" spans="14:35" x14ac:dyDescent="0.55000000000000004">
      <c r="N176" s="200"/>
      <c r="O176" s="200"/>
      <c r="P176" s="200"/>
      <c r="Q176" s="200"/>
      <c r="R176" s="200"/>
      <c r="S176" s="200"/>
      <c r="T176" s="200"/>
      <c r="U176" s="200"/>
      <c r="V176" s="200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</row>
    <row r="177" spans="14:35" x14ac:dyDescent="0.55000000000000004">
      <c r="N177" s="200"/>
      <c r="O177" s="200"/>
      <c r="P177" s="200"/>
      <c r="Q177" s="200"/>
      <c r="R177" s="200"/>
      <c r="S177" s="200"/>
      <c r="T177" s="200"/>
      <c r="U177" s="200"/>
      <c r="V177" s="200"/>
      <c r="W177" s="200"/>
      <c r="X177" s="200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</row>
    <row r="178" spans="14:35" x14ac:dyDescent="0.55000000000000004"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</row>
    <row r="179" spans="14:35" x14ac:dyDescent="0.55000000000000004"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</row>
    <row r="180" spans="14:35" x14ac:dyDescent="0.55000000000000004">
      <c r="N180" s="200"/>
      <c r="O180" s="200"/>
      <c r="P180" s="200"/>
      <c r="Q180" s="200"/>
      <c r="R180" s="200"/>
      <c r="S180" s="200"/>
      <c r="T180" s="200"/>
      <c r="U180" s="200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200"/>
      <c r="AF180" s="200"/>
      <c r="AG180" s="200"/>
      <c r="AH180" s="200"/>
      <c r="AI180" s="200"/>
    </row>
    <row r="181" spans="14:35" x14ac:dyDescent="0.55000000000000004"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</row>
    <row r="182" spans="14:35" x14ac:dyDescent="0.55000000000000004">
      <c r="N182" s="200"/>
      <c r="O182" s="200"/>
      <c r="P182" s="200"/>
      <c r="Q182" s="200"/>
      <c r="R182" s="200"/>
      <c r="S182" s="200"/>
      <c r="T182" s="200"/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200"/>
      <c r="AG182" s="200"/>
      <c r="AH182" s="200"/>
      <c r="AI182" s="200"/>
    </row>
    <row r="183" spans="14:35" x14ac:dyDescent="0.55000000000000004">
      <c r="N183" s="200"/>
      <c r="O183" s="200"/>
      <c r="P183" s="200"/>
      <c r="Q183" s="200"/>
      <c r="R183" s="200"/>
      <c r="S183" s="200"/>
      <c r="T183" s="200"/>
      <c r="U183" s="200"/>
      <c r="V183" s="200"/>
      <c r="W183" s="200"/>
      <c r="X183" s="200"/>
      <c r="Y183" s="200"/>
      <c r="Z183" s="200"/>
      <c r="AA183" s="200"/>
      <c r="AB183" s="200"/>
      <c r="AC183" s="200"/>
      <c r="AD183" s="200"/>
      <c r="AE183" s="200"/>
      <c r="AF183" s="200"/>
      <c r="AG183" s="200"/>
      <c r="AH183" s="200"/>
      <c r="AI183" s="200"/>
    </row>
    <row r="184" spans="14:35" x14ac:dyDescent="0.55000000000000004"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  <c r="AI184" s="200"/>
    </row>
    <row r="185" spans="14:35" x14ac:dyDescent="0.55000000000000004"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0"/>
      <c r="Z185" s="200"/>
      <c r="AA185" s="200"/>
      <c r="AB185" s="200"/>
      <c r="AC185" s="200"/>
      <c r="AD185" s="200"/>
      <c r="AE185" s="200"/>
      <c r="AF185" s="200"/>
      <c r="AG185" s="200"/>
      <c r="AH185" s="200"/>
      <c r="AI185" s="200"/>
    </row>
    <row r="186" spans="14:35" x14ac:dyDescent="0.55000000000000004">
      <c r="N186" s="200"/>
      <c r="O186" s="200"/>
      <c r="P186" s="200"/>
      <c r="Q186" s="200"/>
      <c r="R186" s="200"/>
      <c r="S186" s="200"/>
      <c r="T186" s="200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200"/>
      <c r="AI186" s="200"/>
    </row>
    <row r="187" spans="14:35" x14ac:dyDescent="0.55000000000000004"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200"/>
      <c r="AG187" s="200"/>
      <c r="AH187" s="200"/>
      <c r="AI187" s="200"/>
    </row>
    <row r="188" spans="14:35" x14ac:dyDescent="0.55000000000000004"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200"/>
      <c r="AI188" s="200"/>
    </row>
    <row r="189" spans="14:35" x14ac:dyDescent="0.55000000000000004">
      <c r="N189" s="200"/>
      <c r="O189" s="200"/>
      <c r="P189" s="200"/>
      <c r="Q189" s="200"/>
      <c r="R189" s="200"/>
      <c r="S189" s="200"/>
      <c r="T189" s="200"/>
      <c r="U189" s="200"/>
      <c r="V189" s="200"/>
      <c r="W189" s="200"/>
      <c r="X189" s="200"/>
      <c r="Y189" s="200"/>
      <c r="Z189" s="200"/>
      <c r="AA189" s="200"/>
      <c r="AB189" s="200"/>
      <c r="AC189" s="200"/>
      <c r="AD189" s="200"/>
      <c r="AE189" s="200"/>
      <c r="AF189" s="200"/>
      <c r="AG189" s="200"/>
      <c r="AH189" s="200"/>
      <c r="AI189" s="200"/>
    </row>
    <row r="190" spans="14:35" x14ac:dyDescent="0.55000000000000004">
      <c r="N190" s="200"/>
      <c r="O190" s="200"/>
      <c r="P190" s="200"/>
      <c r="Q190" s="200"/>
      <c r="R190" s="200"/>
      <c r="S190" s="200"/>
      <c r="T190" s="200"/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0"/>
      <c r="AI190" s="200"/>
    </row>
    <row r="191" spans="14:35" x14ac:dyDescent="0.55000000000000004">
      <c r="N191" s="200"/>
      <c r="O191" s="200"/>
      <c r="P191" s="200"/>
      <c r="Q191" s="200"/>
      <c r="R191" s="200"/>
      <c r="S191" s="200"/>
      <c r="T191" s="200"/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0"/>
      <c r="AE191" s="200"/>
      <c r="AF191" s="200"/>
      <c r="AG191" s="200"/>
      <c r="AH191" s="200"/>
      <c r="AI191" s="200"/>
    </row>
    <row r="192" spans="14:35" x14ac:dyDescent="0.55000000000000004">
      <c r="N192" s="200"/>
      <c r="O192" s="200"/>
      <c r="P192" s="200"/>
      <c r="Q192" s="200"/>
      <c r="R192" s="200"/>
      <c r="S192" s="200"/>
      <c r="T192" s="200"/>
      <c r="U192" s="200"/>
      <c r="V192" s="200"/>
      <c r="W192" s="200"/>
      <c r="X192" s="200"/>
      <c r="Y192" s="200"/>
      <c r="Z192" s="200"/>
      <c r="AA192" s="200"/>
      <c r="AB192" s="200"/>
      <c r="AC192" s="200"/>
      <c r="AD192" s="200"/>
      <c r="AE192" s="200"/>
      <c r="AF192" s="200"/>
      <c r="AG192" s="200"/>
      <c r="AH192" s="200"/>
      <c r="AI192" s="200"/>
    </row>
    <row r="193" spans="14:35" x14ac:dyDescent="0.55000000000000004">
      <c r="N193" s="200"/>
      <c r="O193" s="200"/>
      <c r="P193" s="200"/>
      <c r="Q193" s="200"/>
      <c r="R193" s="200"/>
      <c r="S193" s="200"/>
      <c r="T193" s="200"/>
      <c r="U193" s="200"/>
      <c r="V193" s="200"/>
      <c r="W193" s="200"/>
      <c r="X193" s="200"/>
      <c r="Y193" s="200"/>
      <c r="Z193" s="200"/>
      <c r="AA193" s="200"/>
      <c r="AB193" s="200"/>
      <c r="AC193" s="200"/>
      <c r="AD193" s="200"/>
      <c r="AE193" s="200"/>
      <c r="AF193" s="200"/>
      <c r="AG193" s="200"/>
      <c r="AH193" s="200"/>
      <c r="AI193" s="200"/>
    </row>
    <row r="194" spans="14:35" x14ac:dyDescent="0.55000000000000004">
      <c r="N194" s="200"/>
      <c r="O194" s="200"/>
      <c r="P194" s="200"/>
      <c r="Q194" s="200"/>
      <c r="R194" s="200"/>
      <c r="S194" s="200"/>
      <c r="T194" s="200"/>
      <c r="U194" s="200"/>
      <c r="V194" s="200"/>
      <c r="W194" s="200"/>
      <c r="X194" s="200"/>
      <c r="Y194" s="200"/>
      <c r="Z194" s="200"/>
      <c r="AA194" s="200"/>
      <c r="AB194" s="200"/>
      <c r="AC194" s="200"/>
      <c r="AD194" s="200"/>
      <c r="AE194" s="200"/>
      <c r="AF194" s="200"/>
      <c r="AG194" s="200"/>
      <c r="AH194" s="200"/>
      <c r="AI194" s="200"/>
    </row>
    <row r="195" spans="14:35" x14ac:dyDescent="0.55000000000000004">
      <c r="N195" s="200"/>
      <c r="O195" s="200"/>
      <c r="P195" s="200"/>
      <c r="Q195" s="200"/>
      <c r="R195" s="200"/>
      <c r="S195" s="200"/>
      <c r="T195" s="200"/>
      <c r="U195" s="200"/>
      <c r="V195" s="200"/>
      <c r="W195" s="200"/>
      <c r="X195" s="200"/>
      <c r="Y195" s="200"/>
      <c r="Z195" s="200"/>
      <c r="AA195" s="200"/>
      <c r="AB195" s="200"/>
      <c r="AC195" s="200"/>
      <c r="AD195" s="200"/>
      <c r="AE195" s="200"/>
      <c r="AF195" s="200"/>
      <c r="AG195" s="200"/>
      <c r="AH195" s="200"/>
      <c r="AI195" s="200"/>
    </row>
    <row r="196" spans="14:35" x14ac:dyDescent="0.55000000000000004">
      <c r="N196" s="200"/>
      <c r="O196" s="200"/>
      <c r="P196" s="200"/>
      <c r="Q196" s="200"/>
      <c r="R196" s="200"/>
      <c r="S196" s="200"/>
      <c r="T196" s="200"/>
      <c r="U196" s="200"/>
      <c r="V196" s="200"/>
      <c r="W196" s="200"/>
      <c r="X196" s="200"/>
      <c r="Y196" s="200"/>
      <c r="Z196" s="200"/>
      <c r="AA196" s="200"/>
      <c r="AB196" s="200"/>
      <c r="AC196" s="200"/>
      <c r="AD196" s="200"/>
      <c r="AE196" s="200"/>
      <c r="AF196" s="200"/>
      <c r="AG196" s="200"/>
      <c r="AH196" s="200"/>
      <c r="AI196" s="200"/>
    </row>
    <row r="197" spans="14:35" x14ac:dyDescent="0.55000000000000004">
      <c r="N197" s="200"/>
      <c r="O197" s="200"/>
      <c r="P197" s="200"/>
      <c r="Q197" s="200"/>
      <c r="R197" s="200"/>
      <c r="S197" s="200"/>
      <c r="T197" s="200"/>
      <c r="U197" s="200"/>
      <c r="V197" s="200"/>
      <c r="W197" s="200"/>
      <c r="X197" s="200"/>
      <c r="Y197" s="200"/>
      <c r="Z197" s="200"/>
      <c r="AA197" s="200"/>
      <c r="AB197" s="200"/>
      <c r="AC197" s="200"/>
      <c r="AD197" s="200"/>
      <c r="AE197" s="200"/>
      <c r="AF197" s="200"/>
      <c r="AG197" s="200"/>
      <c r="AH197" s="200"/>
      <c r="AI197" s="200"/>
    </row>
    <row r="198" spans="14:35" x14ac:dyDescent="0.55000000000000004">
      <c r="N198" s="200"/>
      <c r="O198" s="200"/>
      <c r="P198" s="200"/>
      <c r="Q198" s="200"/>
      <c r="R198" s="200"/>
      <c r="S198" s="200"/>
      <c r="T198" s="200"/>
      <c r="U198" s="200"/>
      <c r="V198" s="200"/>
      <c r="W198" s="200"/>
      <c r="X198" s="200"/>
      <c r="Y198" s="200"/>
      <c r="Z198" s="200"/>
      <c r="AA198" s="200"/>
      <c r="AB198" s="200"/>
      <c r="AC198" s="200"/>
      <c r="AD198" s="200"/>
      <c r="AE198" s="200"/>
      <c r="AF198" s="200"/>
      <c r="AG198" s="200"/>
      <c r="AH198" s="200"/>
      <c r="AI198" s="200"/>
    </row>
    <row r="199" spans="14:35" x14ac:dyDescent="0.55000000000000004"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</row>
    <row r="200" spans="14:35" x14ac:dyDescent="0.55000000000000004">
      <c r="N200" s="200"/>
      <c r="O200" s="200"/>
      <c r="P200" s="200"/>
      <c r="Q200" s="200"/>
      <c r="R200" s="200"/>
      <c r="S200" s="200"/>
      <c r="T200" s="200"/>
      <c r="U200" s="200"/>
      <c r="V200" s="200"/>
      <c r="W200" s="200"/>
      <c r="X200" s="200"/>
      <c r="Y200" s="200"/>
      <c r="Z200" s="200"/>
      <c r="AA200" s="200"/>
      <c r="AB200" s="200"/>
      <c r="AC200" s="200"/>
      <c r="AD200" s="200"/>
      <c r="AE200" s="200"/>
      <c r="AF200" s="200"/>
      <c r="AG200" s="200"/>
      <c r="AH200" s="200"/>
      <c r="AI200" s="200"/>
    </row>
    <row r="201" spans="14:35" x14ac:dyDescent="0.55000000000000004">
      <c r="N201" s="200"/>
      <c r="O201" s="200"/>
      <c r="P201" s="200"/>
      <c r="Q201" s="200"/>
      <c r="R201" s="200"/>
      <c r="S201" s="200"/>
      <c r="T201" s="200"/>
      <c r="U201" s="200"/>
      <c r="V201" s="200"/>
      <c r="W201" s="200"/>
      <c r="X201" s="200"/>
      <c r="Y201" s="200"/>
      <c r="Z201" s="200"/>
      <c r="AA201" s="200"/>
      <c r="AB201" s="200"/>
      <c r="AC201" s="200"/>
      <c r="AD201" s="200"/>
      <c r="AE201" s="200"/>
      <c r="AF201" s="200"/>
      <c r="AG201" s="200"/>
      <c r="AH201" s="200"/>
      <c r="AI201" s="200"/>
    </row>
    <row r="202" spans="14:35" x14ac:dyDescent="0.55000000000000004">
      <c r="N202" s="200"/>
      <c r="O202" s="200"/>
      <c r="P202" s="200"/>
      <c r="Q202" s="200"/>
      <c r="R202" s="200"/>
      <c r="S202" s="200"/>
      <c r="T202" s="200"/>
      <c r="U202" s="200"/>
      <c r="V202" s="200"/>
      <c r="W202" s="200"/>
      <c r="X202" s="200"/>
      <c r="Y202" s="200"/>
      <c r="Z202" s="200"/>
      <c r="AA202" s="200"/>
      <c r="AB202" s="200"/>
      <c r="AC202" s="200"/>
      <c r="AD202" s="200"/>
      <c r="AE202" s="200"/>
      <c r="AF202" s="200"/>
      <c r="AG202" s="200"/>
      <c r="AH202" s="200"/>
      <c r="AI202" s="200"/>
    </row>
    <row r="203" spans="14:35" x14ac:dyDescent="0.55000000000000004">
      <c r="N203" s="200"/>
      <c r="O203" s="200"/>
      <c r="P203" s="200"/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  <c r="AA203" s="200"/>
      <c r="AB203" s="200"/>
      <c r="AC203" s="200"/>
      <c r="AD203" s="200"/>
      <c r="AE203" s="200"/>
      <c r="AF203" s="200"/>
      <c r="AG203" s="200"/>
      <c r="AH203" s="200"/>
      <c r="AI203" s="200"/>
    </row>
    <row r="204" spans="14:35" x14ac:dyDescent="0.55000000000000004"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0"/>
      <c r="AI204" s="200"/>
    </row>
    <row r="205" spans="14:35" x14ac:dyDescent="0.55000000000000004"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200"/>
      <c r="AF205" s="200"/>
      <c r="AG205" s="200"/>
      <c r="AH205" s="200"/>
      <c r="AI205" s="200"/>
    </row>
    <row r="206" spans="14:35" x14ac:dyDescent="0.55000000000000004"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  <c r="AI206" s="200"/>
    </row>
    <row r="207" spans="14:35" x14ac:dyDescent="0.55000000000000004">
      <c r="N207" s="200"/>
      <c r="O207" s="200"/>
      <c r="P207" s="200"/>
      <c r="Q207" s="200"/>
      <c r="R207" s="200"/>
      <c r="S207" s="200"/>
      <c r="T207" s="200"/>
      <c r="U207" s="200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</row>
    <row r="208" spans="14:35" x14ac:dyDescent="0.55000000000000004">
      <c r="N208" s="200"/>
      <c r="O208" s="200"/>
      <c r="P208" s="200"/>
      <c r="Q208" s="200"/>
      <c r="R208" s="200"/>
      <c r="S208" s="200"/>
      <c r="T208" s="200"/>
      <c r="U208" s="200"/>
      <c r="V208" s="200"/>
      <c r="W208" s="200"/>
      <c r="X208" s="200"/>
      <c r="Y208" s="200"/>
      <c r="Z208" s="200"/>
      <c r="AA208" s="200"/>
      <c r="AB208" s="200"/>
      <c r="AC208" s="200"/>
      <c r="AD208" s="200"/>
      <c r="AE208" s="200"/>
      <c r="AF208" s="200"/>
      <c r="AG208" s="200"/>
      <c r="AH208" s="200"/>
      <c r="AI208" s="200"/>
    </row>
    <row r="209" spans="14:35" x14ac:dyDescent="0.55000000000000004">
      <c r="N209" s="200"/>
      <c r="O209" s="200"/>
      <c r="P209" s="200"/>
      <c r="Q209" s="200"/>
      <c r="R209" s="200"/>
      <c r="S209" s="200"/>
      <c r="T209" s="200"/>
      <c r="U209" s="200"/>
      <c r="V209" s="200"/>
      <c r="W209" s="200"/>
      <c r="X209" s="200"/>
      <c r="Y209" s="200"/>
      <c r="Z209" s="200"/>
      <c r="AA209" s="200"/>
      <c r="AB209" s="200"/>
      <c r="AC209" s="200"/>
      <c r="AD209" s="200"/>
      <c r="AE209" s="200"/>
      <c r="AF209" s="200"/>
      <c r="AG209" s="200"/>
      <c r="AH209" s="200"/>
      <c r="AI209" s="200"/>
    </row>
    <row r="210" spans="14:35" x14ac:dyDescent="0.55000000000000004">
      <c r="N210" s="200"/>
      <c r="O210" s="200"/>
      <c r="P210" s="200"/>
      <c r="Q210" s="200"/>
      <c r="R210" s="200"/>
      <c r="S210" s="200"/>
      <c r="T210" s="200"/>
      <c r="U210" s="200"/>
      <c r="V210" s="200"/>
      <c r="W210" s="200"/>
      <c r="X210" s="200"/>
      <c r="Y210" s="200"/>
      <c r="Z210" s="200"/>
      <c r="AA210" s="200"/>
      <c r="AB210" s="200"/>
      <c r="AC210" s="200"/>
      <c r="AD210" s="200"/>
      <c r="AE210" s="200"/>
      <c r="AF210" s="200"/>
      <c r="AG210" s="200"/>
      <c r="AH210" s="200"/>
      <c r="AI210" s="200"/>
    </row>
    <row r="211" spans="14:35" x14ac:dyDescent="0.55000000000000004">
      <c r="N211" s="200"/>
      <c r="O211" s="200"/>
      <c r="P211" s="200"/>
      <c r="Q211" s="200"/>
      <c r="R211" s="200"/>
      <c r="S211" s="200"/>
      <c r="T211" s="200"/>
      <c r="U211" s="200"/>
      <c r="V211" s="200"/>
      <c r="W211" s="200"/>
      <c r="X211" s="200"/>
      <c r="Y211" s="200"/>
      <c r="Z211" s="200"/>
      <c r="AA211" s="200"/>
      <c r="AB211" s="200"/>
      <c r="AC211" s="200"/>
      <c r="AD211" s="200"/>
      <c r="AE211" s="200"/>
      <c r="AF211" s="200"/>
      <c r="AG211" s="200"/>
      <c r="AH211" s="200"/>
      <c r="AI211" s="200"/>
    </row>
    <row r="212" spans="14:35" x14ac:dyDescent="0.55000000000000004">
      <c r="N212" s="200"/>
      <c r="O212" s="200"/>
      <c r="P212" s="200"/>
      <c r="Q212" s="200"/>
      <c r="R212" s="200"/>
      <c r="S212" s="200"/>
      <c r="T212" s="200"/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0"/>
      <c r="AE212" s="200"/>
      <c r="AF212" s="200"/>
      <c r="AG212" s="200"/>
      <c r="AH212" s="200"/>
      <c r="AI212" s="200"/>
    </row>
    <row r="213" spans="14:35" x14ac:dyDescent="0.55000000000000004">
      <c r="N213" s="200"/>
      <c r="O213" s="200"/>
      <c r="P213" s="200"/>
      <c r="Q213" s="200"/>
      <c r="R213" s="200"/>
      <c r="S213" s="200"/>
      <c r="T213" s="200"/>
      <c r="U213" s="200"/>
      <c r="V213" s="200"/>
      <c r="W213" s="200"/>
      <c r="X213" s="200"/>
      <c r="Y213" s="200"/>
      <c r="Z213" s="200"/>
      <c r="AA213" s="200"/>
      <c r="AB213" s="200"/>
      <c r="AC213" s="200"/>
      <c r="AD213" s="200"/>
      <c r="AE213" s="200"/>
      <c r="AF213" s="200"/>
      <c r="AG213" s="200"/>
      <c r="AH213" s="200"/>
      <c r="AI213" s="200"/>
    </row>
    <row r="214" spans="14:35" x14ac:dyDescent="0.55000000000000004">
      <c r="N214" s="200"/>
      <c r="O214" s="200"/>
      <c r="P214" s="200"/>
      <c r="Q214" s="200"/>
      <c r="R214" s="200"/>
      <c r="S214" s="200"/>
      <c r="T214" s="200"/>
      <c r="U214" s="200"/>
      <c r="V214" s="200"/>
      <c r="W214" s="200"/>
      <c r="X214" s="200"/>
      <c r="Y214" s="200"/>
      <c r="Z214" s="200"/>
      <c r="AA214" s="200"/>
      <c r="AB214" s="200"/>
      <c r="AC214" s="200"/>
      <c r="AD214" s="200"/>
      <c r="AE214" s="200"/>
      <c r="AF214" s="200"/>
      <c r="AG214" s="200"/>
      <c r="AH214" s="200"/>
      <c r="AI214" s="200"/>
    </row>
    <row r="215" spans="14:35" x14ac:dyDescent="0.55000000000000004">
      <c r="N215" s="200"/>
      <c r="O215" s="200"/>
      <c r="P215" s="200"/>
      <c r="Q215" s="200"/>
      <c r="R215" s="200"/>
      <c r="S215" s="200"/>
      <c r="T215" s="200"/>
      <c r="U215" s="200"/>
      <c r="V215" s="200"/>
      <c r="W215" s="200"/>
      <c r="X215" s="200"/>
      <c r="Y215" s="200"/>
      <c r="Z215" s="200"/>
      <c r="AA215" s="200"/>
      <c r="AB215" s="200"/>
      <c r="AC215" s="200"/>
      <c r="AD215" s="200"/>
      <c r="AE215" s="200"/>
      <c r="AF215" s="200"/>
      <c r="AG215" s="200"/>
      <c r="AH215" s="200"/>
      <c r="AI215" s="200"/>
    </row>
    <row r="216" spans="14:35" x14ac:dyDescent="0.55000000000000004">
      <c r="N216" s="200"/>
      <c r="O216" s="200"/>
      <c r="P216" s="200"/>
      <c r="Q216" s="200"/>
      <c r="R216" s="200"/>
      <c r="S216" s="200"/>
      <c r="T216" s="200"/>
      <c r="U216" s="200"/>
      <c r="V216" s="200"/>
      <c r="W216" s="200"/>
      <c r="X216" s="200"/>
      <c r="Y216" s="200"/>
      <c r="Z216" s="200"/>
      <c r="AA216" s="200"/>
      <c r="AB216" s="200"/>
      <c r="AC216" s="200"/>
      <c r="AD216" s="200"/>
      <c r="AE216" s="200"/>
      <c r="AF216" s="200"/>
      <c r="AG216" s="200"/>
      <c r="AH216" s="200"/>
      <c r="AI216" s="200"/>
    </row>
    <row r="217" spans="14:35" x14ac:dyDescent="0.55000000000000004">
      <c r="N217" s="200"/>
      <c r="O217" s="200"/>
      <c r="P217" s="200"/>
      <c r="Q217" s="200"/>
      <c r="R217" s="200"/>
      <c r="S217" s="200"/>
      <c r="T217" s="200"/>
      <c r="U217" s="200"/>
      <c r="V217" s="200"/>
      <c r="W217" s="200"/>
      <c r="X217" s="200"/>
      <c r="Y217" s="200"/>
      <c r="Z217" s="200"/>
      <c r="AA217" s="200"/>
      <c r="AB217" s="200"/>
      <c r="AC217" s="200"/>
      <c r="AD217" s="200"/>
      <c r="AE217" s="200"/>
      <c r="AF217" s="200"/>
      <c r="AG217" s="200"/>
      <c r="AH217" s="200"/>
      <c r="AI217" s="200"/>
    </row>
    <row r="218" spans="14:35" x14ac:dyDescent="0.55000000000000004">
      <c r="N218" s="200"/>
      <c r="O218" s="200"/>
      <c r="P218" s="200"/>
      <c r="Q218" s="200"/>
      <c r="R218" s="200"/>
      <c r="S218" s="200"/>
      <c r="T218" s="200"/>
      <c r="U218" s="200"/>
      <c r="V218" s="200"/>
      <c r="W218" s="200"/>
      <c r="X218" s="200"/>
      <c r="Y218" s="200"/>
      <c r="Z218" s="200"/>
      <c r="AA218" s="200"/>
      <c r="AB218" s="200"/>
      <c r="AC218" s="200"/>
      <c r="AD218" s="200"/>
      <c r="AE218" s="200"/>
      <c r="AF218" s="200"/>
      <c r="AG218" s="200"/>
      <c r="AH218" s="200"/>
      <c r="AI218" s="200"/>
    </row>
    <row r="219" spans="14:35" x14ac:dyDescent="0.55000000000000004"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  <c r="X219" s="200"/>
      <c r="Y219" s="200"/>
      <c r="Z219" s="200"/>
      <c r="AA219" s="200"/>
      <c r="AB219" s="200"/>
      <c r="AC219" s="200"/>
      <c r="AD219" s="200"/>
      <c r="AE219" s="200"/>
      <c r="AF219" s="200"/>
      <c r="AG219" s="200"/>
      <c r="AH219" s="200"/>
      <c r="AI219" s="200"/>
    </row>
    <row r="220" spans="14:35" x14ac:dyDescent="0.55000000000000004"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200"/>
      <c r="AF220" s="200"/>
      <c r="AG220" s="200"/>
      <c r="AH220" s="200"/>
      <c r="AI220" s="200"/>
    </row>
    <row r="221" spans="14:35" x14ac:dyDescent="0.55000000000000004"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0"/>
      <c r="Y221" s="200"/>
      <c r="Z221" s="200"/>
      <c r="AA221" s="200"/>
      <c r="AB221" s="200"/>
      <c r="AC221" s="200"/>
      <c r="AD221" s="200"/>
      <c r="AE221" s="200"/>
      <c r="AF221" s="200"/>
      <c r="AG221" s="200"/>
      <c r="AH221" s="200"/>
      <c r="AI221" s="200"/>
    </row>
    <row r="222" spans="14:35" x14ac:dyDescent="0.55000000000000004">
      <c r="N222" s="200"/>
      <c r="O222" s="200"/>
      <c r="P222" s="200"/>
      <c r="Q222" s="200"/>
      <c r="R222" s="200"/>
      <c r="S222" s="200"/>
      <c r="T222" s="200"/>
      <c r="U222" s="200"/>
      <c r="V222" s="200"/>
      <c r="W222" s="200"/>
      <c r="X222" s="200"/>
      <c r="Y222" s="200"/>
      <c r="Z222" s="200"/>
      <c r="AA222" s="200"/>
      <c r="AB222" s="200"/>
      <c r="AC222" s="200"/>
      <c r="AD222" s="200"/>
      <c r="AE222" s="200"/>
      <c r="AF222" s="200"/>
      <c r="AG222" s="200"/>
      <c r="AH222" s="200"/>
      <c r="AI222" s="200"/>
    </row>
    <row r="223" spans="14:35" x14ac:dyDescent="0.55000000000000004">
      <c r="N223" s="211"/>
      <c r="O223" s="211"/>
      <c r="P223" s="211"/>
      <c r="Q223" s="211"/>
      <c r="V223" s="211"/>
      <c r="W223" s="211"/>
      <c r="X223" s="211"/>
      <c r="Y223" s="211"/>
      <c r="Z223" s="211"/>
      <c r="AE223" s="211"/>
      <c r="AF223" s="211"/>
      <c r="AG223" s="211"/>
      <c r="AH223" s="211"/>
    </row>
    <row r="224" spans="14:35" x14ac:dyDescent="0.55000000000000004">
      <c r="N224" s="211"/>
      <c r="O224" s="211"/>
      <c r="P224" s="211"/>
      <c r="Q224" s="211"/>
      <c r="V224" s="211"/>
      <c r="W224" s="211"/>
      <c r="X224" s="211"/>
      <c r="Y224" s="211"/>
      <c r="Z224" s="211"/>
      <c r="AE224" s="211"/>
      <c r="AF224" s="211"/>
      <c r="AG224" s="211"/>
      <c r="AH224" s="211"/>
    </row>
    <row r="225" spans="14:34" x14ac:dyDescent="0.55000000000000004">
      <c r="N225" s="211"/>
      <c r="O225" s="211"/>
      <c r="P225" s="211"/>
      <c r="Q225" s="211"/>
      <c r="V225" s="211"/>
      <c r="W225" s="211"/>
      <c r="X225" s="211"/>
      <c r="Y225" s="211"/>
      <c r="Z225" s="211"/>
      <c r="AE225" s="211"/>
      <c r="AF225" s="211"/>
      <c r="AG225" s="211"/>
      <c r="AH225" s="211"/>
    </row>
    <row r="226" spans="14:34" x14ac:dyDescent="0.55000000000000004">
      <c r="N226" s="211"/>
      <c r="O226" s="211"/>
      <c r="P226" s="211"/>
      <c r="Q226" s="211"/>
      <c r="V226" s="211"/>
      <c r="W226" s="211"/>
      <c r="X226" s="211"/>
      <c r="Y226" s="211"/>
      <c r="Z226" s="211"/>
      <c r="AE226" s="211"/>
      <c r="AF226" s="211"/>
      <c r="AG226" s="211"/>
      <c r="AH226" s="211"/>
    </row>
    <row r="227" spans="14:34" x14ac:dyDescent="0.55000000000000004">
      <c r="N227" s="211"/>
      <c r="O227" s="211"/>
      <c r="P227" s="211"/>
      <c r="Q227" s="211"/>
      <c r="V227" s="211"/>
      <c r="W227" s="211"/>
      <c r="X227" s="211"/>
      <c r="Y227" s="211"/>
      <c r="Z227" s="211"/>
      <c r="AE227" s="211"/>
      <c r="AF227" s="211"/>
      <c r="AG227" s="211"/>
      <c r="AH227" s="211"/>
    </row>
    <row r="228" spans="14:34" x14ac:dyDescent="0.55000000000000004">
      <c r="N228" s="211"/>
      <c r="O228" s="211"/>
      <c r="P228" s="211"/>
      <c r="Q228" s="211"/>
      <c r="V228" s="211"/>
      <c r="W228" s="211"/>
      <c r="X228" s="211"/>
      <c r="Y228" s="211"/>
      <c r="Z228" s="211"/>
      <c r="AE228" s="211"/>
      <c r="AF228" s="211"/>
      <c r="AG228" s="211"/>
      <c r="AH228" s="211"/>
    </row>
    <row r="229" spans="14:34" x14ac:dyDescent="0.55000000000000004">
      <c r="N229" s="211"/>
      <c r="O229" s="211"/>
      <c r="P229" s="211"/>
      <c r="Q229" s="211"/>
      <c r="V229" s="211"/>
      <c r="W229" s="211"/>
      <c r="X229" s="211"/>
      <c r="Y229" s="211"/>
      <c r="Z229" s="211"/>
      <c r="AE229" s="211"/>
      <c r="AF229" s="211"/>
      <c r="AG229" s="211"/>
      <c r="AH229" s="211"/>
    </row>
    <row r="230" spans="14:34" x14ac:dyDescent="0.55000000000000004">
      <c r="N230" s="211"/>
      <c r="O230" s="211"/>
      <c r="P230" s="211"/>
      <c r="Q230" s="211"/>
      <c r="V230" s="211"/>
      <c r="W230" s="211"/>
      <c r="X230" s="211"/>
      <c r="Y230" s="211"/>
      <c r="Z230" s="211"/>
      <c r="AE230" s="211"/>
      <c r="AF230" s="211"/>
      <c r="AG230" s="211"/>
      <c r="AH230" s="211"/>
    </row>
    <row r="231" spans="14:34" x14ac:dyDescent="0.55000000000000004">
      <c r="N231" s="211"/>
      <c r="O231" s="211"/>
      <c r="P231" s="211"/>
      <c r="Q231" s="211"/>
      <c r="V231" s="211"/>
      <c r="W231" s="211"/>
      <c r="X231" s="211"/>
      <c r="Y231" s="211"/>
      <c r="Z231" s="211"/>
      <c r="AE231" s="211"/>
      <c r="AF231" s="211"/>
      <c r="AG231" s="211"/>
      <c r="AH231" s="211"/>
    </row>
    <row r="232" spans="14:34" x14ac:dyDescent="0.55000000000000004">
      <c r="N232" s="211"/>
      <c r="O232" s="211"/>
      <c r="P232" s="211"/>
      <c r="Q232" s="211"/>
      <c r="V232" s="211"/>
      <c r="W232" s="211"/>
      <c r="X232" s="211"/>
      <c r="Y232" s="211"/>
      <c r="Z232" s="211"/>
      <c r="AE232" s="211"/>
      <c r="AF232" s="211"/>
      <c r="AG232" s="211"/>
      <c r="AH232" s="211"/>
    </row>
    <row r="233" spans="14:34" x14ac:dyDescent="0.55000000000000004">
      <c r="N233" s="211"/>
      <c r="O233" s="211"/>
      <c r="P233" s="211"/>
      <c r="Q233" s="211"/>
      <c r="V233" s="211"/>
      <c r="W233" s="211"/>
      <c r="X233" s="211"/>
      <c r="Y233" s="211"/>
      <c r="Z233" s="211"/>
      <c r="AE233" s="211"/>
      <c r="AF233" s="211"/>
      <c r="AG233" s="211"/>
      <c r="AH233" s="211"/>
    </row>
    <row r="234" spans="14:34" x14ac:dyDescent="0.55000000000000004">
      <c r="N234" s="211"/>
      <c r="O234" s="211"/>
      <c r="P234" s="211"/>
      <c r="Q234" s="211"/>
      <c r="V234" s="211"/>
      <c r="W234" s="211"/>
      <c r="X234" s="211"/>
      <c r="Y234" s="211"/>
      <c r="Z234" s="211"/>
      <c r="AE234" s="211"/>
      <c r="AF234" s="211"/>
      <c r="AG234" s="211"/>
      <c r="AH234" s="211"/>
    </row>
    <row r="235" spans="14:34" x14ac:dyDescent="0.55000000000000004">
      <c r="N235" s="211"/>
      <c r="O235" s="211"/>
      <c r="P235" s="211"/>
      <c r="Q235" s="211"/>
      <c r="V235" s="211"/>
      <c r="W235" s="211"/>
      <c r="X235" s="211"/>
      <c r="Y235" s="211"/>
      <c r="Z235" s="211"/>
      <c r="AE235" s="211"/>
      <c r="AF235" s="211"/>
      <c r="AG235" s="211"/>
      <c r="AH235" s="211"/>
    </row>
    <row r="236" spans="14:34" x14ac:dyDescent="0.55000000000000004">
      <c r="N236" s="211"/>
      <c r="O236" s="211"/>
      <c r="P236" s="211"/>
      <c r="Q236" s="211"/>
      <c r="V236" s="211"/>
      <c r="W236" s="211"/>
      <c r="X236" s="211"/>
      <c r="Y236" s="211"/>
      <c r="Z236" s="211"/>
      <c r="AE236" s="211"/>
      <c r="AF236" s="211"/>
      <c r="AG236" s="211"/>
      <c r="AH236" s="211"/>
    </row>
    <row r="237" spans="14:34" x14ac:dyDescent="0.55000000000000004">
      <c r="N237" s="211"/>
      <c r="O237" s="211"/>
      <c r="P237" s="211"/>
      <c r="Q237" s="211"/>
      <c r="V237" s="211"/>
      <c r="W237" s="211"/>
      <c r="X237" s="211"/>
      <c r="Y237" s="211"/>
      <c r="Z237" s="211"/>
      <c r="AE237" s="211"/>
      <c r="AF237" s="211"/>
      <c r="AG237" s="211"/>
      <c r="AH237" s="211"/>
    </row>
    <row r="238" spans="14:34" x14ac:dyDescent="0.55000000000000004">
      <c r="N238" s="211"/>
      <c r="O238" s="211"/>
      <c r="P238" s="211"/>
      <c r="Q238" s="211"/>
      <c r="V238" s="211"/>
      <c r="W238" s="211"/>
      <c r="X238" s="211"/>
      <c r="Y238" s="211"/>
      <c r="Z238" s="211"/>
      <c r="AE238" s="211"/>
      <c r="AF238" s="211"/>
      <c r="AG238" s="211"/>
      <c r="AH238" s="211"/>
    </row>
    <row r="239" spans="14:34" x14ac:dyDescent="0.55000000000000004">
      <c r="N239" s="211"/>
      <c r="O239" s="211"/>
      <c r="P239" s="211"/>
      <c r="Q239" s="211"/>
      <c r="V239" s="211"/>
      <c r="W239" s="211"/>
      <c r="X239" s="211"/>
      <c r="Y239" s="211"/>
      <c r="Z239" s="211"/>
      <c r="AE239" s="211"/>
      <c r="AF239" s="211"/>
      <c r="AG239" s="211"/>
      <c r="AH239" s="211"/>
    </row>
    <row r="240" spans="14:34" x14ac:dyDescent="0.55000000000000004">
      <c r="N240" s="211"/>
      <c r="O240" s="211"/>
      <c r="P240" s="211"/>
      <c r="Q240" s="211"/>
      <c r="V240" s="211"/>
      <c r="W240" s="211"/>
      <c r="X240" s="211"/>
      <c r="Y240" s="211"/>
      <c r="Z240" s="211"/>
      <c r="AE240" s="211"/>
      <c r="AF240" s="211"/>
      <c r="AG240" s="211"/>
      <c r="AH240" s="211"/>
    </row>
    <row r="241" spans="14:34" x14ac:dyDescent="0.55000000000000004">
      <c r="N241" s="211"/>
      <c r="O241" s="211"/>
      <c r="P241" s="211"/>
      <c r="Q241" s="211"/>
      <c r="V241" s="211"/>
      <c r="W241" s="211"/>
      <c r="X241" s="211"/>
      <c r="Y241" s="211"/>
      <c r="Z241" s="211"/>
      <c r="AE241" s="211"/>
      <c r="AF241" s="211"/>
      <c r="AG241" s="211"/>
      <c r="AH241" s="211"/>
    </row>
    <row r="242" spans="14:34" x14ac:dyDescent="0.55000000000000004">
      <c r="N242" s="211"/>
      <c r="O242" s="211"/>
      <c r="P242" s="211"/>
      <c r="Q242" s="211"/>
      <c r="V242" s="211"/>
      <c r="W242" s="211"/>
      <c r="X242" s="211"/>
      <c r="Y242" s="211"/>
      <c r="Z242" s="211"/>
      <c r="AE242" s="211"/>
      <c r="AF242" s="211"/>
      <c r="AG242" s="211"/>
      <c r="AH242" s="211"/>
    </row>
    <row r="243" spans="14:34" x14ac:dyDescent="0.55000000000000004">
      <c r="N243" s="211"/>
      <c r="O243" s="211"/>
      <c r="P243" s="211"/>
      <c r="Q243" s="211"/>
      <c r="V243" s="211"/>
      <c r="W243" s="211"/>
      <c r="X243" s="211"/>
      <c r="Y243" s="211"/>
      <c r="Z243" s="211"/>
      <c r="AE243" s="211"/>
      <c r="AF243" s="211"/>
      <c r="AG243" s="211"/>
      <c r="AH243" s="211"/>
    </row>
    <row r="244" spans="14:34" x14ac:dyDescent="0.55000000000000004">
      <c r="N244" s="211"/>
      <c r="O244" s="211"/>
      <c r="P244" s="211"/>
      <c r="Q244" s="211"/>
      <c r="V244" s="211"/>
      <c r="W244" s="211"/>
      <c r="X244" s="211"/>
      <c r="Y244" s="211"/>
      <c r="Z244" s="211"/>
      <c r="AE244" s="211"/>
      <c r="AF244" s="211"/>
      <c r="AG244" s="211"/>
      <c r="AH244" s="211"/>
    </row>
    <row r="245" spans="14:34" x14ac:dyDescent="0.55000000000000004">
      <c r="N245" s="211"/>
      <c r="O245" s="211"/>
      <c r="P245" s="211"/>
      <c r="Q245" s="211"/>
      <c r="V245" s="211"/>
      <c r="W245" s="211"/>
      <c r="X245" s="211"/>
      <c r="Y245" s="211"/>
      <c r="Z245" s="211"/>
      <c r="AE245" s="211"/>
      <c r="AF245" s="211"/>
      <c r="AG245" s="211"/>
      <c r="AH245" s="211"/>
    </row>
    <row r="246" spans="14:34" x14ac:dyDescent="0.55000000000000004">
      <c r="N246" s="211"/>
      <c r="O246" s="211"/>
      <c r="P246" s="211"/>
      <c r="Q246" s="211"/>
      <c r="V246" s="211"/>
      <c r="W246" s="211"/>
      <c r="X246" s="211"/>
      <c r="Y246" s="211"/>
      <c r="Z246" s="211"/>
      <c r="AE246" s="211"/>
      <c r="AF246" s="211"/>
      <c r="AG246" s="211"/>
      <c r="AH246" s="211"/>
    </row>
    <row r="247" spans="14:34" x14ac:dyDescent="0.55000000000000004">
      <c r="N247" s="211"/>
      <c r="O247" s="211"/>
      <c r="P247" s="211"/>
      <c r="Q247" s="211"/>
      <c r="V247" s="211"/>
      <c r="W247" s="211"/>
      <c r="X247" s="211"/>
      <c r="Y247" s="211"/>
      <c r="Z247" s="211"/>
      <c r="AE247" s="211"/>
      <c r="AF247" s="211"/>
      <c r="AG247" s="211"/>
      <c r="AH247" s="211"/>
    </row>
    <row r="248" spans="14:34" x14ac:dyDescent="0.55000000000000004">
      <c r="N248" s="211"/>
      <c r="O248" s="211"/>
      <c r="P248" s="211"/>
      <c r="Q248" s="211"/>
      <c r="V248" s="211"/>
      <c r="W248" s="211"/>
      <c r="X248" s="211"/>
      <c r="Y248" s="211"/>
      <c r="Z248" s="211"/>
      <c r="AE248" s="211"/>
      <c r="AF248" s="211"/>
      <c r="AG248" s="211"/>
      <c r="AH248" s="211"/>
    </row>
    <row r="249" spans="14:34" x14ac:dyDescent="0.55000000000000004">
      <c r="N249" s="211"/>
      <c r="O249" s="211"/>
      <c r="P249" s="211"/>
      <c r="Q249" s="211"/>
      <c r="V249" s="211"/>
      <c r="W249" s="211"/>
      <c r="X249" s="211"/>
      <c r="Y249" s="211"/>
      <c r="Z249" s="211"/>
      <c r="AE249" s="211"/>
      <c r="AF249" s="211"/>
      <c r="AG249" s="211"/>
      <c r="AH249" s="211"/>
    </row>
    <row r="250" spans="14:34" x14ac:dyDescent="0.55000000000000004">
      <c r="N250" s="211"/>
      <c r="O250" s="211"/>
      <c r="P250" s="211"/>
      <c r="Q250" s="211"/>
      <c r="V250" s="211"/>
      <c r="W250" s="211"/>
      <c r="X250" s="211"/>
      <c r="Y250" s="211"/>
      <c r="Z250" s="211"/>
      <c r="AE250" s="211"/>
      <c r="AF250" s="211"/>
      <c r="AG250" s="211"/>
      <c r="AH250" s="211"/>
    </row>
    <row r="251" spans="14:34" x14ac:dyDescent="0.55000000000000004">
      <c r="N251" s="211"/>
      <c r="O251" s="211"/>
      <c r="P251" s="211"/>
      <c r="Q251" s="211"/>
      <c r="V251" s="211"/>
      <c r="W251" s="211"/>
      <c r="X251" s="211"/>
      <c r="Y251" s="211"/>
      <c r="Z251" s="211"/>
      <c r="AE251" s="211"/>
      <c r="AF251" s="211"/>
      <c r="AG251" s="211"/>
      <c r="AH251" s="211"/>
    </row>
    <row r="252" spans="14:34" x14ac:dyDescent="0.55000000000000004">
      <c r="N252" s="211"/>
      <c r="O252" s="211"/>
      <c r="P252" s="211"/>
      <c r="Q252" s="211"/>
      <c r="V252" s="211"/>
      <c r="W252" s="211"/>
      <c r="X252" s="211"/>
      <c r="Y252" s="211"/>
      <c r="Z252" s="211"/>
      <c r="AE252" s="211"/>
      <c r="AF252" s="211"/>
      <c r="AG252" s="211"/>
      <c r="AH252" s="211"/>
    </row>
    <row r="253" spans="14:34" x14ac:dyDescent="0.55000000000000004">
      <c r="N253" s="211"/>
      <c r="O253" s="211"/>
      <c r="P253" s="211"/>
      <c r="Q253" s="211"/>
      <c r="V253" s="211"/>
      <c r="W253" s="211"/>
      <c r="X253" s="211"/>
      <c r="Y253" s="211"/>
      <c r="Z253" s="211"/>
      <c r="AE253" s="211"/>
      <c r="AF253" s="211"/>
      <c r="AG253" s="211"/>
      <c r="AH253" s="211"/>
    </row>
    <row r="254" spans="14:34" x14ac:dyDescent="0.55000000000000004">
      <c r="N254" s="211"/>
      <c r="O254" s="211"/>
      <c r="P254" s="211"/>
      <c r="Q254" s="211"/>
      <c r="V254" s="211"/>
      <c r="W254" s="211"/>
      <c r="X254" s="211"/>
      <c r="Y254" s="211"/>
      <c r="Z254" s="211"/>
      <c r="AE254" s="211"/>
      <c r="AF254" s="211"/>
      <c r="AG254" s="211"/>
      <c r="AH254" s="211"/>
    </row>
    <row r="255" spans="14:34" x14ac:dyDescent="0.55000000000000004">
      <c r="N255" s="211"/>
      <c r="O255" s="211"/>
      <c r="P255" s="211"/>
      <c r="Q255" s="211"/>
      <c r="V255" s="211"/>
      <c r="W255" s="211"/>
      <c r="X255" s="211"/>
      <c r="Y255" s="211"/>
      <c r="Z255" s="211"/>
      <c r="AE255" s="211"/>
      <c r="AF255" s="211"/>
      <c r="AG255" s="211"/>
      <c r="AH255" s="211"/>
    </row>
    <row r="256" spans="14:34" x14ac:dyDescent="0.55000000000000004">
      <c r="N256" s="211"/>
      <c r="O256" s="211"/>
      <c r="P256" s="211"/>
      <c r="Q256" s="211"/>
      <c r="V256" s="211"/>
      <c r="W256" s="211"/>
      <c r="X256" s="211"/>
      <c r="Y256" s="211"/>
      <c r="Z256" s="211"/>
      <c r="AE256" s="211"/>
      <c r="AF256" s="211"/>
      <c r="AG256" s="211"/>
      <c r="AH256" s="211"/>
    </row>
    <row r="257" spans="14:34" x14ac:dyDescent="0.55000000000000004">
      <c r="N257" s="211"/>
      <c r="O257" s="211"/>
      <c r="P257" s="211"/>
      <c r="Q257" s="211"/>
      <c r="V257" s="211"/>
      <c r="W257" s="211"/>
      <c r="X257" s="211"/>
      <c r="Y257" s="211"/>
      <c r="Z257" s="211"/>
      <c r="AE257" s="211"/>
      <c r="AF257" s="211"/>
      <c r="AG257" s="211"/>
      <c r="AH257" s="211"/>
    </row>
    <row r="258" spans="14:34" x14ac:dyDescent="0.55000000000000004">
      <c r="N258" s="211"/>
      <c r="O258" s="211"/>
      <c r="P258" s="211"/>
      <c r="Q258" s="211"/>
      <c r="V258" s="211"/>
      <c r="W258" s="211"/>
      <c r="X258" s="211"/>
      <c r="Y258" s="211"/>
      <c r="Z258" s="211"/>
      <c r="AE258" s="211"/>
      <c r="AF258" s="211"/>
      <c r="AG258" s="211"/>
      <c r="AH258" s="211"/>
    </row>
    <row r="259" spans="14:34" x14ac:dyDescent="0.55000000000000004">
      <c r="N259" s="211"/>
      <c r="O259" s="211"/>
      <c r="P259" s="211"/>
      <c r="Q259" s="211"/>
      <c r="V259" s="211"/>
      <c r="W259" s="211"/>
      <c r="X259" s="211"/>
      <c r="Y259" s="211"/>
      <c r="Z259" s="211"/>
      <c r="AE259" s="211"/>
      <c r="AF259" s="211"/>
      <c r="AG259" s="211"/>
      <c r="AH259" s="211"/>
    </row>
    <row r="260" spans="14:34" x14ac:dyDescent="0.55000000000000004">
      <c r="N260" s="211"/>
      <c r="O260" s="211"/>
      <c r="P260" s="211"/>
      <c r="Q260" s="211"/>
      <c r="V260" s="211"/>
      <c r="W260" s="211"/>
      <c r="X260" s="211"/>
      <c r="Y260" s="211"/>
      <c r="Z260" s="211"/>
      <c r="AE260" s="211"/>
      <c r="AF260" s="211"/>
      <c r="AG260" s="211"/>
      <c r="AH260" s="211"/>
    </row>
    <row r="261" spans="14:34" x14ac:dyDescent="0.55000000000000004">
      <c r="N261" s="211"/>
      <c r="O261" s="211"/>
      <c r="P261" s="211"/>
      <c r="Q261" s="211"/>
      <c r="V261" s="211"/>
      <c r="W261" s="211"/>
      <c r="X261" s="211"/>
      <c r="Y261" s="211"/>
      <c r="Z261" s="211"/>
      <c r="AE261" s="211"/>
      <c r="AF261" s="211"/>
      <c r="AG261" s="211"/>
      <c r="AH261" s="211"/>
    </row>
    <row r="262" spans="14:34" x14ac:dyDescent="0.55000000000000004">
      <c r="N262" s="211"/>
      <c r="O262" s="211"/>
      <c r="P262" s="211"/>
      <c r="Q262" s="211"/>
      <c r="V262" s="211"/>
      <c r="W262" s="211"/>
      <c r="X262" s="211"/>
      <c r="Y262" s="211"/>
      <c r="Z262" s="211"/>
      <c r="AE262" s="211"/>
      <c r="AF262" s="211"/>
      <c r="AG262" s="211"/>
      <c r="AH262" s="211"/>
    </row>
    <row r="263" spans="14:34" x14ac:dyDescent="0.55000000000000004">
      <c r="N263" s="211"/>
      <c r="O263" s="211"/>
      <c r="P263" s="211"/>
      <c r="Q263" s="211"/>
      <c r="V263" s="211"/>
      <c r="W263" s="211"/>
      <c r="X263" s="211"/>
      <c r="Y263" s="211"/>
      <c r="Z263" s="211"/>
      <c r="AE263" s="211"/>
      <c r="AF263" s="211"/>
      <c r="AG263" s="211"/>
      <c r="AH263" s="211"/>
    </row>
    <row r="264" spans="14:34" x14ac:dyDescent="0.55000000000000004">
      <c r="N264" s="211"/>
      <c r="O264" s="211"/>
      <c r="P264" s="211"/>
      <c r="Q264" s="211"/>
      <c r="V264" s="211"/>
      <c r="W264" s="211"/>
      <c r="X264" s="211"/>
      <c r="Y264" s="211"/>
      <c r="Z264" s="211"/>
      <c r="AE264" s="211"/>
      <c r="AF264" s="211"/>
      <c r="AG264" s="211"/>
      <c r="AH264" s="211"/>
    </row>
    <row r="265" spans="14:34" x14ac:dyDescent="0.55000000000000004">
      <c r="N265" s="211"/>
      <c r="O265" s="211"/>
      <c r="P265" s="211"/>
      <c r="Q265" s="211"/>
      <c r="V265" s="211"/>
      <c r="W265" s="211"/>
      <c r="X265" s="211"/>
      <c r="Y265" s="211"/>
      <c r="Z265" s="211"/>
      <c r="AE265" s="211"/>
      <c r="AF265" s="211"/>
      <c r="AG265" s="211"/>
      <c r="AH265" s="211"/>
    </row>
    <row r="266" spans="14:34" x14ac:dyDescent="0.55000000000000004">
      <c r="N266" s="211"/>
      <c r="O266" s="211"/>
      <c r="P266" s="211"/>
      <c r="Q266" s="211"/>
      <c r="V266" s="211"/>
      <c r="W266" s="211"/>
      <c r="X266" s="211"/>
      <c r="Y266" s="211"/>
      <c r="Z266" s="211"/>
      <c r="AE266" s="211"/>
      <c r="AF266" s="211"/>
      <c r="AG266" s="211"/>
      <c r="AH266" s="211"/>
    </row>
    <row r="267" spans="14:34" x14ac:dyDescent="0.55000000000000004">
      <c r="N267" s="211"/>
      <c r="O267" s="211"/>
      <c r="P267" s="211"/>
      <c r="Q267" s="211"/>
      <c r="V267" s="211"/>
      <c r="W267" s="211"/>
      <c r="X267" s="211"/>
      <c r="Y267" s="211"/>
      <c r="Z267" s="211"/>
      <c r="AE267" s="211"/>
      <c r="AF267" s="211"/>
      <c r="AG267" s="211"/>
      <c r="AH267" s="211"/>
    </row>
    <row r="268" spans="14:34" x14ac:dyDescent="0.55000000000000004">
      <c r="N268" s="211"/>
      <c r="O268" s="211"/>
      <c r="P268" s="211"/>
      <c r="Q268" s="211"/>
      <c r="V268" s="211"/>
      <c r="W268" s="211"/>
      <c r="X268" s="211"/>
      <c r="Y268" s="211"/>
      <c r="Z268" s="211"/>
      <c r="AE268" s="211"/>
      <c r="AF268" s="211"/>
      <c r="AG268" s="211"/>
      <c r="AH268" s="211"/>
    </row>
    <row r="269" spans="14:34" x14ac:dyDescent="0.55000000000000004">
      <c r="N269" s="211"/>
      <c r="O269" s="211"/>
      <c r="P269" s="211"/>
      <c r="Q269" s="211"/>
      <c r="V269" s="211"/>
      <c r="W269" s="211"/>
      <c r="X269" s="211"/>
      <c r="Y269" s="211"/>
      <c r="Z269" s="211"/>
      <c r="AE269" s="211"/>
      <c r="AF269" s="211"/>
      <c r="AG269" s="211"/>
      <c r="AH269" s="211"/>
    </row>
    <row r="270" spans="14:34" x14ac:dyDescent="0.55000000000000004">
      <c r="N270" s="211"/>
      <c r="O270" s="211"/>
      <c r="P270" s="211"/>
      <c r="Q270" s="211"/>
      <c r="V270" s="211"/>
      <c r="W270" s="211"/>
      <c r="X270" s="211"/>
      <c r="Y270" s="211"/>
      <c r="Z270" s="211"/>
      <c r="AE270" s="211"/>
      <c r="AF270" s="211"/>
      <c r="AG270" s="211"/>
      <c r="AH270" s="211"/>
    </row>
    <row r="271" spans="14:34" x14ac:dyDescent="0.55000000000000004">
      <c r="N271" s="211"/>
      <c r="O271" s="211"/>
      <c r="P271" s="211"/>
      <c r="Q271" s="211"/>
      <c r="V271" s="211"/>
      <c r="W271" s="211"/>
      <c r="X271" s="211"/>
      <c r="Y271" s="211"/>
      <c r="Z271" s="211"/>
      <c r="AE271" s="211"/>
      <c r="AF271" s="211"/>
      <c r="AG271" s="211"/>
      <c r="AH271" s="211"/>
    </row>
    <row r="272" spans="14:34" x14ac:dyDescent="0.55000000000000004">
      <c r="N272" s="211"/>
      <c r="O272" s="211"/>
      <c r="P272" s="211"/>
      <c r="Q272" s="211"/>
      <c r="V272" s="211"/>
      <c r="W272" s="211"/>
      <c r="X272" s="211"/>
      <c r="Y272" s="211"/>
      <c r="Z272" s="211"/>
      <c r="AE272" s="211"/>
      <c r="AF272" s="211"/>
      <c r="AG272" s="211"/>
      <c r="AH272" s="211"/>
    </row>
    <row r="273" spans="14:34" x14ac:dyDescent="0.55000000000000004">
      <c r="N273" s="211"/>
      <c r="O273" s="211"/>
      <c r="P273" s="211"/>
      <c r="Q273" s="211"/>
      <c r="V273" s="211"/>
      <c r="W273" s="211"/>
      <c r="X273" s="211"/>
      <c r="Y273" s="211"/>
      <c r="Z273" s="211"/>
      <c r="AE273" s="211"/>
      <c r="AF273" s="211"/>
      <c r="AG273" s="211"/>
      <c r="AH273" s="211"/>
    </row>
    <row r="274" spans="14:34" x14ac:dyDescent="0.55000000000000004">
      <c r="N274" s="211"/>
      <c r="O274" s="211"/>
      <c r="P274" s="211"/>
      <c r="Q274" s="211"/>
      <c r="V274" s="211"/>
      <c r="W274" s="211"/>
      <c r="X274" s="211"/>
      <c r="Y274" s="211"/>
      <c r="Z274" s="211"/>
      <c r="AE274" s="211"/>
      <c r="AF274" s="211"/>
      <c r="AG274" s="211"/>
      <c r="AH274" s="211"/>
    </row>
    <row r="275" spans="14:34" x14ac:dyDescent="0.55000000000000004">
      <c r="N275" s="211"/>
      <c r="O275" s="211"/>
      <c r="P275" s="211"/>
      <c r="Q275" s="211"/>
      <c r="V275" s="211"/>
      <c r="W275" s="211"/>
      <c r="X275" s="211"/>
      <c r="Y275" s="211"/>
      <c r="Z275" s="211"/>
      <c r="AE275" s="211"/>
      <c r="AF275" s="211"/>
      <c r="AG275" s="211"/>
      <c r="AH275" s="211"/>
    </row>
    <row r="276" spans="14:34" x14ac:dyDescent="0.55000000000000004">
      <c r="N276" s="211"/>
      <c r="O276" s="211"/>
      <c r="P276" s="211"/>
      <c r="Q276" s="211"/>
      <c r="V276" s="211"/>
      <c r="W276" s="211"/>
      <c r="X276" s="211"/>
      <c r="Y276" s="211"/>
      <c r="Z276" s="211"/>
      <c r="AE276" s="211"/>
      <c r="AF276" s="211"/>
      <c r="AG276" s="211"/>
      <c r="AH276" s="211"/>
    </row>
    <row r="277" spans="14:34" x14ac:dyDescent="0.55000000000000004">
      <c r="N277" s="211"/>
      <c r="O277" s="211"/>
      <c r="P277" s="211"/>
      <c r="Q277" s="211"/>
      <c r="V277" s="211"/>
      <c r="W277" s="211"/>
      <c r="X277" s="211"/>
      <c r="Y277" s="211"/>
      <c r="Z277" s="211"/>
      <c r="AE277" s="211"/>
      <c r="AF277" s="211"/>
      <c r="AG277" s="211"/>
      <c r="AH277" s="211"/>
    </row>
    <row r="278" spans="14:34" x14ac:dyDescent="0.55000000000000004">
      <c r="N278" s="211"/>
      <c r="O278" s="211"/>
      <c r="P278" s="211"/>
      <c r="Q278" s="211"/>
      <c r="V278" s="211"/>
      <c r="W278" s="211"/>
      <c r="X278" s="211"/>
      <c r="Y278" s="211"/>
      <c r="Z278" s="211"/>
      <c r="AE278" s="211"/>
      <c r="AF278" s="211"/>
      <c r="AG278" s="211"/>
      <c r="AH278" s="211"/>
    </row>
    <row r="279" spans="14:34" x14ac:dyDescent="0.55000000000000004">
      <c r="N279" s="211"/>
      <c r="O279" s="211"/>
      <c r="P279" s="211"/>
      <c r="Q279" s="211"/>
      <c r="V279" s="211"/>
      <c r="W279" s="211"/>
      <c r="X279" s="211"/>
      <c r="Y279" s="211"/>
      <c r="Z279" s="211"/>
      <c r="AE279" s="211"/>
      <c r="AF279" s="211"/>
      <c r="AG279" s="211"/>
      <c r="AH279" s="211"/>
    </row>
    <row r="280" spans="14:34" x14ac:dyDescent="0.55000000000000004">
      <c r="N280" s="211"/>
      <c r="O280" s="211"/>
      <c r="P280" s="211"/>
      <c r="Q280" s="211"/>
      <c r="V280" s="211"/>
      <c r="W280" s="211"/>
      <c r="X280" s="211"/>
      <c r="Y280" s="211"/>
      <c r="Z280" s="211"/>
      <c r="AE280" s="211"/>
      <c r="AF280" s="211"/>
      <c r="AG280" s="211"/>
      <c r="AH280" s="211"/>
    </row>
    <row r="281" spans="14:34" x14ac:dyDescent="0.55000000000000004">
      <c r="N281" s="211"/>
      <c r="O281" s="211"/>
      <c r="P281" s="211"/>
      <c r="Q281" s="211"/>
      <c r="V281" s="211"/>
      <c r="W281" s="211"/>
      <c r="X281" s="211"/>
      <c r="Y281" s="211"/>
      <c r="Z281" s="211"/>
      <c r="AE281" s="211"/>
      <c r="AF281" s="211"/>
      <c r="AG281" s="211"/>
      <c r="AH281" s="211"/>
    </row>
    <row r="282" spans="14:34" x14ac:dyDescent="0.55000000000000004">
      <c r="N282" s="211"/>
      <c r="O282" s="211"/>
      <c r="P282" s="211"/>
      <c r="Q282" s="211"/>
      <c r="V282" s="211"/>
      <c r="W282" s="211"/>
      <c r="X282" s="211"/>
      <c r="Y282" s="211"/>
      <c r="Z282" s="211"/>
      <c r="AE282" s="211"/>
      <c r="AF282" s="211"/>
      <c r="AG282" s="211"/>
      <c r="AH282" s="211"/>
    </row>
    <row r="283" spans="14:34" x14ac:dyDescent="0.55000000000000004">
      <c r="N283" s="211"/>
      <c r="O283" s="211"/>
      <c r="P283" s="211"/>
      <c r="Q283" s="211"/>
      <c r="V283" s="211"/>
      <c r="W283" s="211"/>
      <c r="X283" s="211"/>
      <c r="Y283" s="211"/>
      <c r="Z283" s="211"/>
      <c r="AE283" s="211"/>
      <c r="AF283" s="211"/>
      <c r="AG283" s="211"/>
      <c r="AH283" s="211"/>
    </row>
    <row r="284" spans="14:34" x14ac:dyDescent="0.55000000000000004">
      <c r="N284" s="211"/>
      <c r="O284" s="211"/>
      <c r="P284" s="211"/>
      <c r="Q284" s="211"/>
      <c r="V284" s="211"/>
      <c r="W284" s="211"/>
      <c r="X284" s="211"/>
      <c r="Y284" s="211"/>
      <c r="Z284" s="211"/>
      <c r="AE284" s="211"/>
      <c r="AF284" s="211"/>
      <c r="AG284" s="211"/>
      <c r="AH284" s="211"/>
    </row>
    <row r="285" spans="14:34" x14ac:dyDescent="0.55000000000000004">
      <c r="N285" s="211"/>
      <c r="O285" s="211"/>
      <c r="P285" s="211"/>
      <c r="Q285" s="211"/>
      <c r="V285" s="211"/>
      <c r="W285" s="211"/>
      <c r="X285" s="211"/>
      <c r="Y285" s="211"/>
      <c r="Z285" s="211"/>
      <c r="AE285" s="211"/>
      <c r="AF285" s="211"/>
      <c r="AG285" s="211"/>
      <c r="AH285" s="211"/>
    </row>
    <row r="286" spans="14:34" x14ac:dyDescent="0.55000000000000004">
      <c r="N286" s="211"/>
      <c r="O286" s="211"/>
      <c r="P286" s="211"/>
      <c r="Q286" s="211"/>
      <c r="V286" s="211"/>
      <c r="W286" s="211"/>
      <c r="X286" s="211"/>
      <c r="Y286" s="211"/>
      <c r="Z286" s="211"/>
      <c r="AE286" s="211"/>
      <c r="AF286" s="211"/>
      <c r="AG286" s="211"/>
      <c r="AH286" s="211"/>
    </row>
    <row r="287" spans="14:34" x14ac:dyDescent="0.55000000000000004">
      <c r="N287" s="211"/>
      <c r="O287" s="211"/>
      <c r="P287" s="211"/>
      <c r="Q287" s="211"/>
      <c r="V287" s="211"/>
      <c r="W287" s="211"/>
      <c r="X287" s="211"/>
      <c r="Y287" s="211"/>
      <c r="Z287" s="211"/>
      <c r="AE287" s="211"/>
      <c r="AF287" s="211"/>
      <c r="AG287" s="211"/>
      <c r="AH287" s="211"/>
    </row>
    <row r="288" spans="14:34" x14ac:dyDescent="0.55000000000000004">
      <c r="N288" s="211"/>
      <c r="O288" s="211"/>
      <c r="P288" s="211"/>
      <c r="Q288" s="211"/>
      <c r="V288" s="211"/>
      <c r="W288" s="211"/>
      <c r="X288" s="211"/>
      <c r="Y288" s="211"/>
      <c r="Z288" s="211"/>
      <c r="AE288" s="211"/>
      <c r="AF288" s="211"/>
      <c r="AG288" s="211"/>
      <c r="AH288" s="211"/>
    </row>
    <row r="289" spans="14:34" x14ac:dyDescent="0.55000000000000004">
      <c r="N289" s="211"/>
      <c r="O289" s="211"/>
      <c r="P289" s="211"/>
      <c r="Q289" s="211"/>
      <c r="V289" s="211"/>
      <c r="W289" s="211"/>
      <c r="X289" s="211"/>
      <c r="Y289" s="211"/>
      <c r="Z289" s="211"/>
      <c r="AE289" s="211"/>
      <c r="AF289" s="211"/>
      <c r="AG289" s="211"/>
      <c r="AH289" s="211"/>
    </row>
    <row r="290" spans="14:34" x14ac:dyDescent="0.55000000000000004">
      <c r="N290" s="211"/>
      <c r="O290" s="211"/>
      <c r="P290" s="211"/>
      <c r="Q290" s="211"/>
      <c r="V290" s="211"/>
      <c r="W290" s="211"/>
      <c r="X290" s="211"/>
      <c r="Y290" s="211"/>
      <c r="Z290" s="211"/>
      <c r="AE290" s="211"/>
      <c r="AF290" s="211"/>
      <c r="AG290" s="211"/>
      <c r="AH290" s="211"/>
    </row>
    <row r="291" spans="14:34" x14ac:dyDescent="0.55000000000000004">
      <c r="N291" s="211"/>
      <c r="O291" s="211"/>
      <c r="P291" s="211"/>
      <c r="Q291" s="211"/>
      <c r="V291" s="211"/>
      <c r="W291" s="211"/>
      <c r="X291" s="211"/>
      <c r="Y291" s="211"/>
      <c r="Z291" s="211"/>
      <c r="AE291" s="211"/>
      <c r="AF291" s="211"/>
      <c r="AG291" s="211"/>
      <c r="AH291" s="211"/>
    </row>
    <row r="292" spans="14:34" x14ac:dyDescent="0.55000000000000004">
      <c r="N292" s="211"/>
      <c r="O292" s="211"/>
      <c r="P292" s="211"/>
      <c r="Q292" s="211"/>
      <c r="V292" s="211"/>
      <c r="W292" s="211"/>
      <c r="X292" s="211"/>
      <c r="Y292" s="211"/>
      <c r="Z292" s="211"/>
      <c r="AE292" s="211"/>
      <c r="AF292" s="211"/>
      <c r="AG292" s="211"/>
      <c r="AH292" s="211"/>
    </row>
    <row r="293" spans="14:34" x14ac:dyDescent="0.55000000000000004">
      <c r="N293" s="211"/>
      <c r="O293" s="211"/>
      <c r="P293" s="211"/>
      <c r="Q293" s="211"/>
      <c r="V293" s="211"/>
      <c r="W293" s="211"/>
      <c r="X293" s="211"/>
      <c r="Y293" s="211"/>
      <c r="Z293" s="211"/>
      <c r="AE293" s="211"/>
      <c r="AF293" s="211"/>
      <c r="AG293" s="211"/>
      <c r="AH293" s="211"/>
    </row>
    <row r="294" spans="14:34" x14ac:dyDescent="0.55000000000000004">
      <c r="N294" s="211"/>
      <c r="O294" s="211"/>
      <c r="P294" s="211"/>
      <c r="Q294" s="211"/>
      <c r="V294" s="211"/>
      <c r="W294" s="211"/>
      <c r="X294" s="211"/>
      <c r="Y294" s="211"/>
      <c r="Z294" s="211"/>
      <c r="AE294" s="211"/>
      <c r="AF294" s="211"/>
      <c r="AG294" s="211"/>
      <c r="AH294" s="211"/>
    </row>
    <row r="295" spans="14:34" x14ac:dyDescent="0.55000000000000004">
      <c r="N295" s="211"/>
      <c r="O295" s="211"/>
      <c r="P295" s="211"/>
      <c r="Q295" s="211"/>
      <c r="V295" s="211"/>
      <c r="W295" s="211"/>
      <c r="X295" s="211"/>
      <c r="Y295" s="211"/>
      <c r="Z295" s="211"/>
      <c r="AE295" s="211"/>
      <c r="AF295" s="211"/>
      <c r="AG295" s="211"/>
      <c r="AH295" s="211"/>
    </row>
    <row r="296" spans="14:34" x14ac:dyDescent="0.55000000000000004">
      <c r="N296" s="211"/>
      <c r="O296" s="211"/>
      <c r="P296" s="211"/>
      <c r="Q296" s="211"/>
      <c r="V296" s="211"/>
      <c r="W296" s="211"/>
      <c r="X296" s="211"/>
      <c r="Y296" s="211"/>
      <c r="Z296" s="211"/>
      <c r="AE296" s="211"/>
      <c r="AF296" s="211"/>
      <c r="AG296" s="211"/>
      <c r="AH296" s="211"/>
    </row>
    <row r="297" spans="14:34" x14ac:dyDescent="0.55000000000000004">
      <c r="N297" s="211"/>
      <c r="O297" s="211"/>
      <c r="P297" s="211"/>
      <c r="Q297" s="211"/>
      <c r="V297" s="211"/>
      <c r="W297" s="211"/>
      <c r="X297" s="211"/>
      <c r="Y297" s="211"/>
      <c r="Z297" s="211"/>
      <c r="AE297" s="211"/>
      <c r="AF297" s="211"/>
      <c r="AG297" s="211"/>
      <c r="AH297" s="211"/>
    </row>
    <row r="298" spans="14:34" x14ac:dyDescent="0.55000000000000004">
      <c r="N298" s="211"/>
      <c r="O298" s="211"/>
      <c r="P298" s="211"/>
      <c r="Q298" s="211"/>
      <c r="V298" s="211"/>
      <c r="W298" s="211"/>
      <c r="X298" s="211"/>
      <c r="Y298" s="211"/>
      <c r="Z298" s="211"/>
      <c r="AE298" s="211"/>
      <c r="AF298" s="211"/>
      <c r="AG298" s="211"/>
      <c r="AH298" s="211"/>
    </row>
    <row r="299" spans="14:34" x14ac:dyDescent="0.55000000000000004">
      <c r="N299" s="211"/>
      <c r="O299" s="211"/>
      <c r="P299" s="211"/>
      <c r="Q299" s="211"/>
      <c r="V299" s="211"/>
      <c r="W299" s="211"/>
      <c r="X299" s="211"/>
      <c r="Y299" s="211"/>
      <c r="Z299" s="211"/>
      <c r="AE299" s="211"/>
      <c r="AF299" s="211"/>
      <c r="AG299" s="211"/>
      <c r="AH299" s="211"/>
    </row>
    <row r="300" spans="14:34" x14ac:dyDescent="0.55000000000000004">
      <c r="N300" s="211"/>
      <c r="O300" s="211"/>
      <c r="P300" s="211"/>
      <c r="Q300" s="211"/>
      <c r="V300" s="211"/>
      <c r="W300" s="211"/>
      <c r="X300" s="211"/>
      <c r="Y300" s="211"/>
      <c r="Z300" s="211"/>
      <c r="AE300" s="211"/>
      <c r="AF300" s="211"/>
      <c r="AG300" s="211"/>
      <c r="AH300" s="211"/>
    </row>
    <row r="301" spans="14:34" x14ac:dyDescent="0.55000000000000004">
      <c r="N301" s="211"/>
      <c r="O301" s="211"/>
      <c r="P301" s="211"/>
      <c r="Q301" s="211"/>
      <c r="V301" s="211"/>
      <c r="W301" s="211"/>
      <c r="X301" s="211"/>
      <c r="Y301" s="211"/>
      <c r="Z301" s="211"/>
      <c r="AE301" s="211"/>
      <c r="AF301" s="211"/>
      <c r="AG301" s="211"/>
      <c r="AH301" s="211"/>
    </row>
    <row r="302" spans="14:34" x14ac:dyDescent="0.55000000000000004">
      <c r="N302" s="211"/>
      <c r="O302" s="211"/>
      <c r="P302" s="211"/>
      <c r="Q302" s="211"/>
      <c r="V302" s="211"/>
      <c r="W302" s="211"/>
      <c r="X302" s="211"/>
      <c r="Y302" s="211"/>
      <c r="Z302" s="211"/>
      <c r="AE302" s="211"/>
      <c r="AF302" s="211"/>
      <c r="AG302" s="211"/>
      <c r="AH302" s="211"/>
    </row>
    <row r="303" spans="14:34" x14ac:dyDescent="0.55000000000000004">
      <c r="N303" s="211"/>
      <c r="O303" s="211"/>
      <c r="P303" s="211"/>
      <c r="Q303" s="211"/>
      <c r="V303" s="211"/>
      <c r="W303" s="211"/>
      <c r="X303" s="211"/>
      <c r="Y303" s="211"/>
      <c r="Z303" s="211"/>
      <c r="AE303" s="211"/>
      <c r="AF303" s="211"/>
      <c r="AG303" s="211"/>
      <c r="AH303" s="211"/>
    </row>
    <row r="304" spans="14:34" x14ac:dyDescent="0.55000000000000004">
      <c r="N304" s="211"/>
      <c r="O304" s="211"/>
      <c r="P304" s="211"/>
      <c r="Q304" s="211"/>
      <c r="V304" s="211"/>
      <c r="W304" s="211"/>
      <c r="X304" s="211"/>
      <c r="Y304" s="211"/>
      <c r="Z304" s="211"/>
      <c r="AE304" s="211"/>
      <c r="AF304" s="211"/>
      <c r="AG304" s="211"/>
      <c r="AH304" s="211"/>
    </row>
    <row r="305" spans="14:34" x14ac:dyDescent="0.55000000000000004">
      <c r="N305" s="211"/>
      <c r="O305" s="211"/>
      <c r="P305" s="211"/>
      <c r="Q305" s="211"/>
      <c r="V305" s="211"/>
      <c r="W305" s="211"/>
      <c r="X305" s="211"/>
      <c r="Y305" s="211"/>
      <c r="Z305" s="211"/>
      <c r="AE305" s="211"/>
      <c r="AF305" s="211"/>
      <c r="AG305" s="211"/>
      <c r="AH305" s="211"/>
    </row>
    <row r="306" spans="14:34" x14ac:dyDescent="0.55000000000000004">
      <c r="N306" s="211"/>
      <c r="O306" s="211"/>
      <c r="P306" s="211"/>
      <c r="Q306" s="211"/>
      <c r="V306" s="211"/>
      <c r="W306" s="211"/>
      <c r="X306" s="211"/>
      <c r="Y306" s="211"/>
      <c r="Z306" s="211"/>
      <c r="AE306" s="211"/>
      <c r="AF306" s="211"/>
      <c r="AG306" s="211"/>
      <c r="AH306" s="211"/>
    </row>
    <row r="307" spans="14:34" x14ac:dyDescent="0.55000000000000004">
      <c r="N307" s="211"/>
      <c r="O307" s="211"/>
      <c r="P307" s="211"/>
      <c r="Q307" s="211"/>
      <c r="V307" s="211"/>
      <c r="W307" s="211"/>
      <c r="X307" s="211"/>
      <c r="Y307" s="211"/>
      <c r="Z307" s="211"/>
      <c r="AE307" s="211"/>
      <c r="AF307" s="211"/>
      <c r="AG307" s="211"/>
      <c r="AH307" s="211"/>
    </row>
    <row r="308" spans="14:34" x14ac:dyDescent="0.55000000000000004">
      <c r="N308" s="211"/>
      <c r="O308" s="211"/>
      <c r="P308" s="211"/>
      <c r="Q308" s="211"/>
      <c r="V308" s="211"/>
      <c r="W308" s="211"/>
      <c r="X308" s="211"/>
      <c r="Y308" s="211"/>
      <c r="Z308" s="211"/>
      <c r="AE308" s="211"/>
      <c r="AF308" s="211"/>
      <c r="AG308" s="211"/>
      <c r="AH308" s="211"/>
    </row>
  </sheetData>
  <autoFilter ref="C1:C309" xr:uid="{BCC79DF8-A487-4718-AED4-6297E41C6426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2"/>
  <sheetViews>
    <sheetView topLeftCell="A10" zoomScale="130" zoomScaleNormal="130" workbookViewId="0">
      <selection activeCell="C19" sqref="C19"/>
    </sheetView>
  </sheetViews>
  <sheetFormatPr defaultColWidth="9.125" defaultRowHeight="14.25" x14ac:dyDescent="0.2"/>
  <cols>
    <col min="1" max="1" width="6.75" style="30" customWidth="1"/>
    <col min="2" max="2" width="2.875" style="30" customWidth="1"/>
    <col min="3" max="3" width="9.25" style="30" customWidth="1"/>
    <col min="4" max="5" width="9.125" style="30"/>
    <col min="6" max="6" width="62.375" style="30" customWidth="1"/>
    <col min="7" max="7" width="57.875" style="30" customWidth="1"/>
    <col min="8" max="16384" width="9.125" style="30"/>
  </cols>
  <sheetData>
    <row r="1" spans="1:8" s="29" customFormat="1" ht="27.75" x14ac:dyDescent="0.65">
      <c r="B1" s="264" t="s">
        <v>14</v>
      </c>
      <c r="C1" s="264"/>
      <c r="D1" s="264"/>
      <c r="E1" s="264"/>
      <c r="F1" s="264"/>
      <c r="G1" s="65"/>
    </row>
    <row r="2" spans="1:8" s="29" customFormat="1" ht="27.75" x14ac:dyDescent="0.65">
      <c r="B2" s="65" t="s">
        <v>94</v>
      </c>
      <c r="C2" s="65"/>
      <c r="D2" s="65"/>
      <c r="E2" s="65"/>
      <c r="F2" s="65"/>
      <c r="G2" s="65"/>
    </row>
    <row r="3" spans="1:8" s="29" customFormat="1" ht="27.75" x14ac:dyDescent="0.65">
      <c r="B3" s="264" t="s">
        <v>97</v>
      </c>
      <c r="C3" s="264"/>
      <c r="D3" s="264"/>
      <c r="E3" s="264"/>
      <c r="F3" s="264"/>
      <c r="G3" s="65"/>
    </row>
    <row r="4" spans="1:8" s="29" customFormat="1" ht="27.75" x14ac:dyDescent="0.65">
      <c r="B4" s="265" t="s">
        <v>96</v>
      </c>
      <c r="C4" s="265"/>
      <c r="D4" s="265"/>
      <c r="E4" s="265"/>
      <c r="F4" s="265"/>
      <c r="G4" s="37"/>
      <c r="H4" s="37"/>
    </row>
    <row r="5" spans="1:8" ht="18" customHeight="1" x14ac:dyDescent="0.65">
      <c r="B5" s="50"/>
      <c r="C5" s="50"/>
      <c r="D5" s="50"/>
      <c r="E5" s="50"/>
      <c r="F5" s="50"/>
      <c r="G5" s="50"/>
    </row>
    <row r="6" spans="1:8" s="32" customFormat="1" ht="24" x14ac:dyDescent="0.55000000000000004">
      <c r="B6" s="31" t="s">
        <v>253</v>
      </c>
      <c r="C6" s="31"/>
      <c r="D6" s="31"/>
      <c r="E6" s="31"/>
      <c r="F6" s="31"/>
      <c r="G6" s="31"/>
    </row>
    <row r="7" spans="1:8" s="32" customFormat="1" ht="24" x14ac:dyDescent="0.55000000000000004">
      <c r="B7" s="260" t="s">
        <v>254</v>
      </c>
      <c r="C7" s="260"/>
      <c r="D7" s="260"/>
      <c r="E7" s="260"/>
      <c r="F7" s="260"/>
      <c r="G7" s="260"/>
    </row>
    <row r="8" spans="1:8" s="32" customFormat="1" ht="24" x14ac:dyDescent="0.55000000000000004">
      <c r="B8" s="62" t="s">
        <v>255</v>
      </c>
      <c r="C8" s="62"/>
      <c r="D8" s="62"/>
      <c r="E8" s="62"/>
      <c r="F8" s="62"/>
      <c r="G8" s="62"/>
    </row>
    <row r="9" spans="1:8" s="32" customFormat="1" ht="24" x14ac:dyDescent="0.55000000000000004">
      <c r="B9" s="260" t="s">
        <v>257</v>
      </c>
      <c r="C9" s="260"/>
      <c r="D9" s="260"/>
      <c r="E9" s="260"/>
      <c r="F9" s="260"/>
      <c r="G9" s="260"/>
    </row>
    <row r="10" spans="1:8" s="32" customFormat="1" ht="24" x14ac:dyDescent="0.55000000000000004">
      <c r="B10" s="62" t="s">
        <v>256</v>
      </c>
      <c r="D10" s="62"/>
      <c r="E10" s="62"/>
      <c r="F10" s="62"/>
      <c r="G10" s="62"/>
    </row>
    <row r="11" spans="1:8" s="3" customFormat="1" ht="24" x14ac:dyDescent="0.55000000000000004">
      <c r="B11" s="3" t="s">
        <v>252</v>
      </c>
      <c r="E11" s="161"/>
      <c r="F11" s="161"/>
      <c r="G11" s="161"/>
    </row>
    <row r="12" spans="1:8" s="3" customFormat="1" ht="24" x14ac:dyDescent="0.55000000000000004">
      <c r="B12" s="3" t="s">
        <v>267</v>
      </c>
      <c r="E12" s="161"/>
      <c r="F12" s="161"/>
      <c r="G12" s="161"/>
    </row>
    <row r="13" spans="1:8" s="3" customFormat="1" ht="24" x14ac:dyDescent="0.55000000000000004">
      <c r="B13" s="3" t="s">
        <v>266</v>
      </c>
      <c r="E13" s="161"/>
      <c r="F13" s="161"/>
      <c r="G13" s="161"/>
    </row>
    <row r="14" spans="1:8" s="3" customFormat="1" ht="24" x14ac:dyDescent="0.55000000000000004">
      <c r="B14" s="3" t="s">
        <v>250</v>
      </c>
      <c r="E14" s="161"/>
      <c r="F14" s="161"/>
      <c r="G14" s="161"/>
    </row>
    <row r="15" spans="1:8" s="32" customFormat="1" ht="24" x14ac:dyDescent="0.55000000000000004">
      <c r="B15" s="260" t="s">
        <v>264</v>
      </c>
      <c r="C15" s="260"/>
      <c r="D15" s="260"/>
      <c r="E15" s="260"/>
      <c r="F15" s="260"/>
      <c r="G15" s="260"/>
    </row>
    <row r="16" spans="1:8" s="3" customFormat="1" ht="24" x14ac:dyDescent="0.55000000000000004">
      <c r="A16" s="3" t="s">
        <v>289</v>
      </c>
      <c r="E16" s="132"/>
      <c r="F16" s="132"/>
      <c r="G16" s="132"/>
    </row>
    <row r="17" spans="1:10" s="3" customFormat="1" ht="24" x14ac:dyDescent="0.55000000000000004">
      <c r="A17" s="3" t="s">
        <v>265</v>
      </c>
      <c r="E17" s="161"/>
      <c r="F17" s="161"/>
      <c r="G17" s="161"/>
    </row>
    <row r="18" spans="1:10" s="3" customFormat="1" ht="24" x14ac:dyDescent="0.55000000000000004">
      <c r="B18" s="3" t="s">
        <v>259</v>
      </c>
      <c r="E18" s="161"/>
      <c r="F18" s="161"/>
      <c r="G18" s="161"/>
    </row>
    <row r="19" spans="1:10" s="3" customFormat="1" ht="24" x14ac:dyDescent="0.55000000000000004">
      <c r="A19" s="3" t="s">
        <v>260</v>
      </c>
      <c r="E19" s="161"/>
      <c r="F19" s="161"/>
      <c r="G19" s="161"/>
    </row>
    <row r="20" spans="1:10" s="3" customFormat="1" ht="24" x14ac:dyDescent="0.55000000000000004">
      <c r="B20" s="3" t="s">
        <v>228</v>
      </c>
      <c r="E20" s="161"/>
      <c r="F20" s="161"/>
      <c r="G20" s="161"/>
    </row>
    <row r="21" spans="1:10" s="99" customFormat="1" ht="24" x14ac:dyDescent="0.55000000000000004">
      <c r="B21" s="62"/>
      <c r="C21" s="3" t="s">
        <v>258</v>
      </c>
      <c r="D21" s="3"/>
      <c r="E21" s="3"/>
      <c r="F21" s="161"/>
      <c r="G21" s="161"/>
    </row>
    <row r="22" spans="1:10" s="99" customFormat="1" ht="24" x14ac:dyDescent="0.55000000000000004">
      <c r="B22" s="260" t="s">
        <v>268</v>
      </c>
      <c r="C22" s="260"/>
      <c r="D22" s="260"/>
      <c r="E22" s="260"/>
      <c r="F22" s="260"/>
      <c r="G22" s="161"/>
    </row>
    <row r="23" spans="1:10" s="99" customFormat="1" ht="24" x14ac:dyDescent="0.55000000000000004">
      <c r="B23" s="260" t="s">
        <v>269</v>
      </c>
      <c r="C23" s="260"/>
      <c r="D23" s="260"/>
      <c r="E23" s="260"/>
      <c r="F23" s="260"/>
      <c r="G23" s="161"/>
    </row>
    <row r="24" spans="1:10" s="3" customFormat="1" ht="24" x14ac:dyDescent="0.55000000000000004">
      <c r="B24" s="62"/>
      <c r="C24" s="62" t="s">
        <v>270</v>
      </c>
      <c r="D24" s="62"/>
      <c r="E24" s="62"/>
      <c r="F24" s="62"/>
      <c r="G24" s="62"/>
      <c r="H24" s="62"/>
      <c r="I24" s="62"/>
      <c r="J24" s="62"/>
    </row>
    <row r="25" spans="1:10" s="3" customFormat="1" ht="24" x14ac:dyDescent="0.55000000000000004">
      <c r="B25" s="62" t="s">
        <v>271</v>
      </c>
      <c r="C25" s="62"/>
      <c r="D25" s="62"/>
      <c r="E25" s="62"/>
      <c r="F25" s="62"/>
      <c r="G25" s="62"/>
      <c r="H25" s="62"/>
      <c r="I25" s="62"/>
      <c r="J25" s="62"/>
    </row>
    <row r="26" spans="1:10" s="3" customFormat="1" ht="24" x14ac:dyDescent="0.55000000000000004">
      <c r="B26" s="62"/>
      <c r="C26" s="62"/>
      <c r="D26" s="62"/>
      <c r="E26" s="62"/>
      <c r="F26" s="62"/>
      <c r="G26" s="62"/>
      <c r="H26" s="62"/>
      <c r="I26" s="62"/>
      <c r="J26" s="62"/>
    </row>
    <row r="27" spans="1:10" s="3" customFormat="1" ht="24" x14ac:dyDescent="0.55000000000000004">
      <c r="B27" s="62"/>
      <c r="C27" s="62"/>
      <c r="D27" s="62"/>
      <c r="E27" s="62"/>
      <c r="F27" s="62"/>
      <c r="G27" s="62"/>
      <c r="H27" s="62"/>
      <c r="I27" s="62"/>
      <c r="J27" s="62"/>
    </row>
    <row r="28" spans="1:10" s="3" customFormat="1" ht="24" x14ac:dyDescent="0.55000000000000004">
      <c r="B28" s="62"/>
      <c r="C28" s="62"/>
      <c r="D28" s="62"/>
      <c r="E28" s="62"/>
      <c r="F28" s="62"/>
      <c r="G28" s="62"/>
      <c r="H28" s="62"/>
      <c r="I28" s="62"/>
      <c r="J28" s="62"/>
    </row>
    <row r="29" spans="1:10" s="3" customFormat="1" ht="24" x14ac:dyDescent="0.55000000000000004">
      <c r="B29" s="62"/>
      <c r="C29" s="62"/>
      <c r="D29" s="62"/>
      <c r="E29" s="62"/>
      <c r="F29" s="62"/>
      <c r="G29" s="62"/>
      <c r="H29" s="62"/>
      <c r="I29" s="62"/>
      <c r="J29" s="62"/>
    </row>
    <row r="30" spans="1:10" s="3" customFormat="1" ht="24" x14ac:dyDescent="0.55000000000000004">
      <c r="B30" s="62"/>
      <c r="C30" s="62"/>
      <c r="D30" s="62"/>
      <c r="E30" s="62"/>
      <c r="F30" s="62"/>
      <c r="G30" s="62"/>
      <c r="H30" s="62"/>
      <c r="I30" s="62"/>
      <c r="J30" s="62"/>
    </row>
    <row r="31" spans="1:10" s="3" customFormat="1" ht="24" x14ac:dyDescent="0.55000000000000004">
      <c r="B31" s="62"/>
      <c r="C31" s="62"/>
      <c r="D31" s="62"/>
      <c r="E31" s="62"/>
      <c r="F31" s="62"/>
      <c r="G31" s="62"/>
      <c r="H31" s="62"/>
      <c r="I31" s="62"/>
      <c r="J31" s="62"/>
    </row>
    <row r="32" spans="1:10" s="3" customFormat="1" ht="24" x14ac:dyDescent="0.55000000000000004">
      <c r="B32" s="62"/>
      <c r="C32" s="62"/>
      <c r="D32" s="62"/>
      <c r="E32" s="62"/>
      <c r="F32" s="62"/>
      <c r="G32" s="62"/>
      <c r="H32" s="62"/>
      <c r="I32" s="62"/>
      <c r="J32" s="62"/>
    </row>
    <row r="33" spans="2:10" s="3" customFormat="1" ht="24" x14ac:dyDescent="0.55000000000000004">
      <c r="B33" s="62"/>
      <c r="C33" s="62"/>
      <c r="D33" s="62"/>
      <c r="E33" s="62"/>
      <c r="F33" s="62"/>
      <c r="G33" s="62"/>
      <c r="H33" s="62"/>
      <c r="I33" s="62"/>
      <c r="J33" s="62"/>
    </row>
    <row r="34" spans="2:10" s="3" customFormat="1" ht="24" x14ac:dyDescent="0.55000000000000004">
      <c r="B34" s="62"/>
      <c r="C34" s="62"/>
      <c r="D34" s="62"/>
      <c r="E34" s="62"/>
      <c r="F34" s="62"/>
      <c r="G34" s="62"/>
      <c r="H34" s="62"/>
      <c r="I34" s="62"/>
      <c r="J34" s="62"/>
    </row>
    <row r="35" spans="2:10" s="3" customFormat="1" ht="24" x14ac:dyDescent="0.55000000000000004">
      <c r="B35" s="62"/>
      <c r="C35" s="62"/>
      <c r="D35" s="62"/>
      <c r="E35" s="62"/>
      <c r="F35" s="62"/>
      <c r="G35" s="62"/>
      <c r="H35" s="62"/>
      <c r="I35" s="62"/>
      <c r="J35" s="62"/>
    </row>
    <row r="36" spans="2:10" s="3" customFormat="1" ht="24" x14ac:dyDescent="0.55000000000000004">
      <c r="B36" s="62"/>
      <c r="C36" s="62"/>
      <c r="D36" s="62"/>
      <c r="E36" s="62"/>
      <c r="F36" s="62"/>
      <c r="G36" s="62"/>
      <c r="H36" s="62"/>
      <c r="I36" s="62"/>
      <c r="J36" s="62"/>
    </row>
    <row r="37" spans="2:10" s="3" customFormat="1" ht="24" x14ac:dyDescent="0.55000000000000004">
      <c r="B37" s="13"/>
      <c r="C37" s="263" t="s">
        <v>88</v>
      </c>
      <c r="D37" s="263"/>
      <c r="E37" s="263"/>
      <c r="F37" s="263"/>
      <c r="G37" s="263"/>
      <c r="H37" s="263"/>
    </row>
    <row r="38" spans="2:10" s="3" customFormat="1" ht="24" x14ac:dyDescent="0.55000000000000004">
      <c r="B38" s="261" t="s">
        <v>248</v>
      </c>
      <c r="C38" s="262"/>
      <c r="D38" s="262"/>
      <c r="E38" s="262"/>
      <c r="F38" s="262"/>
      <c r="G38" s="262"/>
      <c r="H38" s="262"/>
    </row>
    <row r="39" spans="2:10" s="3" customFormat="1" ht="24" x14ac:dyDescent="0.55000000000000004">
      <c r="B39" s="227" t="s">
        <v>236</v>
      </c>
      <c r="C39" s="228"/>
      <c r="D39" s="228"/>
      <c r="E39" s="228"/>
      <c r="F39" s="228"/>
      <c r="G39" s="228"/>
      <c r="H39" s="228"/>
    </row>
    <row r="40" spans="2:10" s="3" customFormat="1" ht="24" x14ac:dyDescent="0.55000000000000004">
      <c r="B40" s="227" t="s">
        <v>261</v>
      </c>
      <c r="C40" s="228"/>
      <c r="D40" s="228"/>
      <c r="E40" s="228"/>
      <c r="F40" s="228"/>
      <c r="G40" s="228"/>
      <c r="H40" s="228"/>
    </row>
    <row r="41" spans="2:10" s="3" customFormat="1" ht="24" x14ac:dyDescent="0.55000000000000004">
      <c r="B41" s="227"/>
      <c r="C41" s="227" t="s">
        <v>251</v>
      </c>
      <c r="D41" s="228"/>
      <c r="E41" s="228"/>
      <c r="F41" s="228"/>
      <c r="G41" s="228"/>
      <c r="H41" s="228"/>
    </row>
    <row r="42" spans="2:10" s="3" customFormat="1" ht="24" x14ac:dyDescent="0.55000000000000004">
      <c r="B42" s="227" t="s">
        <v>272</v>
      </c>
      <c r="C42" s="228"/>
      <c r="D42" s="228"/>
      <c r="E42" s="228"/>
      <c r="F42" s="228"/>
      <c r="G42" s="228"/>
      <c r="H42" s="228"/>
    </row>
    <row r="43" spans="2:10" s="3" customFormat="1" ht="24" x14ac:dyDescent="0.55000000000000004">
      <c r="B43" s="227" t="s">
        <v>273</v>
      </c>
      <c r="C43" s="228"/>
      <c r="D43" s="228"/>
      <c r="E43" s="228"/>
      <c r="F43" s="228"/>
      <c r="G43" s="228"/>
      <c r="H43" s="228"/>
    </row>
    <row r="44" spans="2:10" s="3" customFormat="1" ht="24" x14ac:dyDescent="0.55000000000000004">
      <c r="B44" s="227" t="s">
        <v>274</v>
      </c>
      <c r="C44" s="228"/>
      <c r="D44" s="228"/>
      <c r="E44" s="228"/>
      <c r="F44" s="228"/>
      <c r="G44" s="228"/>
      <c r="H44" s="228"/>
    </row>
    <row r="45" spans="2:10" s="3" customFormat="1" ht="24" x14ac:dyDescent="0.55000000000000004">
      <c r="B45" s="227"/>
      <c r="C45" s="228"/>
      <c r="D45" s="228"/>
      <c r="E45" s="228"/>
      <c r="F45" s="228"/>
      <c r="G45" s="228"/>
      <c r="H45" s="228"/>
    </row>
    <row r="46" spans="2:10" s="3" customFormat="1" ht="24" x14ac:dyDescent="0.55000000000000004">
      <c r="B46" s="227"/>
      <c r="C46" s="228"/>
      <c r="D46" s="228"/>
      <c r="E46" s="228"/>
      <c r="F46" s="228"/>
      <c r="G46" s="228"/>
      <c r="H46" s="228"/>
    </row>
    <row r="47" spans="2:10" s="3" customFormat="1" ht="24" x14ac:dyDescent="0.55000000000000004">
      <c r="B47" s="227"/>
      <c r="C47" s="228"/>
      <c r="D47" s="228"/>
      <c r="E47" s="228"/>
      <c r="F47" s="228"/>
      <c r="G47" s="228"/>
      <c r="H47" s="228"/>
    </row>
    <row r="48" spans="2:10" s="3" customFormat="1" ht="24" x14ac:dyDescent="0.55000000000000004">
      <c r="B48" s="227"/>
      <c r="C48" s="228"/>
      <c r="D48" s="228"/>
      <c r="E48" s="228"/>
      <c r="F48" s="228"/>
      <c r="G48" s="228"/>
      <c r="H48" s="228"/>
    </row>
    <row r="49" spans="1:8" s="3" customFormat="1" ht="24" x14ac:dyDescent="0.55000000000000004">
      <c r="B49" s="227"/>
      <c r="C49" s="228"/>
      <c r="D49" s="228"/>
      <c r="E49" s="228"/>
      <c r="F49" s="228"/>
      <c r="G49" s="228"/>
      <c r="H49" s="228"/>
    </row>
    <row r="50" spans="1:8" s="3" customFormat="1" ht="24" x14ac:dyDescent="0.55000000000000004">
      <c r="B50" s="227"/>
      <c r="C50" s="228"/>
      <c r="D50" s="228"/>
      <c r="E50" s="228"/>
      <c r="F50" s="228"/>
      <c r="G50" s="228"/>
      <c r="H50" s="228"/>
    </row>
    <row r="51" spans="1:8" s="3" customFormat="1" ht="24" x14ac:dyDescent="0.55000000000000004">
      <c r="B51" s="261"/>
      <c r="C51" s="262"/>
      <c r="D51" s="262"/>
      <c r="E51" s="262"/>
      <c r="F51" s="262"/>
      <c r="G51" s="262"/>
      <c r="H51" s="262"/>
    </row>
    <row r="52" spans="1:8" s="3" customFormat="1" ht="24" x14ac:dyDescent="0.55000000000000004"/>
    <row r="53" spans="1:8" s="3" customFormat="1" ht="24" x14ac:dyDescent="0.55000000000000004"/>
    <row r="54" spans="1:8" s="32" customFormat="1" ht="24" x14ac:dyDescent="0.55000000000000004">
      <c r="B54" s="160"/>
      <c r="D54" s="160"/>
      <c r="E54" s="160"/>
      <c r="F54" s="160"/>
      <c r="G54" s="160"/>
    </row>
    <row r="55" spans="1:8" s="3" customFormat="1" ht="24" x14ac:dyDescent="0.55000000000000004"/>
    <row r="56" spans="1:8" s="32" customFormat="1" ht="19.5" x14ac:dyDescent="0.25"/>
    <row r="57" spans="1:8" s="3" customFormat="1" ht="24" x14ac:dyDescent="0.55000000000000004"/>
    <row r="58" spans="1:8" s="3" customFormat="1" ht="24" x14ac:dyDescent="0.55000000000000004"/>
    <row r="59" spans="1:8" s="3" customFormat="1" ht="24" x14ac:dyDescent="0.55000000000000004"/>
    <row r="60" spans="1:8" s="3" customFormat="1" ht="24" x14ac:dyDescent="0.55000000000000004"/>
    <row r="61" spans="1:8" s="49" customFormat="1" ht="24" x14ac:dyDescent="0.55000000000000004">
      <c r="A61" s="123"/>
    </row>
    <row r="62" spans="1:8" s="3" customFormat="1" ht="24" x14ac:dyDescent="0.55000000000000004"/>
  </sheetData>
  <mergeCells count="11">
    <mergeCell ref="B7:G7"/>
    <mergeCell ref="B1:F1"/>
    <mergeCell ref="B3:F3"/>
    <mergeCell ref="B4:F4"/>
    <mergeCell ref="B15:G15"/>
    <mergeCell ref="B22:F22"/>
    <mergeCell ref="B23:F23"/>
    <mergeCell ref="B38:H38"/>
    <mergeCell ref="B9:G9"/>
    <mergeCell ref="B51:H51"/>
    <mergeCell ref="C37:H37"/>
  </mergeCells>
  <pageMargins left="0.25" right="0" top="0.5" bottom="0.2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0"/>
  <sheetViews>
    <sheetView view="pageBreakPreview" topLeftCell="A28" zoomScaleNormal="160" zoomScaleSheetLayoutView="100" workbookViewId="0">
      <selection activeCell="C43" sqref="C43"/>
    </sheetView>
  </sheetViews>
  <sheetFormatPr defaultRowHeight="23.25" x14ac:dyDescent="0.55000000000000004"/>
  <cols>
    <col min="1" max="1" width="4.875" style="1" customWidth="1"/>
    <col min="2" max="2" width="26.125" style="1" customWidth="1"/>
    <col min="3" max="3" width="8.25" style="1" customWidth="1"/>
    <col min="4" max="4" width="18.375" style="1" customWidth="1"/>
    <col min="5" max="5" width="10.625" style="2" customWidth="1"/>
    <col min="6" max="6" width="11.375" style="2" customWidth="1"/>
    <col min="7" max="7" width="10.875" style="2" customWidth="1"/>
    <col min="8" max="8" width="10.625" style="1" customWidth="1"/>
    <col min="9" max="255" width="9.125" style="1"/>
    <col min="256" max="256" width="10.875" style="1" customWidth="1"/>
    <col min="257" max="257" width="9.125" style="1"/>
    <col min="258" max="258" width="15.375" style="1" customWidth="1"/>
    <col min="259" max="259" width="30.875" style="1" customWidth="1"/>
    <col min="260" max="260" width="6.875" style="1" customWidth="1"/>
    <col min="261" max="261" width="7" style="1" customWidth="1"/>
    <col min="262" max="262" width="13.75" style="1" customWidth="1"/>
    <col min="263" max="511" width="9.125" style="1"/>
    <col min="512" max="512" width="10.875" style="1" customWidth="1"/>
    <col min="513" max="513" width="9.125" style="1"/>
    <col min="514" max="514" width="15.375" style="1" customWidth="1"/>
    <col min="515" max="515" width="30.875" style="1" customWidth="1"/>
    <col min="516" max="516" width="6.875" style="1" customWidth="1"/>
    <col min="517" max="517" width="7" style="1" customWidth="1"/>
    <col min="518" max="518" width="13.75" style="1" customWidth="1"/>
    <col min="519" max="767" width="9.125" style="1"/>
    <col min="768" max="768" width="10.875" style="1" customWidth="1"/>
    <col min="769" max="769" width="9.125" style="1"/>
    <col min="770" max="770" width="15.375" style="1" customWidth="1"/>
    <col min="771" max="771" width="30.875" style="1" customWidth="1"/>
    <col min="772" max="772" width="6.875" style="1" customWidth="1"/>
    <col min="773" max="773" width="7" style="1" customWidth="1"/>
    <col min="774" max="774" width="13.75" style="1" customWidth="1"/>
    <col min="775" max="1023" width="9.125" style="1"/>
    <col min="1024" max="1024" width="10.875" style="1" customWidth="1"/>
    <col min="1025" max="1025" width="9.125" style="1"/>
    <col min="1026" max="1026" width="15.375" style="1" customWidth="1"/>
    <col min="1027" max="1027" width="30.875" style="1" customWidth="1"/>
    <col min="1028" max="1028" width="6.875" style="1" customWidth="1"/>
    <col min="1029" max="1029" width="7" style="1" customWidth="1"/>
    <col min="1030" max="1030" width="13.75" style="1" customWidth="1"/>
    <col min="1031" max="1279" width="9.125" style="1"/>
    <col min="1280" max="1280" width="10.875" style="1" customWidth="1"/>
    <col min="1281" max="1281" width="9.125" style="1"/>
    <col min="1282" max="1282" width="15.375" style="1" customWidth="1"/>
    <col min="1283" max="1283" width="30.875" style="1" customWidth="1"/>
    <col min="1284" max="1284" width="6.875" style="1" customWidth="1"/>
    <col min="1285" max="1285" width="7" style="1" customWidth="1"/>
    <col min="1286" max="1286" width="13.75" style="1" customWidth="1"/>
    <col min="1287" max="1535" width="9.125" style="1"/>
    <col min="1536" max="1536" width="10.875" style="1" customWidth="1"/>
    <col min="1537" max="1537" width="9.125" style="1"/>
    <col min="1538" max="1538" width="15.375" style="1" customWidth="1"/>
    <col min="1539" max="1539" width="30.875" style="1" customWidth="1"/>
    <col min="1540" max="1540" width="6.875" style="1" customWidth="1"/>
    <col min="1541" max="1541" width="7" style="1" customWidth="1"/>
    <col min="1542" max="1542" width="13.75" style="1" customWidth="1"/>
    <col min="1543" max="1791" width="9.125" style="1"/>
    <col min="1792" max="1792" width="10.875" style="1" customWidth="1"/>
    <col min="1793" max="1793" width="9.125" style="1"/>
    <col min="1794" max="1794" width="15.375" style="1" customWidth="1"/>
    <col min="1795" max="1795" width="30.875" style="1" customWidth="1"/>
    <col min="1796" max="1796" width="6.875" style="1" customWidth="1"/>
    <col min="1797" max="1797" width="7" style="1" customWidth="1"/>
    <col min="1798" max="1798" width="13.75" style="1" customWidth="1"/>
    <col min="1799" max="2047" width="9.125" style="1"/>
    <col min="2048" max="2048" width="10.875" style="1" customWidth="1"/>
    <col min="2049" max="2049" width="9.125" style="1"/>
    <col min="2050" max="2050" width="15.375" style="1" customWidth="1"/>
    <col min="2051" max="2051" width="30.875" style="1" customWidth="1"/>
    <col min="2052" max="2052" width="6.875" style="1" customWidth="1"/>
    <col min="2053" max="2053" width="7" style="1" customWidth="1"/>
    <col min="2054" max="2054" width="13.75" style="1" customWidth="1"/>
    <col min="2055" max="2303" width="9.125" style="1"/>
    <col min="2304" max="2304" width="10.875" style="1" customWidth="1"/>
    <col min="2305" max="2305" width="9.125" style="1"/>
    <col min="2306" max="2306" width="15.375" style="1" customWidth="1"/>
    <col min="2307" max="2307" width="30.875" style="1" customWidth="1"/>
    <col min="2308" max="2308" width="6.875" style="1" customWidth="1"/>
    <col min="2309" max="2309" width="7" style="1" customWidth="1"/>
    <col min="2310" max="2310" width="13.75" style="1" customWidth="1"/>
    <col min="2311" max="2559" width="9.125" style="1"/>
    <col min="2560" max="2560" width="10.875" style="1" customWidth="1"/>
    <col min="2561" max="2561" width="9.125" style="1"/>
    <col min="2562" max="2562" width="15.375" style="1" customWidth="1"/>
    <col min="2563" max="2563" width="30.875" style="1" customWidth="1"/>
    <col min="2564" max="2564" width="6.875" style="1" customWidth="1"/>
    <col min="2565" max="2565" width="7" style="1" customWidth="1"/>
    <col min="2566" max="2566" width="13.75" style="1" customWidth="1"/>
    <col min="2567" max="2815" width="9.125" style="1"/>
    <col min="2816" max="2816" width="10.875" style="1" customWidth="1"/>
    <col min="2817" max="2817" width="9.125" style="1"/>
    <col min="2818" max="2818" width="15.375" style="1" customWidth="1"/>
    <col min="2819" max="2819" width="30.875" style="1" customWidth="1"/>
    <col min="2820" max="2820" width="6.875" style="1" customWidth="1"/>
    <col min="2821" max="2821" width="7" style="1" customWidth="1"/>
    <col min="2822" max="2822" width="13.75" style="1" customWidth="1"/>
    <col min="2823" max="3071" width="9.125" style="1"/>
    <col min="3072" max="3072" width="10.875" style="1" customWidth="1"/>
    <col min="3073" max="3073" width="9.125" style="1"/>
    <col min="3074" max="3074" width="15.375" style="1" customWidth="1"/>
    <col min="3075" max="3075" width="30.875" style="1" customWidth="1"/>
    <col min="3076" max="3076" width="6.875" style="1" customWidth="1"/>
    <col min="3077" max="3077" width="7" style="1" customWidth="1"/>
    <col min="3078" max="3078" width="13.75" style="1" customWidth="1"/>
    <col min="3079" max="3327" width="9.125" style="1"/>
    <col min="3328" max="3328" width="10.875" style="1" customWidth="1"/>
    <col min="3329" max="3329" width="9.125" style="1"/>
    <col min="3330" max="3330" width="15.375" style="1" customWidth="1"/>
    <col min="3331" max="3331" width="30.875" style="1" customWidth="1"/>
    <col min="3332" max="3332" width="6.875" style="1" customWidth="1"/>
    <col min="3333" max="3333" width="7" style="1" customWidth="1"/>
    <col min="3334" max="3334" width="13.75" style="1" customWidth="1"/>
    <col min="3335" max="3583" width="9.125" style="1"/>
    <col min="3584" max="3584" width="10.875" style="1" customWidth="1"/>
    <col min="3585" max="3585" width="9.125" style="1"/>
    <col min="3586" max="3586" width="15.375" style="1" customWidth="1"/>
    <col min="3587" max="3587" width="30.875" style="1" customWidth="1"/>
    <col min="3588" max="3588" width="6.875" style="1" customWidth="1"/>
    <col min="3589" max="3589" width="7" style="1" customWidth="1"/>
    <col min="3590" max="3590" width="13.75" style="1" customWidth="1"/>
    <col min="3591" max="3839" width="9.125" style="1"/>
    <col min="3840" max="3840" width="10.875" style="1" customWidth="1"/>
    <col min="3841" max="3841" width="9.125" style="1"/>
    <col min="3842" max="3842" width="15.375" style="1" customWidth="1"/>
    <col min="3843" max="3843" width="30.875" style="1" customWidth="1"/>
    <col min="3844" max="3844" width="6.875" style="1" customWidth="1"/>
    <col min="3845" max="3845" width="7" style="1" customWidth="1"/>
    <col min="3846" max="3846" width="13.75" style="1" customWidth="1"/>
    <col min="3847" max="4095" width="9.125" style="1"/>
    <col min="4096" max="4096" width="10.875" style="1" customWidth="1"/>
    <col min="4097" max="4097" width="9.125" style="1"/>
    <col min="4098" max="4098" width="15.375" style="1" customWidth="1"/>
    <col min="4099" max="4099" width="30.875" style="1" customWidth="1"/>
    <col min="4100" max="4100" width="6.875" style="1" customWidth="1"/>
    <col min="4101" max="4101" width="7" style="1" customWidth="1"/>
    <col min="4102" max="4102" width="13.75" style="1" customWidth="1"/>
    <col min="4103" max="4351" width="9.125" style="1"/>
    <col min="4352" max="4352" width="10.875" style="1" customWidth="1"/>
    <col min="4353" max="4353" width="9.125" style="1"/>
    <col min="4354" max="4354" width="15.375" style="1" customWidth="1"/>
    <col min="4355" max="4355" width="30.875" style="1" customWidth="1"/>
    <col min="4356" max="4356" width="6.875" style="1" customWidth="1"/>
    <col min="4357" max="4357" width="7" style="1" customWidth="1"/>
    <col min="4358" max="4358" width="13.75" style="1" customWidth="1"/>
    <col min="4359" max="4607" width="9.125" style="1"/>
    <col min="4608" max="4608" width="10.875" style="1" customWidth="1"/>
    <col min="4609" max="4609" width="9.125" style="1"/>
    <col min="4610" max="4610" width="15.375" style="1" customWidth="1"/>
    <col min="4611" max="4611" width="30.875" style="1" customWidth="1"/>
    <col min="4612" max="4612" width="6.875" style="1" customWidth="1"/>
    <col min="4613" max="4613" width="7" style="1" customWidth="1"/>
    <col min="4614" max="4614" width="13.75" style="1" customWidth="1"/>
    <col min="4615" max="4863" width="9.125" style="1"/>
    <col min="4864" max="4864" width="10.875" style="1" customWidth="1"/>
    <col min="4865" max="4865" width="9.125" style="1"/>
    <col min="4866" max="4866" width="15.375" style="1" customWidth="1"/>
    <col min="4867" max="4867" width="30.875" style="1" customWidth="1"/>
    <col min="4868" max="4868" width="6.875" style="1" customWidth="1"/>
    <col min="4869" max="4869" width="7" style="1" customWidth="1"/>
    <col min="4870" max="4870" width="13.75" style="1" customWidth="1"/>
    <col min="4871" max="5119" width="9.125" style="1"/>
    <col min="5120" max="5120" width="10.875" style="1" customWidth="1"/>
    <col min="5121" max="5121" width="9.125" style="1"/>
    <col min="5122" max="5122" width="15.375" style="1" customWidth="1"/>
    <col min="5123" max="5123" width="30.875" style="1" customWidth="1"/>
    <col min="5124" max="5124" width="6.875" style="1" customWidth="1"/>
    <col min="5125" max="5125" width="7" style="1" customWidth="1"/>
    <col min="5126" max="5126" width="13.75" style="1" customWidth="1"/>
    <col min="5127" max="5375" width="9.125" style="1"/>
    <col min="5376" max="5376" width="10.875" style="1" customWidth="1"/>
    <col min="5377" max="5377" width="9.125" style="1"/>
    <col min="5378" max="5378" width="15.375" style="1" customWidth="1"/>
    <col min="5379" max="5379" width="30.875" style="1" customWidth="1"/>
    <col min="5380" max="5380" width="6.875" style="1" customWidth="1"/>
    <col min="5381" max="5381" width="7" style="1" customWidth="1"/>
    <col min="5382" max="5382" width="13.75" style="1" customWidth="1"/>
    <col min="5383" max="5631" width="9.125" style="1"/>
    <col min="5632" max="5632" width="10.875" style="1" customWidth="1"/>
    <col min="5633" max="5633" width="9.125" style="1"/>
    <col min="5634" max="5634" width="15.375" style="1" customWidth="1"/>
    <col min="5635" max="5635" width="30.875" style="1" customWidth="1"/>
    <col min="5636" max="5636" width="6.875" style="1" customWidth="1"/>
    <col min="5637" max="5637" width="7" style="1" customWidth="1"/>
    <col min="5638" max="5638" width="13.75" style="1" customWidth="1"/>
    <col min="5639" max="5887" width="9.125" style="1"/>
    <col min="5888" max="5888" width="10.875" style="1" customWidth="1"/>
    <col min="5889" max="5889" width="9.125" style="1"/>
    <col min="5890" max="5890" width="15.375" style="1" customWidth="1"/>
    <col min="5891" max="5891" width="30.875" style="1" customWidth="1"/>
    <col min="5892" max="5892" width="6.875" style="1" customWidth="1"/>
    <col min="5893" max="5893" width="7" style="1" customWidth="1"/>
    <col min="5894" max="5894" width="13.75" style="1" customWidth="1"/>
    <col min="5895" max="6143" width="9.125" style="1"/>
    <col min="6144" max="6144" width="10.875" style="1" customWidth="1"/>
    <col min="6145" max="6145" width="9.125" style="1"/>
    <col min="6146" max="6146" width="15.375" style="1" customWidth="1"/>
    <col min="6147" max="6147" width="30.875" style="1" customWidth="1"/>
    <col min="6148" max="6148" width="6.875" style="1" customWidth="1"/>
    <col min="6149" max="6149" width="7" style="1" customWidth="1"/>
    <col min="6150" max="6150" width="13.75" style="1" customWidth="1"/>
    <col min="6151" max="6399" width="9.125" style="1"/>
    <col min="6400" max="6400" width="10.875" style="1" customWidth="1"/>
    <col min="6401" max="6401" width="9.125" style="1"/>
    <col min="6402" max="6402" width="15.375" style="1" customWidth="1"/>
    <col min="6403" max="6403" width="30.875" style="1" customWidth="1"/>
    <col min="6404" max="6404" width="6.875" style="1" customWidth="1"/>
    <col min="6405" max="6405" width="7" style="1" customWidth="1"/>
    <col min="6406" max="6406" width="13.75" style="1" customWidth="1"/>
    <col min="6407" max="6655" width="9.125" style="1"/>
    <col min="6656" max="6656" width="10.875" style="1" customWidth="1"/>
    <col min="6657" max="6657" width="9.125" style="1"/>
    <col min="6658" max="6658" width="15.375" style="1" customWidth="1"/>
    <col min="6659" max="6659" width="30.875" style="1" customWidth="1"/>
    <col min="6660" max="6660" width="6.875" style="1" customWidth="1"/>
    <col min="6661" max="6661" width="7" style="1" customWidth="1"/>
    <col min="6662" max="6662" width="13.75" style="1" customWidth="1"/>
    <col min="6663" max="6911" width="9.125" style="1"/>
    <col min="6912" max="6912" width="10.875" style="1" customWidth="1"/>
    <col min="6913" max="6913" width="9.125" style="1"/>
    <col min="6914" max="6914" width="15.375" style="1" customWidth="1"/>
    <col min="6915" max="6915" width="30.875" style="1" customWidth="1"/>
    <col min="6916" max="6916" width="6.875" style="1" customWidth="1"/>
    <col min="6917" max="6917" width="7" style="1" customWidth="1"/>
    <col min="6918" max="6918" width="13.75" style="1" customWidth="1"/>
    <col min="6919" max="7167" width="9.125" style="1"/>
    <col min="7168" max="7168" width="10.875" style="1" customWidth="1"/>
    <col min="7169" max="7169" width="9.125" style="1"/>
    <col min="7170" max="7170" width="15.375" style="1" customWidth="1"/>
    <col min="7171" max="7171" width="30.875" style="1" customWidth="1"/>
    <col min="7172" max="7172" width="6.875" style="1" customWidth="1"/>
    <col min="7173" max="7173" width="7" style="1" customWidth="1"/>
    <col min="7174" max="7174" width="13.75" style="1" customWidth="1"/>
    <col min="7175" max="7423" width="9.125" style="1"/>
    <col min="7424" max="7424" width="10.875" style="1" customWidth="1"/>
    <col min="7425" max="7425" width="9.125" style="1"/>
    <col min="7426" max="7426" width="15.375" style="1" customWidth="1"/>
    <col min="7427" max="7427" width="30.875" style="1" customWidth="1"/>
    <col min="7428" max="7428" width="6.875" style="1" customWidth="1"/>
    <col min="7429" max="7429" width="7" style="1" customWidth="1"/>
    <col min="7430" max="7430" width="13.75" style="1" customWidth="1"/>
    <col min="7431" max="7679" width="9.125" style="1"/>
    <col min="7680" max="7680" width="10.875" style="1" customWidth="1"/>
    <col min="7681" max="7681" width="9.125" style="1"/>
    <col min="7682" max="7682" width="15.375" style="1" customWidth="1"/>
    <col min="7683" max="7683" width="30.875" style="1" customWidth="1"/>
    <col min="7684" max="7684" width="6.875" style="1" customWidth="1"/>
    <col min="7685" max="7685" width="7" style="1" customWidth="1"/>
    <col min="7686" max="7686" width="13.75" style="1" customWidth="1"/>
    <col min="7687" max="7935" width="9.125" style="1"/>
    <col min="7936" max="7936" width="10.875" style="1" customWidth="1"/>
    <col min="7937" max="7937" width="9.125" style="1"/>
    <col min="7938" max="7938" width="15.375" style="1" customWidth="1"/>
    <col min="7939" max="7939" width="30.875" style="1" customWidth="1"/>
    <col min="7940" max="7940" width="6.875" style="1" customWidth="1"/>
    <col min="7941" max="7941" width="7" style="1" customWidth="1"/>
    <col min="7942" max="7942" width="13.75" style="1" customWidth="1"/>
    <col min="7943" max="8191" width="9.125" style="1"/>
    <col min="8192" max="8192" width="10.875" style="1" customWidth="1"/>
    <col min="8193" max="8193" width="9.125" style="1"/>
    <col min="8194" max="8194" width="15.375" style="1" customWidth="1"/>
    <col min="8195" max="8195" width="30.875" style="1" customWidth="1"/>
    <col min="8196" max="8196" width="6.875" style="1" customWidth="1"/>
    <col min="8197" max="8197" width="7" style="1" customWidth="1"/>
    <col min="8198" max="8198" width="13.75" style="1" customWidth="1"/>
    <col min="8199" max="8447" width="9.125" style="1"/>
    <col min="8448" max="8448" width="10.875" style="1" customWidth="1"/>
    <col min="8449" max="8449" width="9.125" style="1"/>
    <col min="8450" max="8450" width="15.375" style="1" customWidth="1"/>
    <col min="8451" max="8451" width="30.875" style="1" customWidth="1"/>
    <col min="8452" max="8452" width="6.875" style="1" customWidth="1"/>
    <col min="8453" max="8453" width="7" style="1" customWidth="1"/>
    <col min="8454" max="8454" width="13.75" style="1" customWidth="1"/>
    <col min="8455" max="8703" width="9.125" style="1"/>
    <col min="8704" max="8704" width="10.875" style="1" customWidth="1"/>
    <col min="8705" max="8705" width="9.125" style="1"/>
    <col min="8706" max="8706" width="15.375" style="1" customWidth="1"/>
    <col min="8707" max="8707" width="30.875" style="1" customWidth="1"/>
    <col min="8708" max="8708" width="6.875" style="1" customWidth="1"/>
    <col min="8709" max="8709" width="7" style="1" customWidth="1"/>
    <col min="8710" max="8710" width="13.75" style="1" customWidth="1"/>
    <col min="8711" max="8959" width="9.125" style="1"/>
    <col min="8960" max="8960" width="10.875" style="1" customWidth="1"/>
    <col min="8961" max="8961" width="9.125" style="1"/>
    <col min="8962" max="8962" width="15.375" style="1" customWidth="1"/>
    <col min="8963" max="8963" width="30.875" style="1" customWidth="1"/>
    <col min="8964" max="8964" width="6.875" style="1" customWidth="1"/>
    <col min="8965" max="8965" width="7" style="1" customWidth="1"/>
    <col min="8966" max="8966" width="13.75" style="1" customWidth="1"/>
    <col min="8967" max="9215" width="9.125" style="1"/>
    <col min="9216" max="9216" width="10.875" style="1" customWidth="1"/>
    <col min="9217" max="9217" width="9.125" style="1"/>
    <col min="9218" max="9218" width="15.375" style="1" customWidth="1"/>
    <col min="9219" max="9219" width="30.875" style="1" customWidth="1"/>
    <col min="9220" max="9220" width="6.875" style="1" customWidth="1"/>
    <col min="9221" max="9221" width="7" style="1" customWidth="1"/>
    <col min="9222" max="9222" width="13.75" style="1" customWidth="1"/>
    <col min="9223" max="9471" width="9.125" style="1"/>
    <col min="9472" max="9472" width="10.875" style="1" customWidth="1"/>
    <col min="9473" max="9473" width="9.125" style="1"/>
    <col min="9474" max="9474" width="15.375" style="1" customWidth="1"/>
    <col min="9475" max="9475" width="30.875" style="1" customWidth="1"/>
    <col min="9476" max="9476" width="6.875" style="1" customWidth="1"/>
    <col min="9477" max="9477" width="7" style="1" customWidth="1"/>
    <col min="9478" max="9478" width="13.75" style="1" customWidth="1"/>
    <col min="9479" max="9727" width="9.125" style="1"/>
    <col min="9728" max="9728" width="10.875" style="1" customWidth="1"/>
    <col min="9729" max="9729" width="9.125" style="1"/>
    <col min="9730" max="9730" width="15.375" style="1" customWidth="1"/>
    <col min="9731" max="9731" width="30.875" style="1" customWidth="1"/>
    <col min="9732" max="9732" width="6.875" style="1" customWidth="1"/>
    <col min="9733" max="9733" width="7" style="1" customWidth="1"/>
    <col min="9734" max="9734" width="13.75" style="1" customWidth="1"/>
    <col min="9735" max="9983" width="9.125" style="1"/>
    <col min="9984" max="9984" width="10.875" style="1" customWidth="1"/>
    <col min="9985" max="9985" width="9.125" style="1"/>
    <col min="9986" max="9986" width="15.375" style="1" customWidth="1"/>
    <col min="9987" max="9987" width="30.875" style="1" customWidth="1"/>
    <col min="9988" max="9988" width="6.875" style="1" customWidth="1"/>
    <col min="9989" max="9989" width="7" style="1" customWidth="1"/>
    <col min="9990" max="9990" width="13.75" style="1" customWidth="1"/>
    <col min="9991" max="10239" width="9.125" style="1"/>
    <col min="10240" max="10240" width="10.875" style="1" customWidth="1"/>
    <col min="10241" max="10241" width="9.125" style="1"/>
    <col min="10242" max="10242" width="15.375" style="1" customWidth="1"/>
    <col min="10243" max="10243" width="30.875" style="1" customWidth="1"/>
    <col min="10244" max="10244" width="6.875" style="1" customWidth="1"/>
    <col min="10245" max="10245" width="7" style="1" customWidth="1"/>
    <col min="10246" max="10246" width="13.75" style="1" customWidth="1"/>
    <col min="10247" max="10495" width="9.125" style="1"/>
    <col min="10496" max="10496" width="10.875" style="1" customWidth="1"/>
    <col min="10497" max="10497" width="9.125" style="1"/>
    <col min="10498" max="10498" width="15.375" style="1" customWidth="1"/>
    <col min="10499" max="10499" width="30.875" style="1" customWidth="1"/>
    <col min="10500" max="10500" width="6.875" style="1" customWidth="1"/>
    <col min="10501" max="10501" width="7" style="1" customWidth="1"/>
    <col min="10502" max="10502" width="13.75" style="1" customWidth="1"/>
    <col min="10503" max="10751" width="9.125" style="1"/>
    <col min="10752" max="10752" width="10.875" style="1" customWidth="1"/>
    <col min="10753" max="10753" width="9.125" style="1"/>
    <col min="10754" max="10754" width="15.375" style="1" customWidth="1"/>
    <col min="10755" max="10755" width="30.875" style="1" customWidth="1"/>
    <col min="10756" max="10756" width="6.875" style="1" customWidth="1"/>
    <col min="10757" max="10757" width="7" style="1" customWidth="1"/>
    <col min="10758" max="10758" width="13.75" style="1" customWidth="1"/>
    <col min="10759" max="11007" width="9.125" style="1"/>
    <col min="11008" max="11008" width="10.875" style="1" customWidth="1"/>
    <col min="11009" max="11009" width="9.125" style="1"/>
    <col min="11010" max="11010" width="15.375" style="1" customWidth="1"/>
    <col min="11011" max="11011" width="30.875" style="1" customWidth="1"/>
    <col min="11012" max="11012" width="6.875" style="1" customWidth="1"/>
    <col min="11013" max="11013" width="7" style="1" customWidth="1"/>
    <col min="11014" max="11014" width="13.75" style="1" customWidth="1"/>
    <col min="11015" max="11263" width="9.125" style="1"/>
    <col min="11264" max="11264" width="10.875" style="1" customWidth="1"/>
    <col min="11265" max="11265" width="9.125" style="1"/>
    <col min="11266" max="11266" width="15.375" style="1" customWidth="1"/>
    <col min="11267" max="11267" width="30.875" style="1" customWidth="1"/>
    <col min="11268" max="11268" width="6.875" style="1" customWidth="1"/>
    <col min="11269" max="11269" width="7" style="1" customWidth="1"/>
    <col min="11270" max="11270" width="13.75" style="1" customWidth="1"/>
    <col min="11271" max="11519" width="9.125" style="1"/>
    <col min="11520" max="11520" width="10.875" style="1" customWidth="1"/>
    <col min="11521" max="11521" width="9.125" style="1"/>
    <col min="11522" max="11522" width="15.375" style="1" customWidth="1"/>
    <col min="11523" max="11523" width="30.875" style="1" customWidth="1"/>
    <col min="11524" max="11524" width="6.875" style="1" customWidth="1"/>
    <col min="11525" max="11525" width="7" style="1" customWidth="1"/>
    <col min="11526" max="11526" width="13.75" style="1" customWidth="1"/>
    <col min="11527" max="11775" width="9.125" style="1"/>
    <col min="11776" max="11776" width="10.875" style="1" customWidth="1"/>
    <col min="11777" max="11777" width="9.125" style="1"/>
    <col min="11778" max="11778" width="15.375" style="1" customWidth="1"/>
    <col min="11779" max="11779" width="30.875" style="1" customWidth="1"/>
    <col min="11780" max="11780" width="6.875" style="1" customWidth="1"/>
    <col min="11781" max="11781" width="7" style="1" customWidth="1"/>
    <col min="11782" max="11782" width="13.75" style="1" customWidth="1"/>
    <col min="11783" max="12031" width="9.125" style="1"/>
    <col min="12032" max="12032" width="10.875" style="1" customWidth="1"/>
    <col min="12033" max="12033" width="9.125" style="1"/>
    <col min="12034" max="12034" width="15.375" style="1" customWidth="1"/>
    <col min="12035" max="12035" width="30.875" style="1" customWidth="1"/>
    <col min="12036" max="12036" width="6.875" style="1" customWidth="1"/>
    <col min="12037" max="12037" width="7" style="1" customWidth="1"/>
    <col min="12038" max="12038" width="13.75" style="1" customWidth="1"/>
    <col min="12039" max="12287" width="9.125" style="1"/>
    <col min="12288" max="12288" width="10.875" style="1" customWidth="1"/>
    <col min="12289" max="12289" width="9.125" style="1"/>
    <col min="12290" max="12290" width="15.375" style="1" customWidth="1"/>
    <col min="12291" max="12291" width="30.875" style="1" customWidth="1"/>
    <col min="12292" max="12292" width="6.875" style="1" customWidth="1"/>
    <col min="12293" max="12293" width="7" style="1" customWidth="1"/>
    <col min="12294" max="12294" width="13.75" style="1" customWidth="1"/>
    <col min="12295" max="12543" width="9.125" style="1"/>
    <col min="12544" max="12544" width="10.875" style="1" customWidth="1"/>
    <col min="12545" max="12545" width="9.125" style="1"/>
    <col min="12546" max="12546" width="15.375" style="1" customWidth="1"/>
    <col min="12547" max="12547" width="30.875" style="1" customWidth="1"/>
    <col min="12548" max="12548" width="6.875" style="1" customWidth="1"/>
    <col min="12549" max="12549" width="7" style="1" customWidth="1"/>
    <col min="12550" max="12550" width="13.75" style="1" customWidth="1"/>
    <col min="12551" max="12799" width="9.125" style="1"/>
    <col min="12800" max="12800" width="10.875" style="1" customWidth="1"/>
    <col min="12801" max="12801" width="9.125" style="1"/>
    <col min="12802" max="12802" width="15.375" style="1" customWidth="1"/>
    <col min="12803" max="12803" width="30.875" style="1" customWidth="1"/>
    <col min="12804" max="12804" width="6.875" style="1" customWidth="1"/>
    <col min="12805" max="12805" width="7" style="1" customWidth="1"/>
    <col min="12806" max="12806" width="13.75" style="1" customWidth="1"/>
    <col min="12807" max="13055" width="9.125" style="1"/>
    <col min="13056" max="13056" width="10.875" style="1" customWidth="1"/>
    <col min="13057" max="13057" width="9.125" style="1"/>
    <col min="13058" max="13058" width="15.375" style="1" customWidth="1"/>
    <col min="13059" max="13059" width="30.875" style="1" customWidth="1"/>
    <col min="13060" max="13060" width="6.875" style="1" customWidth="1"/>
    <col min="13061" max="13061" width="7" style="1" customWidth="1"/>
    <col min="13062" max="13062" width="13.75" style="1" customWidth="1"/>
    <col min="13063" max="13311" width="9.125" style="1"/>
    <col min="13312" max="13312" width="10.875" style="1" customWidth="1"/>
    <col min="13313" max="13313" width="9.125" style="1"/>
    <col min="13314" max="13314" width="15.375" style="1" customWidth="1"/>
    <col min="13315" max="13315" width="30.875" style="1" customWidth="1"/>
    <col min="13316" max="13316" width="6.875" style="1" customWidth="1"/>
    <col min="13317" max="13317" width="7" style="1" customWidth="1"/>
    <col min="13318" max="13318" width="13.75" style="1" customWidth="1"/>
    <col min="13319" max="13567" width="9.125" style="1"/>
    <col min="13568" max="13568" width="10.875" style="1" customWidth="1"/>
    <col min="13569" max="13569" width="9.125" style="1"/>
    <col min="13570" max="13570" width="15.375" style="1" customWidth="1"/>
    <col min="13571" max="13571" width="30.875" style="1" customWidth="1"/>
    <col min="13572" max="13572" width="6.875" style="1" customWidth="1"/>
    <col min="13573" max="13573" width="7" style="1" customWidth="1"/>
    <col min="13574" max="13574" width="13.75" style="1" customWidth="1"/>
    <col min="13575" max="13823" width="9.125" style="1"/>
    <col min="13824" max="13824" width="10.875" style="1" customWidth="1"/>
    <col min="13825" max="13825" width="9.125" style="1"/>
    <col min="13826" max="13826" width="15.375" style="1" customWidth="1"/>
    <col min="13827" max="13827" width="30.875" style="1" customWidth="1"/>
    <col min="13828" max="13828" width="6.875" style="1" customWidth="1"/>
    <col min="13829" max="13829" width="7" style="1" customWidth="1"/>
    <col min="13830" max="13830" width="13.75" style="1" customWidth="1"/>
    <col min="13831" max="14079" width="9.125" style="1"/>
    <col min="14080" max="14080" width="10.875" style="1" customWidth="1"/>
    <col min="14081" max="14081" width="9.125" style="1"/>
    <col min="14082" max="14082" width="15.375" style="1" customWidth="1"/>
    <col min="14083" max="14083" width="30.875" style="1" customWidth="1"/>
    <col min="14084" max="14084" width="6.875" style="1" customWidth="1"/>
    <col min="14085" max="14085" width="7" style="1" customWidth="1"/>
    <col min="14086" max="14086" width="13.75" style="1" customWidth="1"/>
    <col min="14087" max="14335" width="9.125" style="1"/>
    <col min="14336" max="14336" width="10.875" style="1" customWidth="1"/>
    <col min="14337" max="14337" width="9.125" style="1"/>
    <col min="14338" max="14338" width="15.375" style="1" customWidth="1"/>
    <col min="14339" max="14339" width="30.875" style="1" customWidth="1"/>
    <col min="14340" max="14340" width="6.875" style="1" customWidth="1"/>
    <col min="14341" max="14341" width="7" style="1" customWidth="1"/>
    <col min="14342" max="14342" width="13.75" style="1" customWidth="1"/>
    <col min="14343" max="14591" width="9.125" style="1"/>
    <col min="14592" max="14592" width="10.875" style="1" customWidth="1"/>
    <col min="14593" max="14593" width="9.125" style="1"/>
    <col min="14594" max="14594" width="15.375" style="1" customWidth="1"/>
    <col min="14595" max="14595" width="30.875" style="1" customWidth="1"/>
    <col min="14596" max="14596" width="6.875" style="1" customWidth="1"/>
    <col min="14597" max="14597" width="7" style="1" customWidth="1"/>
    <col min="14598" max="14598" width="13.75" style="1" customWidth="1"/>
    <col min="14599" max="14847" width="9.125" style="1"/>
    <col min="14848" max="14848" width="10.875" style="1" customWidth="1"/>
    <col min="14849" max="14849" width="9.125" style="1"/>
    <col min="14850" max="14850" width="15.375" style="1" customWidth="1"/>
    <col min="14851" max="14851" width="30.875" style="1" customWidth="1"/>
    <col min="14852" max="14852" width="6.875" style="1" customWidth="1"/>
    <col min="14853" max="14853" width="7" style="1" customWidth="1"/>
    <col min="14854" max="14854" width="13.75" style="1" customWidth="1"/>
    <col min="14855" max="15103" width="9.125" style="1"/>
    <col min="15104" max="15104" width="10.875" style="1" customWidth="1"/>
    <col min="15105" max="15105" width="9.125" style="1"/>
    <col min="15106" max="15106" width="15.375" style="1" customWidth="1"/>
    <col min="15107" max="15107" width="30.875" style="1" customWidth="1"/>
    <col min="15108" max="15108" width="6.875" style="1" customWidth="1"/>
    <col min="15109" max="15109" width="7" style="1" customWidth="1"/>
    <col min="15110" max="15110" width="13.75" style="1" customWidth="1"/>
    <col min="15111" max="15359" width="9.125" style="1"/>
    <col min="15360" max="15360" width="10.875" style="1" customWidth="1"/>
    <col min="15361" max="15361" width="9.125" style="1"/>
    <col min="15362" max="15362" width="15.375" style="1" customWidth="1"/>
    <col min="15363" max="15363" width="30.875" style="1" customWidth="1"/>
    <col min="15364" max="15364" width="6.875" style="1" customWidth="1"/>
    <col min="15365" max="15365" width="7" style="1" customWidth="1"/>
    <col min="15366" max="15366" width="13.75" style="1" customWidth="1"/>
    <col min="15367" max="15615" width="9.125" style="1"/>
    <col min="15616" max="15616" width="10.875" style="1" customWidth="1"/>
    <col min="15617" max="15617" width="9.125" style="1"/>
    <col min="15618" max="15618" width="15.375" style="1" customWidth="1"/>
    <col min="15619" max="15619" width="30.875" style="1" customWidth="1"/>
    <col min="15620" max="15620" width="6.875" style="1" customWidth="1"/>
    <col min="15621" max="15621" width="7" style="1" customWidth="1"/>
    <col min="15622" max="15622" width="13.75" style="1" customWidth="1"/>
    <col min="15623" max="15871" width="9.125" style="1"/>
    <col min="15872" max="15872" width="10.875" style="1" customWidth="1"/>
    <col min="15873" max="15873" width="9.125" style="1"/>
    <col min="15874" max="15874" width="15.375" style="1" customWidth="1"/>
    <col min="15875" max="15875" width="30.875" style="1" customWidth="1"/>
    <col min="15876" max="15876" width="6.875" style="1" customWidth="1"/>
    <col min="15877" max="15877" width="7" style="1" customWidth="1"/>
    <col min="15878" max="15878" width="13.75" style="1" customWidth="1"/>
    <col min="15879" max="16127" width="9.125" style="1"/>
    <col min="16128" max="16128" width="10.875" style="1" customWidth="1"/>
    <col min="16129" max="16129" width="9.125" style="1"/>
    <col min="16130" max="16130" width="15.375" style="1" customWidth="1"/>
    <col min="16131" max="16131" width="30.875" style="1" customWidth="1"/>
    <col min="16132" max="16132" width="6.875" style="1" customWidth="1"/>
    <col min="16133" max="16133" width="7" style="1" customWidth="1"/>
    <col min="16134" max="16134" width="13.75" style="1" customWidth="1"/>
    <col min="16135" max="16381" width="9.125" style="1"/>
    <col min="16382" max="16384" width="9" style="1" customWidth="1"/>
  </cols>
  <sheetData>
    <row r="1" spans="1:8" s="3" customFormat="1" ht="24" x14ac:dyDescent="0.55000000000000004">
      <c r="A1" s="266" t="s">
        <v>84</v>
      </c>
      <c r="B1" s="266"/>
      <c r="C1" s="266"/>
      <c r="D1" s="266"/>
      <c r="E1" s="266"/>
      <c r="F1" s="266"/>
      <c r="G1" s="266"/>
      <c r="H1" s="41"/>
    </row>
    <row r="2" spans="1:8" s="3" customFormat="1" ht="24" x14ac:dyDescent="0.55000000000000004">
      <c r="A2" s="134"/>
      <c r="B2" s="134"/>
      <c r="C2" s="134"/>
      <c r="D2" s="134"/>
      <c r="E2" s="134"/>
      <c r="F2" s="134"/>
      <c r="G2" s="134"/>
      <c r="H2" s="41"/>
    </row>
    <row r="3" spans="1:8" s="10" customFormat="1" ht="27.75" x14ac:dyDescent="0.65">
      <c r="A3" s="264" t="s">
        <v>95</v>
      </c>
      <c r="B3" s="264"/>
      <c r="C3" s="264"/>
      <c r="D3" s="264"/>
      <c r="E3" s="264"/>
      <c r="F3" s="264"/>
      <c r="G3" s="264"/>
      <c r="H3" s="65"/>
    </row>
    <row r="4" spans="1:8" s="10" customFormat="1" ht="27.75" x14ac:dyDescent="0.65">
      <c r="A4" s="264" t="s">
        <v>97</v>
      </c>
      <c r="B4" s="264"/>
      <c r="C4" s="264"/>
      <c r="D4" s="264"/>
      <c r="E4" s="264"/>
      <c r="F4" s="264"/>
      <c r="G4" s="264"/>
      <c r="H4" s="65"/>
    </row>
    <row r="5" spans="1:8" s="10" customFormat="1" ht="27.75" x14ac:dyDescent="0.65">
      <c r="A5" s="265" t="s">
        <v>96</v>
      </c>
      <c r="B5" s="265"/>
      <c r="C5" s="265"/>
      <c r="D5" s="265"/>
      <c r="E5" s="265"/>
      <c r="F5" s="265"/>
      <c r="G5" s="265"/>
      <c r="H5" s="37"/>
    </row>
    <row r="6" spans="1:8" ht="24" x14ac:dyDescent="0.55000000000000004">
      <c r="A6" s="52"/>
      <c r="B6" s="52"/>
      <c r="C6" s="52"/>
      <c r="D6" s="52"/>
      <c r="E6" s="52"/>
      <c r="F6" s="52"/>
      <c r="G6" s="52"/>
    </row>
    <row r="7" spans="1:8" s="3" customFormat="1" ht="24" x14ac:dyDescent="0.55000000000000004">
      <c r="A7" s="4" t="s">
        <v>42</v>
      </c>
      <c r="E7" s="35"/>
      <c r="F7" s="35"/>
      <c r="G7" s="35"/>
    </row>
    <row r="8" spans="1:8" s="3" customFormat="1" ht="24.75" thickBot="1" x14ac:dyDescent="0.6">
      <c r="A8" s="11" t="s">
        <v>87</v>
      </c>
      <c r="E8" s="56"/>
      <c r="F8" s="56"/>
      <c r="G8" s="56"/>
    </row>
    <row r="9" spans="1:8" s="3" customFormat="1" ht="25.5" thickTop="1" thickBot="1" x14ac:dyDescent="0.6">
      <c r="A9" s="11"/>
      <c r="B9" s="269" t="s">
        <v>0</v>
      </c>
      <c r="C9" s="269"/>
      <c r="D9" s="269"/>
      <c r="E9" s="71" t="s">
        <v>1</v>
      </c>
      <c r="F9" s="71" t="s">
        <v>2</v>
      </c>
      <c r="G9" s="70"/>
    </row>
    <row r="10" spans="1:8" s="3" customFormat="1" ht="24.75" thickTop="1" x14ac:dyDescent="0.55000000000000004">
      <c r="A10" s="11"/>
      <c r="B10" s="267" t="s">
        <v>34</v>
      </c>
      <c r="C10" s="268"/>
      <c r="D10" s="268"/>
      <c r="E10" s="38">
        <v>53</v>
      </c>
      <c r="F10" s="39">
        <f>E10*100/E11</f>
        <v>100</v>
      </c>
      <c r="G10" s="70"/>
    </row>
    <row r="11" spans="1:8" s="3" customFormat="1" ht="24.75" thickBot="1" x14ac:dyDescent="0.6">
      <c r="A11" s="11"/>
      <c r="B11" s="277" t="s">
        <v>3</v>
      </c>
      <c r="C11" s="278"/>
      <c r="D11" s="279"/>
      <c r="E11" s="170">
        <f>SUM(E10:E10)</f>
        <v>53</v>
      </c>
      <c r="F11" s="28">
        <f>E11*100/E$11</f>
        <v>100</v>
      </c>
      <c r="G11" s="70"/>
    </row>
    <row r="12" spans="1:8" s="3" customFormat="1" ht="24.75" thickTop="1" x14ac:dyDescent="0.55000000000000004">
      <c r="E12" s="70"/>
      <c r="F12" s="70"/>
      <c r="G12" s="59"/>
    </row>
    <row r="13" spans="1:8" s="3" customFormat="1" ht="24" x14ac:dyDescent="0.55000000000000004">
      <c r="A13" s="11"/>
      <c r="B13" s="3" t="s">
        <v>275</v>
      </c>
      <c r="E13" s="70"/>
      <c r="F13" s="70"/>
    </row>
    <row r="14" spans="1:8" s="3" customFormat="1" ht="24" x14ac:dyDescent="0.55000000000000004">
      <c r="A14" s="3" t="s">
        <v>276</v>
      </c>
      <c r="E14" s="70"/>
      <c r="F14" s="70"/>
      <c r="G14" s="70"/>
    </row>
    <row r="15" spans="1:8" s="3" customFormat="1" ht="24" x14ac:dyDescent="0.55000000000000004">
      <c r="E15" s="132"/>
      <c r="F15" s="132"/>
      <c r="G15" s="132"/>
    </row>
    <row r="16" spans="1:8" s="3" customFormat="1" ht="24.75" thickBot="1" x14ac:dyDescent="0.6">
      <c r="A16" s="11" t="s">
        <v>91</v>
      </c>
      <c r="E16" s="51"/>
      <c r="F16" s="51"/>
      <c r="G16" s="51"/>
    </row>
    <row r="17" spans="1:7" s="3" customFormat="1" ht="25.5" thickTop="1" thickBot="1" x14ac:dyDescent="0.6">
      <c r="B17" s="269" t="s">
        <v>18</v>
      </c>
      <c r="C17" s="269"/>
      <c r="D17" s="269"/>
      <c r="E17" s="60" t="s">
        <v>1</v>
      </c>
      <c r="F17" s="60" t="s">
        <v>2</v>
      </c>
      <c r="G17" s="51"/>
    </row>
    <row r="18" spans="1:7" s="3" customFormat="1" ht="24.75" thickTop="1" x14ac:dyDescent="0.55000000000000004">
      <c r="B18" s="115" t="s">
        <v>44</v>
      </c>
      <c r="C18" s="13"/>
      <c r="D18" s="114"/>
      <c r="E18" s="34">
        <v>22</v>
      </c>
      <c r="F18" s="119">
        <f>E18*100/E$35</f>
        <v>41.509433962264154</v>
      </c>
      <c r="G18" s="110"/>
    </row>
    <row r="19" spans="1:7" s="3" customFormat="1" ht="24" x14ac:dyDescent="0.55000000000000004">
      <c r="A19" s="1"/>
      <c r="B19" s="274" t="s">
        <v>79</v>
      </c>
      <c r="C19" s="275"/>
      <c r="D19" s="276"/>
      <c r="E19" s="48">
        <v>1</v>
      </c>
      <c r="F19" s="12">
        <f>E19*100/E35</f>
        <v>1.8867924528301887</v>
      </c>
      <c r="G19" s="1"/>
    </row>
    <row r="20" spans="1:7" s="3" customFormat="1" ht="24" x14ac:dyDescent="0.55000000000000004">
      <c r="B20" s="270" t="s">
        <v>31</v>
      </c>
      <c r="C20" s="271"/>
      <c r="D20" s="272"/>
      <c r="E20" s="48">
        <v>8</v>
      </c>
      <c r="F20" s="12">
        <f>E20*100/E35</f>
        <v>15.09433962264151</v>
      </c>
      <c r="G20" s="59"/>
    </row>
    <row r="21" spans="1:7" s="3" customFormat="1" ht="24" x14ac:dyDescent="0.55000000000000004">
      <c r="B21" s="274" t="s">
        <v>29</v>
      </c>
      <c r="C21" s="275"/>
      <c r="D21" s="276"/>
      <c r="E21" s="38">
        <v>5</v>
      </c>
      <c r="F21" s="12">
        <f>E21*100/E35</f>
        <v>9.433962264150944</v>
      </c>
      <c r="G21" s="59"/>
    </row>
    <row r="22" spans="1:7" s="3" customFormat="1" ht="24" x14ac:dyDescent="0.55000000000000004">
      <c r="B22" s="274" t="s">
        <v>178</v>
      </c>
      <c r="C22" s="275"/>
      <c r="D22" s="276"/>
      <c r="E22" s="38">
        <v>4</v>
      </c>
      <c r="F22" s="12">
        <f>E22*100/E35</f>
        <v>7.5471698113207548</v>
      </c>
      <c r="G22" s="161"/>
    </row>
    <row r="23" spans="1:7" s="3" customFormat="1" ht="24" x14ac:dyDescent="0.55000000000000004">
      <c r="B23" s="274" t="s">
        <v>210</v>
      </c>
      <c r="C23" s="275"/>
      <c r="D23" s="276"/>
      <c r="E23" s="38">
        <v>3</v>
      </c>
      <c r="F23" s="12">
        <f>E23*100/E35</f>
        <v>5.6603773584905657</v>
      </c>
      <c r="G23" s="161"/>
    </row>
    <row r="24" spans="1:7" s="3" customFormat="1" ht="24" x14ac:dyDescent="0.55000000000000004">
      <c r="B24" s="274" t="s">
        <v>218</v>
      </c>
      <c r="C24" s="275"/>
      <c r="D24" s="276"/>
      <c r="E24" s="38">
        <v>1</v>
      </c>
      <c r="F24" s="12">
        <f>E24*100/E35</f>
        <v>1.8867924528301887</v>
      </c>
      <c r="G24" s="161"/>
    </row>
    <row r="25" spans="1:7" s="3" customFormat="1" ht="24" x14ac:dyDescent="0.55000000000000004">
      <c r="B25" s="116" t="s">
        <v>45</v>
      </c>
      <c r="C25" s="190"/>
      <c r="D25" s="191"/>
      <c r="E25" s="118">
        <v>22</v>
      </c>
      <c r="F25" s="119">
        <f>E25*100/E$35</f>
        <v>41.509433962264154</v>
      </c>
      <c r="G25" s="161"/>
    </row>
    <row r="26" spans="1:7" s="3" customFormat="1" ht="24" x14ac:dyDescent="0.55000000000000004">
      <c r="B26" s="270" t="s">
        <v>30</v>
      </c>
      <c r="C26" s="271"/>
      <c r="D26" s="272"/>
      <c r="E26" s="48">
        <v>10</v>
      </c>
      <c r="F26" s="12">
        <f>E26*100/E35</f>
        <v>18.867924528301888</v>
      </c>
      <c r="G26" s="161"/>
    </row>
    <row r="27" spans="1:7" s="3" customFormat="1" ht="24" x14ac:dyDescent="0.55000000000000004">
      <c r="B27" s="270" t="s">
        <v>43</v>
      </c>
      <c r="C27" s="271"/>
      <c r="D27" s="272"/>
      <c r="E27" s="38">
        <v>3</v>
      </c>
      <c r="F27" s="12">
        <f>E27*100/E35</f>
        <v>5.6603773584905657</v>
      </c>
      <c r="G27" s="161"/>
    </row>
    <row r="28" spans="1:7" s="3" customFormat="1" ht="24" x14ac:dyDescent="0.55000000000000004">
      <c r="B28" s="189" t="s">
        <v>131</v>
      </c>
      <c r="C28" s="190"/>
      <c r="D28" s="191"/>
      <c r="E28" s="38">
        <v>1</v>
      </c>
      <c r="F28" s="12">
        <f>E28*100/E35</f>
        <v>1.8867924528301887</v>
      </c>
      <c r="G28" s="161"/>
    </row>
    <row r="29" spans="1:7" s="3" customFormat="1" ht="24" x14ac:dyDescent="0.55000000000000004">
      <c r="B29" s="189" t="s">
        <v>139</v>
      </c>
      <c r="C29" s="190"/>
      <c r="D29" s="191"/>
      <c r="E29" s="38">
        <v>7</v>
      </c>
      <c r="F29" s="12">
        <f>E29*100/E35</f>
        <v>13.20754716981132</v>
      </c>
      <c r="G29" s="161"/>
    </row>
    <row r="30" spans="1:7" s="3" customFormat="1" ht="24" x14ac:dyDescent="0.55000000000000004">
      <c r="B30" s="189" t="s">
        <v>179</v>
      </c>
      <c r="C30" s="190"/>
      <c r="D30" s="191"/>
      <c r="E30" s="38">
        <v>1</v>
      </c>
      <c r="F30" s="12">
        <f>E30*100/E35</f>
        <v>1.8867924528301887</v>
      </c>
      <c r="G30" s="161"/>
    </row>
    <row r="31" spans="1:7" ht="24" x14ac:dyDescent="0.55000000000000004">
      <c r="B31" s="117" t="s">
        <v>177</v>
      </c>
      <c r="C31" s="187"/>
      <c r="D31" s="188"/>
      <c r="E31" s="118">
        <v>9</v>
      </c>
      <c r="F31" s="119">
        <f>E31*100/E35</f>
        <v>16.981132075471699</v>
      </c>
      <c r="G31" s="1"/>
    </row>
    <row r="32" spans="1:7" s="3" customFormat="1" ht="24" x14ac:dyDescent="0.55000000000000004">
      <c r="B32" s="111" t="s">
        <v>180</v>
      </c>
      <c r="C32" s="112"/>
      <c r="D32" s="113"/>
      <c r="E32" s="38">
        <v>5</v>
      </c>
      <c r="F32" s="12">
        <f>E32*100/E35</f>
        <v>9.433962264150944</v>
      </c>
      <c r="G32" s="161"/>
    </row>
    <row r="33" spans="1:8" s="3" customFormat="1" ht="24" x14ac:dyDescent="0.55000000000000004">
      <c r="B33" s="111" t="s">
        <v>198</v>
      </c>
      <c r="C33" s="112"/>
      <c r="D33" s="113"/>
      <c r="E33" s="38">
        <v>3</v>
      </c>
      <c r="F33" s="12">
        <f>E33*100/E35</f>
        <v>5.6603773584905657</v>
      </c>
      <c r="G33" s="161"/>
    </row>
    <row r="34" spans="1:8" s="3" customFormat="1" ht="24" x14ac:dyDescent="0.55000000000000004">
      <c r="B34" s="111" t="s">
        <v>187</v>
      </c>
      <c r="C34" s="112"/>
      <c r="D34" s="113"/>
      <c r="E34" s="38">
        <v>1</v>
      </c>
      <c r="F34" s="12">
        <f>E34*100/E35</f>
        <v>1.8867924528301887</v>
      </c>
      <c r="G34" s="161"/>
    </row>
    <row r="35" spans="1:8" ht="24" x14ac:dyDescent="0.55000000000000004">
      <c r="B35" s="273" t="s">
        <v>3</v>
      </c>
      <c r="C35" s="273"/>
      <c r="D35" s="273"/>
      <c r="E35" s="254">
        <f>SUM(E18:E18,E25,E31)</f>
        <v>53</v>
      </c>
      <c r="F35" s="119">
        <f>E35*100/E35</f>
        <v>100</v>
      </c>
      <c r="G35" s="1"/>
    </row>
    <row r="36" spans="1:8" s="3" customFormat="1" ht="24" x14ac:dyDescent="0.55000000000000004">
      <c r="A36" s="266" t="s">
        <v>229</v>
      </c>
      <c r="B36" s="266"/>
      <c r="C36" s="266"/>
      <c r="D36" s="266"/>
      <c r="E36" s="266"/>
      <c r="F36" s="266"/>
      <c r="G36" s="266"/>
      <c r="H36" s="41"/>
    </row>
    <row r="37" spans="1:8" s="3" customFormat="1" ht="24" x14ac:dyDescent="0.55000000000000004">
      <c r="A37" s="229"/>
      <c r="B37" s="229"/>
      <c r="C37" s="229"/>
      <c r="D37" s="229"/>
      <c r="E37" s="229"/>
      <c r="F37" s="229"/>
      <c r="G37" s="229"/>
      <c r="H37" s="41"/>
    </row>
    <row r="38" spans="1:8" s="3" customFormat="1" ht="24" x14ac:dyDescent="0.55000000000000004">
      <c r="A38" s="8"/>
      <c r="B38" s="3" t="s">
        <v>277</v>
      </c>
      <c r="E38" s="36"/>
      <c r="F38" s="36"/>
      <c r="G38" s="36"/>
    </row>
    <row r="39" spans="1:8" s="3" customFormat="1" ht="24" x14ac:dyDescent="0.55000000000000004">
      <c r="A39" s="3" t="s">
        <v>279</v>
      </c>
      <c r="E39" s="36"/>
      <c r="F39" s="36"/>
      <c r="G39" s="36"/>
    </row>
    <row r="40" spans="1:8" s="3" customFormat="1" ht="24" x14ac:dyDescent="0.55000000000000004">
      <c r="A40" s="3" t="s">
        <v>278</v>
      </c>
      <c r="E40" s="53"/>
      <c r="F40" s="53"/>
      <c r="G40" s="53"/>
    </row>
    <row r="41" spans="1:8" s="3" customFormat="1" ht="24" x14ac:dyDescent="0.55000000000000004">
      <c r="B41" s="3" t="s">
        <v>280</v>
      </c>
      <c r="E41" s="53"/>
      <c r="F41" s="53"/>
      <c r="G41" s="53"/>
    </row>
    <row r="42" spans="1:8" s="3" customFormat="1" ht="24" x14ac:dyDescent="0.55000000000000004">
      <c r="A42" s="3" t="s">
        <v>227</v>
      </c>
      <c r="E42" s="53"/>
      <c r="F42" s="53"/>
      <c r="G42" s="53"/>
    </row>
    <row r="43" spans="1:8" s="3" customFormat="1" ht="24" x14ac:dyDescent="0.55000000000000004">
      <c r="A43" s="3" t="s">
        <v>228</v>
      </c>
      <c r="E43" s="53"/>
      <c r="F43" s="53"/>
      <c r="G43" s="53"/>
    </row>
    <row r="44" spans="1:8" s="3" customFormat="1" ht="24" x14ac:dyDescent="0.55000000000000004">
      <c r="E44" s="53"/>
      <c r="F44" s="53"/>
      <c r="G44" s="53"/>
    </row>
    <row r="45" spans="1:8" s="3" customFormat="1" ht="24" x14ac:dyDescent="0.55000000000000004">
      <c r="E45" s="53"/>
      <c r="F45" s="53"/>
      <c r="G45" s="53"/>
    </row>
    <row r="46" spans="1:8" s="3" customFormat="1" ht="24" x14ac:dyDescent="0.55000000000000004">
      <c r="E46" s="53"/>
      <c r="F46" s="53"/>
      <c r="G46" s="53"/>
    </row>
    <row r="47" spans="1:8" s="3" customFormat="1" ht="24" x14ac:dyDescent="0.55000000000000004">
      <c r="E47" s="53"/>
      <c r="F47" s="53"/>
      <c r="G47" s="53"/>
    </row>
    <row r="48" spans="1:8" s="3" customFormat="1" ht="24" x14ac:dyDescent="0.55000000000000004">
      <c r="E48" s="61"/>
      <c r="F48" s="61"/>
      <c r="G48" s="61"/>
    </row>
    <row r="49" spans="5:7" s="3" customFormat="1" ht="24" x14ac:dyDescent="0.55000000000000004">
      <c r="E49" s="61"/>
      <c r="F49" s="61"/>
      <c r="G49" s="61"/>
    </row>
    <row r="50" spans="5:7" s="3" customFormat="1" ht="24" x14ac:dyDescent="0.55000000000000004">
      <c r="E50" s="61"/>
      <c r="F50" s="61"/>
      <c r="G50" s="61"/>
    </row>
  </sheetData>
  <mergeCells count="18">
    <mergeCell ref="A36:G36"/>
    <mergeCell ref="B27:D27"/>
    <mergeCell ref="B35:D35"/>
    <mergeCell ref="B21:D21"/>
    <mergeCell ref="B11:D11"/>
    <mergeCell ref="B17:D17"/>
    <mergeCell ref="B19:D19"/>
    <mergeCell ref="B20:D20"/>
    <mergeCell ref="B22:D22"/>
    <mergeCell ref="B26:D26"/>
    <mergeCell ref="B23:D23"/>
    <mergeCell ref="B24:D24"/>
    <mergeCell ref="A1:G1"/>
    <mergeCell ref="A3:G3"/>
    <mergeCell ref="B10:D10"/>
    <mergeCell ref="B9:D9"/>
    <mergeCell ref="A4:G4"/>
    <mergeCell ref="A5:G5"/>
  </mergeCells>
  <pageMargins left="0.70866141732283472" right="0" top="0.55118110236220474" bottom="0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2"/>
  <sheetViews>
    <sheetView view="pageBreakPreview" topLeftCell="B1" zoomScaleNormal="120" zoomScaleSheetLayoutView="100" workbookViewId="0">
      <selection activeCell="C16" sqref="C16:E16"/>
    </sheetView>
  </sheetViews>
  <sheetFormatPr defaultColWidth="9.125" defaultRowHeight="19.5" x14ac:dyDescent="0.25"/>
  <cols>
    <col min="1" max="4" width="9.125" style="99"/>
    <col min="5" max="5" width="28.25" style="99" customWidth="1"/>
    <col min="6" max="6" width="12.125" style="99" customWidth="1"/>
    <col min="7" max="7" width="14.25" style="99" customWidth="1"/>
    <col min="8" max="16384" width="9.125" style="99"/>
  </cols>
  <sheetData>
    <row r="1" spans="2:9" s="6" customFormat="1" ht="24" x14ac:dyDescent="0.55000000000000004">
      <c r="B1" s="266" t="s">
        <v>25</v>
      </c>
      <c r="C1" s="266"/>
      <c r="D1" s="266"/>
      <c r="E1" s="266"/>
      <c r="F1" s="266"/>
      <c r="G1" s="266"/>
      <c r="H1" s="41"/>
      <c r="I1" s="41"/>
    </row>
    <row r="2" spans="2:9" s="6" customFormat="1" ht="24" x14ac:dyDescent="0.55000000000000004">
      <c r="B2" s="72"/>
      <c r="C2" s="72"/>
      <c r="D2" s="72"/>
      <c r="E2" s="72"/>
      <c r="F2" s="72"/>
      <c r="G2" s="72"/>
      <c r="H2" s="72"/>
      <c r="I2" s="41"/>
    </row>
    <row r="3" spans="2:9" ht="24" x14ac:dyDescent="0.55000000000000004">
      <c r="B3" s="11" t="s">
        <v>89</v>
      </c>
      <c r="C3" s="3"/>
      <c r="D3" s="3"/>
      <c r="E3" s="3"/>
      <c r="F3" s="108"/>
      <c r="G3" s="108"/>
    </row>
    <row r="4" spans="2:9" ht="24.75" thickBot="1" x14ac:dyDescent="0.6">
      <c r="B4" s="3"/>
      <c r="C4" s="3" t="s">
        <v>38</v>
      </c>
      <c r="D4" s="3"/>
      <c r="E4" s="3"/>
      <c r="F4" s="108"/>
      <c r="G4" s="108"/>
    </row>
    <row r="5" spans="2:9" ht="24.75" thickTop="1" x14ac:dyDescent="0.55000000000000004">
      <c r="B5" s="3"/>
      <c r="C5" s="284" t="s">
        <v>39</v>
      </c>
      <c r="D5" s="284"/>
      <c r="E5" s="284"/>
      <c r="F5" s="109" t="s">
        <v>1</v>
      </c>
      <c r="G5" s="109" t="s">
        <v>2</v>
      </c>
    </row>
    <row r="6" spans="2:9" ht="24" x14ac:dyDescent="0.55000000000000004">
      <c r="B6" s="3"/>
      <c r="C6" s="274" t="s">
        <v>80</v>
      </c>
      <c r="D6" s="275"/>
      <c r="E6" s="276"/>
      <c r="F6" s="69">
        <f>DATA!I55</f>
        <v>26</v>
      </c>
      <c r="G6" s="12">
        <f>F6*100/F$16</f>
        <v>23.008849557522122</v>
      </c>
    </row>
    <row r="7" spans="2:9" ht="24" x14ac:dyDescent="0.55000000000000004">
      <c r="B7" s="3"/>
      <c r="C7" s="283" t="s">
        <v>173</v>
      </c>
      <c r="D7" s="283"/>
      <c r="E7" s="283"/>
      <c r="F7" s="69">
        <f>DATA!K55</f>
        <v>24</v>
      </c>
      <c r="G7" s="12">
        <f t="shared" ref="G7:G15" si="0">F7*100/F$16</f>
        <v>21.238938053097346</v>
      </c>
    </row>
    <row r="8" spans="2:9" ht="24" x14ac:dyDescent="0.55000000000000004">
      <c r="B8" s="3"/>
      <c r="C8" s="283" t="s">
        <v>41</v>
      </c>
      <c r="D8" s="283"/>
      <c r="E8" s="283"/>
      <c r="F8" s="69">
        <f>DATA!D55</f>
        <v>8</v>
      </c>
      <c r="G8" s="12">
        <f t="shared" si="0"/>
        <v>7.0796460176991154</v>
      </c>
    </row>
    <row r="9" spans="2:9" ht="24" x14ac:dyDescent="0.55000000000000004">
      <c r="B9" s="3"/>
      <c r="C9" s="283" t="s">
        <v>132</v>
      </c>
      <c r="D9" s="283"/>
      <c r="E9" s="283"/>
      <c r="F9" s="69">
        <f>DATA!E55</f>
        <v>8</v>
      </c>
      <c r="G9" s="12">
        <f t="shared" ref="G9" si="1">F9*100/F$16</f>
        <v>7.0796460176991154</v>
      </c>
    </row>
    <row r="10" spans="2:9" ht="24" x14ac:dyDescent="0.55000000000000004">
      <c r="B10" s="3"/>
      <c r="C10" s="283" t="s">
        <v>40</v>
      </c>
      <c r="D10" s="283"/>
      <c r="E10" s="283"/>
      <c r="F10" s="69">
        <f>DATA!G55</f>
        <v>16</v>
      </c>
      <c r="G10" s="12">
        <f t="shared" si="0"/>
        <v>14.159292035398231</v>
      </c>
    </row>
    <row r="11" spans="2:9" ht="24" x14ac:dyDescent="0.55000000000000004">
      <c r="B11" s="3"/>
      <c r="C11" s="283" t="s">
        <v>174</v>
      </c>
      <c r="D11" s="283"/>
      <c r="E11" s="283"/>
      <c r="F11" s="69">
        <f>DATA!H55</f>
        <v>13</v>
      </c>
      <c r="G11" s="12">
        <f t="shared" si="0"/>
        <v>11.504424778761061</v>
      </c>
    </row>
    <row r="12" spans="2:9" ht="24" x14ac:dyDescent="0.55000000000000004">
      <c r="B12" s="3"/>
      <c r="C12" s="283" t="s">
        <v>33</v>
      </c>
      <c r="D12" s="283"/>
      <c r="E12" s="283"/>
      <c r="F12" s="69">
        <f>DATA!F55</f>
        <v>13</v>
      </c>
      <c r="G12" s="12">
        <f t="shared" si="0"/>
        <v>11.504424778761061</v>
      </c>
    </row>
    <row r="13" spans="2:9" ht="24" x14ac:dyDescent="0.55000000000000004">
      <c r="B13" s="3"/>
      <c r="C13" s="283" t="s">
        <v>60</v>
      </c>
      <c r="D13" s="283"/>
      <c r="E13" s="283"/>
      <c r="F13" s="69">
        <f>DATA!J55</f>
        <v>2</v>
      </c>
      <c r="G13" s="12">
        <f t="shared" si="0"/>
        <v>1.7699115044247788</v>
      </c>
    </row>
    <row r="14" spans="2:9" ht="24" x14ac:dyDescent="0.55000000000000004">
      <c r="B14" s="3"/>
      <c r="C14" s="283" t="s">
        <v>35</v>
      </c>
      <c r="D14" s="283"/>
      <c r="E14" s="283"/>
      <c r="F14" s="69">
        <f>DATA!L55</f>
        <v>2</v>
      </c>
      <c r="G14" s="12">
        <f t="shared" si="0"/>
        <v>1.7699115044247788</v>
      </c>
    </row>
    <row r="15" spans="2:9" ht="24" x14ac:dyDescent="0.55000000000000004">
      <c r="B15" s="3"/>
      <c r="C15" s="162" t="s">
        <v>175</v>
      </c>
      <c r="D15" s="133"/>
      <c r="E15" s="133"/>
      <c r="F15" s="120">
        <f>DATA!M55</f>
        <v>1</v>
      </c>
      <c r="G15" s="12">
        <f t="shared" si="0"/>
        <v>0.88495575221238942</v>
      </c>
    </row>
    <row r="16" spans="2:9" ht="24.75" thickBot="1" x14ac:dyDescent="0.6">
      <c r="B16" s="3"/>
      <c r="C16" s="280" t="s">
        <v>3</v>
      </c>
      <c r="D16" s="281"/>
      <c r="E16" s="282"/>
      <c r="F16" s="14">
        <f>SUM(F6:F15)</f>
        <v>113</v>
      </c>
      <c r="G16" s="125">
        <f>SUM(G6:G15)</f>
        <v>100.00000000000003</v>
      </c>
    </row>
    <row r="17" spans="2:8" ht="24.75" thickTop="1" x14ac:dyDescent="0.55000000000000004">
      <c r="B17" s="266"/>
      <c r="C17" s="266"/>
      <c r="D17" s="266"/>
      <c r="E17" s="266"/>
      <c r="F17" s="266"/>
      <c r="G17" s="266"/>
      <c r="H17" s="266"/>
    </row>
    <row r="18" spans="2:8" ht="24" x14ac:dyDescent="0.55000000000000004">
      <c r="B18" s="62"/>
      <c r="C18" s="3" t="s">
        <v>46</v>
      </c>
      <c r="D18" s="3"/>
      <c r="E18" s="3"/>
      <c r="F18" s="108"/>
      <c r="G18" s="108"/>
    </row>
    <row r="19" spans="2:8" ht="24" x14ac:dyDescent="0.55000000000000004">
      <c r="B19" s="3"/>
      <c r="C19" s="3" t="s">
        <v>176</v>
      </c>
      <c r="D19" s="3"/>
      <c r="E19" s="3"/>
      <c r="F19" s="108"/>
      <c r="G19" s="108"/>
    </row>
    <row r="20" spans="2:8" ht="24" x14ac:dyDescent="0.55000000000000004">
      <c r="B20" s="3"/>
      <c r="C20" s="3" t="s">
        <v>230</v>
      </c>
      <c r="D20" s="3"/>
      <c r="E20" s="3"/>
      <c r="F20" s="108"/>
      <c r="G20" s="108"/>
    </row>
    <row r="21" spans="2:8" ht="24" x14ac:dyDescent="0.55000000000000004">
      <c r="B21" s="3"/>
      <c r="C21" s="3" t="s">
        <v>231</v>
      </c>
      <c r="D21" s="3"/>
      <c r="E21" s="3"/>
      <c r="F21" s="108"/>
      <c r="G21" s="108"/>
    </row>
    <row r="22" spans="2:8" ht="24" x14ac:dyDescent="0.55000000000000004">
      <c r="B22" s="3"/>
      <c r="C22" s="3"/>
      <c r="D22" s="3"/>
      <c r="E22" s="3"/>
      <c r="F22" s="108"/>
      <c r="G22" s="108"/>
    </row>
  </sheetData>
  <mergeCells count="13">
    <mergeCell ref="B1:G1"/>
    <mergeCell ref="C16:E16"/>
    <mergeCell ref="C10:E10"/>
    <mergeCell ref="B17:H17"/>
    <mergeCell ref="C14:E14"/>
    <mergeCell ref="C5:E5"/>
    <mergeCell ref="C6:E6"/>
    <mergeCell ref="C7:E7"/>
    <mergeCell ref="C13:E13"/>
    <mergeCell ref="C8:E8"/>
    <mergeCell ref="C11:E11"/>
    <mergeCell ref="C12:E12"/>
    <mergeCell ref="C9:E9"/>
  </mergeCells>
  <pageMargins left="0.19685039370078741" right="0" top="0.55118110236220474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topLeftCell="A10" zoomScale="120" zoomScaleNormal="120" workbookViewId="0">
      <selection activeCell="D22" sqref="D22"/>
    </sheetView>
  </sheetViews>
  <sheetFormatPr defaultRowHeight="14.25" x14ac:dyDescent="0.2"/>
  <cols>
    <col min="1" max="1" width="4.75" customWidth="1"/>
    <col min="5" max="5" width="24.875" customWidth="1"/>
    <col min="6" max="6" width="6.75" customWidth="1"/>
    <col min="7" max="7" width="7" customWidth="1"/>
    <col min="8" max="8" width="16.5" customWidth="1"/>
  </cols>
  <sheetData>
    <row r="1" spans="1:9" s="3" customFormat="1" ht="24" x14ac:dyDescent="0.55000000000000004">
      <c r="A1" s="41"/>
      <c r="B1" s="266" t="s">
        <v>26</v>
      </c>
      <c r="C1" s="266"/>
      <c r="D1" s="266"/>
      <c r="E1" s="266"/>
      <c r="F1" s="266"/>
      <c r="G1" s="266"/>
      <c r="H1" s="266"/>
      <c r="I1" s="41"/>
    </row>
    <row r="2" spans="1:9" s="3" customFormat="1" ht="24" x14ac:dyDescent="0.55000000000000004">
      <c r="B2" s="57"/>
      <c r="C2" s="57"/>
      <c r="D2" s="57"/>
      <c r="E2" s="57"/>
      <c r="F2" s="57"/>
      <c r="G2" s="57"/>
      <c r="H2" s="57"/>
    </row>
    <row r="3" spans="1:9" s="3" customFormat="1" ht="24" x14ac:dyDescent="0.55000000000000004">
      <c r="B3" s="4" t="s">
        <v>17</v>
      </c>
      <c r="F3" s="56"/>
      <c r="G3" s="56"/>
      <c r="H3" s="56"/>
    </row>
    <row r="4" spans="1:9" s="58" customFormat="1" ht="24.75" thickBot="1" x14ac:dyDescent="0.6">
      <c r="B4" s="27" t="s">
        <v>232</v>
      </c>
      <c r="F4" s="56"/>
      <c r="G4" s="56"/>
      <c r="H4" s="56"/>
    </row>
    <row r="5" spans="1:9" s="3" customFormat="1" ht="24.75" thickTop="1" x14ac:dyDescent="0.55000000000000004">
      <c r="B5" s="296" t="s">
        <v>4</v>
      </c>
      <c r="C5" s="297"/>
      <c r="D5" s="297"/>
      <c r="E5" s="298"/>
      <c r="F5" s="302"/>
      <c r="G5" s="304" t="s">
        <v>5</v>
      </c>
      <c r="H5" s="304" t="s">
        <v>6</v>
      </c>
    </row>
    <row r="6" spans="1:9" s="3" customFormat="1" ht="24.75" thickBot="1" x14ac:dyDescent="0.6">
      <c r="B6" s="299"/>
      <c r="C6" s="300"/>
      <c r="D6" s="300"/>
      <c r="E6" s="301"/>
      <c r="F6" s="303"/>
      <c r="G6" s="305"/>
      <c r="H6" s="305"/>
    </row>
    <row r="7" spans="1:9" s="3" customFormat="1" ht="24.75" thickTop="1" x14ac:dyDescent="0.55000000000000004">
      <c r="B7" s="15" t="s">
        <v>11</v>
      </c>
      <c r="C7" s="16"/>
      <c r="D7" s="16"/>
      <c r="E7" s="17"/>
      <c r="F7" s="34"/>
      <c r="G7" s="13"/>
      <c r="H7" s="34"/>
      <c r="I7" s="5"/>
    </row>
    <row r="8" spans="1:9" s="3" customFormat="1" ht="24" x14ac:dyDescent="0.55000000000000004">
      <c r="B8" s="290" t="s">
        <v>281</v>
      </c>
      <c r="C8" s="291"/>
      <c r="D8" s="291"/>
      <c r="E8" s="292"/>
      <c r="F8" s="285">
        <f>DATA!AA55</f>
        <v>2.9245283018867925</v>
      </c>
      <c r="G8" s="139">
        <f>DATA!AA56</f>
        <v>1.0714665830564556</v>
      </c>
      <c r="H8" s="129" t="str">
        <f>IF(F8&gt;4.5,"มากที่สุด",IF(F8&gt;3.5,"มาก",IF(F8&gt;2.5,"ปานกลาง",IF(F8&gt;1.5,"น้อย",IF(F8&lt;=1.5,"น้อยที่สุด")))))</f>
        <v>ปานกลาง</v>
      </c>
      <c r="I8" s="5"/>
    </row>
    <row r="9" spans="1:9" s="3" customFormat="1" ht="24" x14ac:dyDescent="0.55000000000000004">
      <c r="B9" s="287" t="s">
        <v>158</v>
      </c>
      <c r="C9" s="288"/>
      <c r="D9" s="288"/>
      <c r="E9" s="289"/>
      <c r="F9" s="286"/>
      <c r="G9" s="140"/>
      <c r="H9" s="130"/>
      <c r="I9" s="5"/>
    </row>
    <row r="10" spans="1:9" s="3" customFormat="1" ht="24" x14ac:dyDescent="0.55000000000000004">
      <c r="B10" s="290" t="s">
        <v>282</v>
      </c>
      <c r="C10" s="291"/>
      <c r="D10" s="291"/>
      <c r="E10" s="292"/>
      <c r="F10" s="285">
        <f>DATA!AB55</f>
        <v>2.7924528301886791</v>
      </c>
      <c r="G10" s="139">
        <f>DATA!AB56</f>
        <v>1.0626253874618161</v>
      </c>
      <c r="H10" s="129" t="str">
        <f>IF(F10&gt;4.5,"มากที่สุด",IF(F10&gt;3.5,"มาก",IF(F10&gt;2.5,"ปานกลาง",IF(F10&gt;1.5,"น้อย",IF(F10&lt;=1.5,"น้อยที่สุด")))))</f>
        <v>ปานกลาง</v>
      </c>
      <c r="I10" s="5"/>
    </row>
    <row r="11" spans="1:9" s="3" customFormat="1" ht="24" x14ac:dyDescent="0.55000000000000004">
      <c r="B11" s="287" t="s">
        <v>159</v>
      </c>
      <c r="C11" s="288"/>
      <c r="D11" s="288"/>
      <c r="E11" s="289"/>
      <c r="F11" s="286"/>
      <c r="G11" s="140"/>
      <c r="H11" s="130"/>
      <c r="I11" s="5"/>
    </row>
    <row r="12" spans="1:9" s="3" customFormat="1" ht="24.75" thickBot="1" x14ac:dyDescent="0.6">
      <c r="B12" s="293" t="s">
        <v>12</v>
      </c>
      <c r="C12" s="294"/>
      <c r="D12" s="294"/>
      <c r="E12" s="295"/>
      <c r="F12" s="66">
        <f>DATA!AB58</f>
        <v>2.8557692307692308</v>
      </c>
      <c r="G12" s="64">
        <f>DATA!AB57</f>
        <v>1.064032574199574</v>
      </c>
      <c r="H12" s="67" t="str">
        <f>IF(F12&gt;4.5,"มากที่สุด",IF(F12&gt;3.5,"มาก",IF(F12&gt;2.5,"ปานกลาง",IF(F12&gt;1.5,"น้อย",IF(F12&lt;=1.5,"น้อยที่สุด")))))</f>
        <v>ปานกลาง</v>
      </c>
    </row>
    <row r="13" spans="1:9" s="3" customFormat="1" ht="24.75" thickTop="1" x14ac:dyDescent="0.55000000000000004">
      <c r="B13" s="18" t="s">
        <v>13</v>
      </c>
      <c r="C13" s="19"/>
      <c r="D13" s="19"/>
      <c r="E13" s="20"/>
      <c r="F13" s="21"/>
      <c r="G13" s="21"/>
      <c r="H13" s="20"/>
    </row>
    <row r="14" spans="1:9" s="3" customFormat="1" ht="24" x14ac:dyDescent="0.55000000000000004">
      <c r="B14" s="290" t="s">
        <v>283</v>
      </c>
      <c r="C14" s="291"/>
      <c r="D14" s="291"/>
      <c r="E14" s="292"/>
      <c r="F14" s="285">
        <f>DATA!AC55</f>
        <v>4.2264150943396226</v>
      </c>
      <c r="G14" s="139">
        <f>DATA!AC56</f>
        <v>0.77562653170895079</v>
      </c>
      <c r="H14" s="129" t="str">
        <f>IF(F14&gt;4.5,"มากที่สุด",IF(F14&gt;3.5,"มาก",IF(F14&gt;2.5,"ปานกลาง",IF(F14&gt;1.5,"น้อย",IF(F14&lt;=1.5,"น้อยที่สุด")))))</f>
        <v>มาก</v>
      </c>
      <c r="I14" s="5"/>
    </row>
    <row r="15" spans="1:9" s="3" customFormat="1" ht="24" x14ac:dyDescent="0.55000000000000004">
      <c r="B15" s="287" t="s">
        <v>160</v>
      </c>
      <c r="C15" s="288"/>
      <c r="D15" s="288"/>
      <c r="E15" s="289"/>
      <c r="F15" s="286"/>
      <c r="G15" s="140"/>
      <c r="H15" s="130"/>
      <c r="I15" s="5"/>
    </row>
    <row r="16" spans="1:9" s="3" customFormat="1" ht="24" x14ac:dyDescent="0.55000000000000004">
      <c r="B16" s="290" t="s">
        <v>284</v>
      </c>
      <c r="C16" s="291"/>
      <c r="D16" s="291"/>
      <c r="E16" s="292"/>
      <c r="F16" s="285">
        <f>DATA!AD55</f>
        <v>4.0566037735849054</v>
      </c>
      <c r="G16" s="139">
        <f>DATA!AD56</f>
        <v>0.66260251281253624</v>
      </c>
      <c r="H16" s="129" t="str">
        <f>IF(F16&gt;4.5,"มากที่สุด",IF(F16&gt;3.5,"มาก",IF(F16&gt;2.5,"ปานกลาง",IF(F16&gt;1.5,"น้อย",IF(F16&lt;=1.5,"น้อยที่สุด")))))</f>
        <v>มาก</v>
      </c>
      <c r="I16" s="5"/>
    </row>
    <row r="17" spans="2:10" s="3" customFormat="1" ht="24" x14ac:dyDescent="0.55000000000000004">
      <c r="B17" s="287" t="s">
        <v>159</v>
      </c>
      <c r="C17" s="288"/>
      <c r="D17" s="288"/>
      <c r="E17" s="289"/>
      <c r="F17" s="286"/>
      <c r="G17" s="140"/>
      <c r="H17" s="130"/>
      <c r="I17" s="5"/>
    </row>
    <row r="18" spans="2:10" s="3" customFormat="1" ht="24.75" thickBot="1" x14ac:dyDescent="0.6">
      <c r="B18" s="293" t="s">
        <v>12</v>
      </c>
      <c r="C18" s="294"/>
      <c r="D18" s="294"/>
      <c r="E18" s="295"/>
      <c r="F18" s="64">
        <f>DATA!AD58</f>
        <v>4.1442307692307692</v>
      </c>
      <c r="G18" s="68">
        <f>DATA!AD57</f>
        <v>0.72293949223566512</v>
      </c>
      <c r="H18" s="67" t="str">
        <f>IF(F18&gt;4.5,"มากที่สุด",IF(F18&gt;3.5,"มาก",IF(F18&gt;2.5,"ปานกลาง",IF(F18&gt;1.5,"น้อย",IF(F18&lt;=1.5,"น้อยที่สุด")))))</f>
        <v>มาก</v>
      </c>
      <c r="J18" s="23"/>
    </row>
    <row r="19" spans="2:10" s="3" customFormat="1" ht="16.5" customHeight="1" thickTop="1" x14ac:dyDescent="0.55000000000000004">
      <c r="B19" s="5"/>
      <c r="C19" s="5"/>
      <c r="D19" s="5"/>
      <c r="E19" s="5"/>
      <c r="F19" s="40"/>
      <c r="G19" s="24"/>
      <c r="H19" s="24"/>
    </row>
    <row r="20" spans="2:10" s="3" customFormat="1" ht="24" x14ac:dyDescent="0.55000000000000004">
      <c r="B20" s="58"/>
      <c r="C20" s="58" t="s">
        <v>90</v>
      </c>
      <c r="D20" s="58"/>
      <c r="E20" s="58"/>
      <c r="F20" s="58"/>
      <c r="G20" s="58"/>
      <c r="H20" s="58"/>
      <c r="I20" s="58"/>
      <c r="J20" s="58"/>
    </row>
    <row r="21" spans="2:10" s="3" customFormat="1" ht="24" x14ac:dyDescent="0.55000000000000004">
      <c r="B21" s="58" t="s">
        <v>233</v>
      </c>
      <c r="C21" s="58"/>
      <c r="D21" s="58"/>
      <c r="E21" s="58"/>
      <c r="F21" s="58"/>
      <c r="G21" s="58"/>
      <c r="H21" s="58"/>
      <c r="I21" s="58"/>
      <c r="J21" s="58"/>
    </row>
    <row r="22" spans="2:10" s="3" customFormat="1" ht="24" x14ac:dyDescent="0.55000000000000004">
      <c r="B22" s="58" t="s">
        <v>234</v>
      </c>
      <c r="C22" s="58"/>
      <c r="D22" s="58"/>
      <c r="E22" s="58"/>
      <c r="F22" s="58"/>
      <c r="G22" s="58"/>
      <c r="H22" s="58"/>
      <c r="I22" s="58"/>
      <c r="J22" s="58"/>
    </row>
  </sheetData>
  <mergeCells count="19">
    <mergeCell ref="B1:H1"/>
    <mergeCell ref="B18:E18"/>
    <mergeCell ref="B5:E6"/>
    <mergeCell ref="F5:F6"/>
    <mergeCell ref="G5:G6"/>
    <mergeCell ref="H5:H6"/>
    <mergeCell ref="B8:E8"/>
    <mergeCell ref="B14:E14"/>
    <mergeCell ref="B9:E9"/>
    <mergeCell ref="F8:F9"/>
    <mergeCell ref="F14:F15"/>
    <mergeCell ref="B15:E15"/>
    <mergeCell ref="B10:E10"/>
    <mergeCell ref="F10:F11"/>
    <mergeCell ref="B11:E11"/>
    <mergeCell ref="B16:E16"/>
    <mergeCell ref="F16:F17"/>
    <mergeCell ref="B17:E17"/>
    <mergeCell ref="B12:E12"/>
  </mergeCells>
  <pageMargins left="0.45" right="0" top="0.75" bottom="0.75" header="0.3" footer="0.3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56"/>
  <sheetViews>
    <sheetView view="pageBreakPreview" topLeftCell="A31" zoomScaleNormal="140" zoomScaleSheetLayoutView="100" workbookViewId="0">
      <selection activeCell="H49" sqref="H49"/>
    </sheetView>
  </sheetViews>
  <sheetFormatPr defaultRowHeight="14.25" x14ac:dyDescent="0.2"/>
  <cols>
    <col min="1" max="1" width="5" customWidth="1"/>
    <col min="5" max="5" width="32.75" customWidth="1"/>
    <col min="6" max="6" width="6" customWidth="1"/>
    <col min="7" max="7" width="6.625" customWidth="1"/>
    <col min="8" max="8" width="15.25" customWidth="1"/>
  </cols>
  <sheetData>
    <row r="1" spans="2:10" s="1" customFormat="1" ht="23.25" x14ac:dyDescent="0.55000000000000004">
      <c r="B1" s="306" t="s">
        <v>27</v>
      </c>
      <c r="C1" s="306"/>
      <c r="D1" s="306"/>
      <c r="E1" s="306"/>
      <c r="F1" s="306"/>
      <c r="G1" s="306"/>
      <c r="H1" s="306"/>
      <c r="I1" s="94"/>
      <c r="J1" s="94"/>
    </row>
    <row r="2" spans="2:10" s="1" customFormat="1" ht="17.25" customHeight="1" x14ac:dyDescent="0.55000000000000004">
      <c r="B2" s="122"/>
      <c r="C2" s="122"/>
      <c r="D2" s="122"/>
      <c r="E2" s="122"/>
      <c r="F2" s="122"/>
      <c r="G2" s="122"/>
      <c r="H2" s="122"/>
      <c r="I2" s="94"/>
      <c r="J2" s="94"/>
    </row>
    <row r="3" spans="2:10" s="1" customFormat="1" ht="21" customHeight="1" thickBot="1" x14ac:dyDescent="0.6">
      <c r="B3" s="126" t="s">
        <v>235</v>
      </c>
      <c r="C3" s="127"/>
      <c r="D3" s="127"/>
      <c r="E3" s="127"/>
      <c r="F3" s="128"/>
      <c r="G3" s="128"/>
      <c r="H3" s="128"/>
    </row>
    <row r="4" spans="2:10" s="97" customFormat="1" ht="24" thickTop="1" x14ac:dyDescent="0.55000000000000004">
      <c r="B4" s="307" t="s">
        <v>4</v>
      </c>
      <c r="C4" s="308"/>
      <c r="D4" s="308"/>
      <c r="E4" s="309"/>
      <c r="F4" s="95"/>
      <c r="G4" s="96" t="s">
        <v>5</v>
      </c>
      <c r="H4" s="96" t="s">
        <v>6</v>
      </c>
    </row>
    <row r="5" spans="2:10" s="97" customFormat="1" ht="23.25" x14ac:dyDescent="0.55000000000000004">
      <c r="B5" s="310" t="s">
        <v>37</v>
      </c>
      <c r="C5" s="311"/>
      <c r="D5" s="311"/>
      <c r="E5" s="312"/>
      <c r="F5" s="75"/>
      <c r="G5" s="76"/>
      <c r="H5" s="76"/>
    </row>
    <row r="6" spans="2:10" s="97" customFormat="1" ht="23.25" x14ac:dyDescent="0.55000000000000004">
      <c r="B6" s="313" t="s">
        <v>74</v>
      </c>
      <c r="C6" s="314"/>
      <c r="D6" s="314"/>
      <c r="E6" s="315"/>
      <c r="F6" s="77">
        <f>DATA!N55</f>
        <v>4.4339622641509431</v>
      </c>
      <c r="G6" s="77">
        <f>DATA!N56</f>
        <v>0.77234492997385007</v>
      </c>
      <c r="H6" s="78" t="str">
        <f>IF(F6&gt;4.5,"มากที่สุด",IF(F6&gt;3.5,"มาก",IF(F6&gt;2.5,"ปานกลาง",IF(F6&gt;1.5,"น้อย",IF(F6&lt;=1.5,"น้อยที่สุด")))))</f>
        <v>มาก</v>
      </c>
    </row>
    <row r="7" spans="2:10" s="97" customFormat="1" ht="23.25" x14ac:dyDescent="0.55000000000000004">
      <c r="B7" s="313" t="s">
        <v>75</v>
      </c>
      <c r="C7" s="314"/>
      <c r="D7" s="314"/>
      <c r="E7" s="315"/>
      <c r="F7" s="77">
        <f>DATA!O55</f>
        <v>4.867924528301887</v>
      </c>
      <c r="G7" s="77">
        <f>DATA!O56</f>
        <v>0.34181280577895962</v>
      </c>
      <c r="H7" s="78" t="str">
        <f>IF(F7&gt;4.5,"มากที่สุด",IF(F7&gt;3.5,"มาก",IF(F7&gt;2.5,"ปานกลาง",IF(F7&gt;1.5,"น้อย",IF(F7&lt;=1.5,"น้อยที่สุด")))))</f>
        <v>มากที่สุด</v>
      </c>
    </row>
    <row r="8" spans="2:10" s="97" customFormat="1" ht="23.25" x14ac:dyDescent="0.55000000000000004">
      <c r="B8" s="79" t="s">
        <v>98</v>
      </c>
      <c r="C8" s="79"/>
      <c r="D8" s="79"/>
      <c r="E8" s="79"/>
      <c r="F8" s="77">
        <f>DATA!P55</f>
        <v>4.8113207547169807</v>
      </c>
      <c r="G8" s="77">
        <f>DATA!P56</f>
        <v>0.44100426361033768</v>
      </c>
      <c r="H8" s="78" t="str">
        <f>IF(F8&gt;4.5,"มากที่สุด",IF(F8&gt;3.5,"มาก",IF(F8&gt;2.5,"ปานกลาง",IF(F8&gt;1.5,"น้อย",IF(F8&lt;=1.5,"น้อยที่สุด")))))</f>
        <v>มากที่สุด</v>
      </c>
    </row>
    <row r="9" spans="2:10" s="97" customFormat="1" ht="23.25" x14ac:dyDescent="0.55000000000000004">
      <c r="B9" s="79" t="s">
        <v>99</v>
      </c>
      <c r="C9" s="79"/>
      <c r="D9" s="79"/>
      <c r="E9" s="79"/>
      <c r="F9" s="77">
        <f>DATA!Q55</f>
        <v>4.5660377358490569</v>
      </c>
      <c r="G9" s="77">
        <f>DATA!Q56</f>
        <v>0.69363684696799088</v>
      </c>
      <c r="H9" s="78" t="str">
        <f>IF(F9&gt;4.5,"มากที่สุด",IF(F9&gt;3.5,"มาก",IF(F9&gt;2.5,"ปานกลาง",IF(F9&gt;1.5,"น้อย",IF(F9&lt;=1.5,"น้อยที่สุด")))))</f>
        <v>มากที่สุด</v>
      </c>
    </row>
    <row r="10" spans="2:10" s="97" customFormat="1" ht="23.25" x14ac:dyDescent="0.55000000000000004">
      <c r="B10" s="316" t="s">
        <v>7</v>
      </c>
      <c r="C10" s="317"/>
      <c r="D10" s="317"/>
      <c r="E10" s="318"/>
      <c r="F10" s="80">
        <f>DATA!Q58</f>
        <v>4.6875</v>
      </c>
      <c r="G10" s="80">
        <f>DATA!Q57</f>
        <v>0.61144996056817025</v>
      </c>
      <c r="H10" s="81" t="str">
        <f>IF(F10&gt;4.5,"มากที่สุด",IF(F10&gt;3.5,"มาก",IF(F10&gt;2.5,"ปานกลาง",IF(F10&gt;1.5,"น้อย",IF(F10&lt;=1.5,"น้อยที่สุด")))))</f>
        <v>มากที่สุด</v>
      </c>
      <c r="J10" s="98"/>
    </row>
    <row r="11" spans="2:10" s="97" customFormat="1" ht="23.25" x14ac:dyDescent="0.55000000000000004">
      <c r="B11" s="313" t="s">
        <v>8</v>
      </c>
      <c r="C11" s="314"/>
      <c r="D11" s="314"/>
      <c r="E11" s="315"/>
      <c r="F11" s="78"/>
      <c r="G11" s="78"/>
      <c r="H11" s="78"/>
    </row>
    <row r="12" spans="2:10" s="97" customFormat="1" ht="23.25" x14ac:dyDescent="0.55000000000000004">
      <c r="B12" s="79" t="s">
        <v>151</v>
      </c>
      <c r="C12" s="79"/>
      <c r="D12" s="79"/>
      <c r="E12" s="79"/>
      <c r="F12" s="77">
        <f>DATA!R55</f>
        <v>4.8867924528301883</v>
      </c>
      <c r="G12" s="77">
        <f>DATA!R56</f>
        <v>0.37521159971052259</v>
      </c>
      <c r="H12" s="78" t="str">
        <f t="shared" ref="H12:H23" si="0">IF(F12&gt;4.5,"มากที่สุด",IF(F12&gt;3.5,"มาก",IF(F12&gt;2.5,"ปานกลาง",IF(F12&gt;1.5,"น้อย",IF(F12&lt;=1.5,"น้อยที่สุด")))))</f>
        <v>มากที่สุด</v>
      </c>
    </row>
    <row r="13" spans="2:10" s="97" customFormat="1" ht="23.25" x14ac:dyDescent="0.55000000000000004">
      <c r="B13" s="322" t="s">
        <v>152</v>
      </c>
      <c r="C13" s="323"/>
      <c r="D13" s="323"/>
      <c r="E13" s="324"/>
      <c r="F13" s="77">
        <f>DATA!S55</f>
        <v>4.867924528301887</v>
      </c>
      <c r="G13" s="77">
        <f>DATA!S56</f>
        <v>0.39407807939039602</v>
      </c>
      <c r="H13" s="78" t="str">
        <f t="shared" si="0"/>
        <v>มากที่สุด</v>
      </c>
    </row>
    <row r="14" spans="2:10" s="97" customFormat="1" ht="23.25" x14ac:dyDescent="0.55000000000000004">
      <c r="B14" s="322" t="s">
        <v>76</v>
      </c>
      <c r="C14" s="323"/>
      <c r="D14" s="323"/>
      <c r="E14" s="324"/>
      <c r="F14" s="172">
        <f>DATA!T55</f>
        <v>4.8301886792452828</v>
      </c>
      <c r="G14" s="172">
        <f>DATA!T56</f>
        <v>0.50899029220770453</v>
      </c>
      <c r="H14" s="171" t="str">
        <f>IF(F14&gt;4.5,"มากที่สุด",IF(F14&gt;3.5,"มาก",IF(F14&gt;2.5,"ปานกลาง",IF(F14&gt;1.5,"น้อย",IF(F14&lt;=1.5,"น้อยที่สุด")))))</f>
        <v>มากที่สุด</v>
      </c>
    </row>
    <row r="15" spans="2:10" s="97" customFormat="1" ht="23.25" x14ac:dyDescent="0.55000000000000004">
      <c r="B15" s="136" t="s">
        <v>77</v>
      </c>
      <c r="C15" s="137"/>
      <c r="D15" s="137"/>
      <c r="E15" s="138"/>
      <c r="F15" s="172">
        <f>DATA!U55</f>
        <v>4.867924528301887</v>
      </c>
      <c r="G15" s="172">
        <f>DATA!U56</f>
        <v>0.39407807939039602</v>
      </c>
      <c r="H15" s="86" t="str">
        <f>IF(F15&gt;4.5,"มากที่สุด",IF(F15&gt;3.5,"มาก",IF(F15&gt;2.5,"ปานกลาง",IF(F15&gt;1.5,"น้อย",IF(F15&lt;=1.5,"น้อยที่สุด")))))</f>
        <v>มากที่สุด</v>
      </c>
    </row>
    <row r="16" spans="2:10" s="97" customFormat="1" ht="23.25" x14ac:dyDescent="0.55000000000000004">
      <c r="B16" s="316" t="s">
        <v>15</v>
      </c>
      <c r="C16" s="317"/>
      <c r="D16" s="317"/>
      <c r="E16" s="318"/>
      <c r="F16" s="82">
        <f>DATA!U58</f>
        <v>4.8605769230769234</v>
      </c>
      <c r="G16" s="82">
        <f>DATA!U57</f>
        <v>0.41894144908647485</v>
      </c>
      <c r="H16" s="83" t="str">
        <f>IF(F16&gt;4.5,"มากที่สุด",IF(F16&gt;3.5,"มาก",IF(F16&gt;2.5,"ปานกลาง",IF(F16&gt;1.5,"น้อย",IF(F16&lt;=1.5,"น้อยที่สุด")))))</f>
        <v>มากที่สุด</v>
      </c>
    </row>
    <row r="17" spans="2:8" s="97" customFormat="1" ht="23.25" x14ac:dyDescent="0.55000000000000004">
      <c r="B17" s="313" t="s">
        <v>9</v>
      </c>
      <c r="C17" s="314"/>
      <c r="D17" s="314"/>
      <c r="E17" s="315"/>
      <c r="F17" s="77"/>
      <c r="G17" s="77"/>
      <c r="H17" s="78"/>
    </row>
    <row r="18" spans="2:8" s="97" customFormat="1" ht="23.25" x14ac:dyDescent="0.55000000000000004">
      <c r="B18" s="313" t="s">
        <v>153</v>
      </c>
      <c r="C18" s="314"/>
      <c r="D18" s="314"/>
      <c r="E18" s="315"/>
      <c r="F18" s="77">
        <f>DATA!V55</f>
        <v>4.6981132075471699</v>
      </c>
      <c r="G18" s="77">
        <f>DATA!V56</f>
        <v>0.50325500725000738</v>
      </c>
      <c r="H18" s="78" t="str">
        <f t="shared" si="0"/>
        <v>มากที่สุด</v>
      </c>
    </row>
    <row r="19" spans="2:8" s="97" customFormat="1" ht="23.25" x14ac:dyDescent="0.55000000000000004">
      <c r="B19" s="91" t="s">
        <v>154</v>
      </c>
      <c r="C19" s="92"/>
      <c r="D19" s="92"/>
      <c r="E19" s="93"/>
      <c r="F19" s="77">
        <f>DATA!W55</f>
        <v>4.3018867924528301</v>
      </c>
      <c r="G19" s="77">
        <f>DATA!W56</f>
        <v>0.9919852988282819</v>
      </c>
      <c r="H19" s="78" t="str">
        <f t="shared" si="0"/>
        <v>มาก</v>
      </c>
    </row>
    <row r="20" spans="2:8" s="97" customFormat="1" ht="23.25" x14ac:dyDescent="0.55000000000000004">
      <c r="B20" s="91" t="s">
        <v>155</v>
      </c>
      <c r="C20" s="92"/>
      <c r="D20" s="92"/>
      <c r="E20" s="93"/>
      <c r="F20" s="77">
        <f>DATA!X55</f>
        <v>4.4150943396226419</v>
      </c>
      <c r="G20" s="77">
        <f>DATA!X56</f>
        <v>0.81886324264778976</v>
      </c>
      <c r="H20" s="78" t="str">
        <f t="shared" si="0"/>
        <v>มาก</v>
      </c>
    </row>
    <row r="21" spans="2:8" s="97" customFormat="1" ht="23.25" x14ac:dyDescent="0.55000000000000004">
      <c r="B21" s="313" t="s">
        <v>156</v>
      </c>
      <c r="C21" s="314"/>
      <c r="D21" s="314"/>
      <c r="E21" s="315"/>
      <c r="F21" s="77">
        <f>DATA!Y55</f>
        <v>4.5094339622641506</v>
      </c>
      <c r="G21" s="77">
        <f>DATA!Y56</f>
        <v>0.72384235187148593</v>
      </c>
      <c r="H21" s="78" t="str">
        <f t="shared" si="0"/>
        <v>มากที่สุด</v>
      </c>
    </row>
    <row r="22" spans="2:8" s="97" customFormat="1" ht="23.25" x14ac:dyDescent="0.55000000000000004">
      <c r="B22" s="313" t="s">
        <v>157</v>
      </c>
      <c r="C22" s="314"/>
      <c r="D22" s="314"/>
      <c r="E22" s="315"/>
      <c r="F22" s="77">
        <f>DATA!Z55</f>
        <v>4.5283018867924527</v>
      </c>
      <c r="G22" s="77">
        <f>DATA!Z56</f>
        <v>0.60776303532853604</v>
      </c>
      <c r="H22" s="78" t="str">
        <f t="shared" ref="H22" si="1">IF(F22&gt;4.5,"มากที่สุด",IF(F22&gt;3.5,"มาก",IF(F22&gt;2.5,"ปานกลาง",IF(F22&gt;1.5,"น้อย",IF(F22&lt;=1.5,"น้อยที่สุด")))))</f>
        <v>มากที่สุด</v>
      </c>
    </row>
    <row r="23" spans="2:8" s="97" customFormat="1" ht="23.25" x14ac:dyDescent="0.55000000000000004">
      <c r="B23" s="316" t="s">
        <v>16</v>
      </c>
      <c r="C23" s="317"/>
      <c r="D23" s="317"/>
      <c r="E23" s="318"/>
      <c r="F23" s="82">
        <f>DATA!Z58</f>
        <v>4.4884615384615385</v>
      </c>
      <c r="G23" s="82">
        <f>DATA!Z57</f>
        <v>0.75434703626044786</v>
      </c>
      <c r="H23" s="84" t="str">
        <f t="shared" si="0"/>
        <v>มาก</v>
      </c>
    </row>
    <row r="24" spans="2:8" s="97" customFormat="1" ht="23.25" x14ac:dyDescent="0.55000000000000004">
      <c r="B24" s="155" t="s">
        <v>161</v>
      </c>
      <c r="C24" s="141"/>
      <c r="D24" s="141"/>
      <c r="E24" s="142"/>
      <c r="F24" s="143"/>
      <c r="G24" s="143"/>
      <c r="H24" s="144"/>
    </row>
    <row r="25" spans="2:8" s="97" customFormat="1" ht="23.25" x14ac:dyDescent="0.55000000000000004">
      <c r="B25" s="145" t="s">
        <v>165</v>
      </c>
      <c r="C25" s="146"/>
      <c r="D25" s="146"/>
      <c r="E25" s="146"/>
      <c r="F25" s="147">
        <f>DATA!AE55</f>
        <v>4.716981132075472</v>
      </c>
      <c r="G25" s="147">
        <f>DATA!AE56</f>
        <v>0.49526055654364914</v>
      </c>
      <c r="H25" s="148" t="str">
        <f>IF(F25&gt;4.5,"มากที่สุด",IF(F25&gt;3.5,"มาก",IF(F25&gt;2.5,"ปานกลาง",IF(F25&gt;1.5,"น้อย",IF(F25&lt;=1.5,"น้อยที่สุด")))))</f>
        <v>มากที่สุด</v>
      </c>
    </row>
    <row r="26" spans="2:8" s="97" customFormat="1" ht="23.25" x14ac:dyDescent="0.55000000000000004">
      <c r="B26" s="155" t="s">
        <v>166</v>
      </c>
      <c r="C26" s="141"/>
      <c r="D26" s="141"/>
      <c r="E26" s="141"/>
      <c r="F26" s="151"/>
      <c r="G26" s="151"/>
      <c r="H26" s="152"/>
    </row>
    <row r="27" spans="2:8" s="97" customFormat="1" ht="23.25" x14ac:dyDescent="0.55000000000000004">
      <c r="B27" s="145" t="s">
        <v>167</v>
      </c>
      <c r="C27" s="146"/>
      <c r="D27" s="146"/>
      <c r="E27" s="156"/>
      <c r="F27" s="147">
        <f>DATA!AF55</f>
        <v>4.4905660377358494</v>
      </c>
      <c r="G27" s="147">
        <f>DATA!AF56</f>
        <v>0.79958261971322231</v>
      </c>
      <c r="H27" s="148" t="str">
        <f>IF(F27&gt;4.5,"มากที่สุด",IF(F27&gt;3.5,"มาก",IF(F27&gt;2.5,"ปานกลาง",IF(F27&gt;1.5,"น้อย",IF(F27&lt;=1.5,"น้อยที่สุด")))))</f>
        <v>มาก</v>
      </c>
    </row>
    <row r="28" spans="2:8" s="97" customFormat="1" ht="23.25" x14ac:dyDescent="0.55000000000000004">
      <c r="B28" s="149" t="s">
        <v>166</v>
      </c>
      <c r="C28" s="150"/>
      <c r="D28" s="150"/>
      <c r="E28" s="157"/>
      <c r="F28" s="151"/>
      <c r="G28" s="151"/>
      <c r="H28" s="152"/>
    </row>
    <row r="29" spans="2:8" s="97" customFormat="1" ht="23.25" x14ac:dyDescent="0.55000000000000004">
      <c r="B29" s="319" t="s">
        <v>78</v>
      </c>
      <c r="C29" s="320"/>
      <c r="D29" s="320"/>
      <c r="E29" s="321"/>
      <c r="F29" s="153">
        <f>DATA!AF58</f>
        <v>4.615384615384615</v>
      </c>
      <c r="G29" s="153">
        <f>DATA!AF57</f>
        <v>0.67159008590514035</v>
      </c>
      <c r="H29" s="154" t="str">
        <f>IF(F29&gt;4.5,"มากที่สุด",IF(F29&gt;3.5,"มาก",IF(F29&gt;2.5,"ปานกลาง",IF(F29&gt;1.5,"น้อย",IF(F29&lt;=1.5,"น้อยที่สุด")))))</f>
        <v>มากที่สุด</v>
      </c>
    </row>
    <row r="30" spans="2:8" s="97" customFormat="1" ht="23.25" x14ac:dyDescent="0.55000000000000004">
      <c r="B30" s="322" t="s">
        <v>162</v>
      </c>
      <c r="C30" s="323"/>
      <c r="D30" s="323"/>
      <c r="E30" s="324"/>
      <c r="F30" s="87"/>
      <c r="G30" s="87"/>
      <c r="H30" s="88"/>
    </row>
    <row r="31" spans="2:8" s="97" customFormat="1" ht="23.25" x14ac:dyDescent="0.55000000000000004">
      <c r="B31" s="164" t="s">
        <v>163</v>
      </c>
      <c r="C31" s="165"/>
      <c r="D31" s="165"/>
      <c r="E31" s="166"/>
      <c r="F31" s="325">
        <f>DATA!AG55</f>
        <v>4.6037735849056602</v>
      </c>
      <c r="G31" s="325">
        <f>DATA!AG56</f>
        <v>0.56635211395485419</v>
      </c>
      <c r="H31" s="327" t="str">
        <f t="shared" ref="H31:H35" si="2">IF(F31&gt;4.5,"มากที่สุด",IF(F31&gt;3.5,"มาก",IF(F31&gt;2.5,"ปานกลาง",IF(F31&gt;1.5,"น้อย",IF(F31&lt;=1.5,"น้อยที่สุด")))))</f>
        <v>มากที่สุด</v>
      </c>
    </row>
    <row r="32" spans="2:8" s="97" customFormat="1" ht="23.25" x14ac:dyDescent="0.55000000000000004">
      <c r="B32" s="167" t="s">
        <v>86</v>
      </c>
      <c r="C32" s="168"/>
      <c r="D32" s="168"/>
      <c r="E32" s="169"/>
      <c r="F32" s="326"/>
      <c r="G32" s="326"/>
      <c r="H32" s="328"/>
    </row>
    <row r="33" spans="2:8" s="97" customFormat="1" ht="23.25" x14ac:dyDescent="0.55000000000000004">
      <c r="B33" s="329" t="s">
        <v>164</v>
      </c>
      <c r="C33" s="330"/>
      <c r="D33" s="330"/>
      <c r="E33" s="330"/>
      <c r="F33" s="85">
        <f>DATA!AH55</f>
        <v>4.6603773584905657</v>
      </c>
      <c r="G33" s="85">
        <f>DATA!AH56</f>
        <v>0.58649533496784212</v>
      </c>
      <c r="H33" s="86" t="str">
        <f t="shared" si="2"/>
        <v>มากที่สุด</v>
      </c>
    </row>
    <row r="34" spans="2:8" s="97" customFormat="1" ht="23.25" x14ac:dyDescent="0.55000000000000004">
      <c r="B34" s="316" t="s">
        <v>19</v>
      </c>
      <c r="C34" s="317"/>
      <c r="D34" s="317"/>
      <c r="E34" s="318"/>
      <c r="F34" s="82">
        <f>DATA!AH58</f>
        <v>4.6730769230769234</v>
      </c>
      <c r="G34" s="82">
        <f>DATA!AH57</f>
        <v>0.57446408480075262</v>
      </c>
      <c r="H34" s="84" t="str">
        <f t="shared" si="2"/>
        <v>มากที่สุด</v>
      </c>
    </row>
    <row r="35" spans="2:8" s="97" customFormat="1" ht="21" customHeight="1" thickBot="1" x14ac:dyDescent="0.6">
      <c r="B35" s="331" t="s">
        <v>10</v>
      </c>
      <c r="C35" s="332"/>
      <c r="D35" s="332"/>
      <c r="E35" s="333"/>
      <c r="F35" s="89">
        <f>DATA!AI55</f>
        <v>4.6503884572696998</v>
      </c>
      <c r="G35" s="89">
        <f>DATA!AI56</f>
        <v>0.58909155636093091</v>
      </c>
      <c r="H35" s="90" t="str">
        <f t="shared" si="2"/>
        <v>มากที่สุด</v>
      </c>
    </row>
    <row r="36" spans="2:8" s="97" customFormat="1" ht="21" customHeight="1" thickTop="1" x14ac:dyDescent="0.55000000000000004">
      <c r="B36" s="306" t="s">
        <v>237</v>
      </c>
      <c r="C36" s="306"/>
      <c r="D36" s="306"/>
      <c r="E36" s="306"/>
      <c r="F36" s="306"/>
      <c r="G36" s="306"/>
      <c r="H36" s="306"/>
    </row>
    <row r="37" spans="2:8" s="9" customFormat="1" ht="24" x14ac:dyDescent="0.55000000000000004">
      <c r="B37" s="25"/>
      <c r="C37" s="25"/>
      <c r="D37" s="25"/>
      <c r="E37" s="25"/>
      <c r="F37" s="26"/>
      <c r="G37" s="26"/>
      <c r="H37" s="25"/>
    </row>
    <row r="38" spans="2:8" s="3" customFormat="1" ht="24" x14ac:dyDescent="0.55000000000000004">
      <c r="B38" s="13"/>
      <c r="C38" s="263" t="s">
        <v>85</v>
      </c>
      <c r="D38" s="263"/>
      <c r="E38" s="263"/>
      <c r="F38" s="263"/>
      <c r="G38" s="263"/>
      <c r="H38" s="263"/>
    </row>
    <row r="39" spans="2:8" s="3" customFormat="1" ht="24" x14ac:dyDescent="0.55000000000000004">
      <c r="B39" s="261" t="s">
        <v>248</v>
      </c>
      <c r="C39" s="262"/>
      <c r="D39" s="262"/>
      <c r="E39" s="262"/>
      <c r="F39" s="262"/>
      <c r="G39" s="262"/>
      <c r="H39" s="262"/>
    </row>
    <row r="40" spans="2:8" s="3" customFormat="1" ht="24" x14ac:dyDescent="0.55000000000000004">
      <c r="B40" s="261" t="s">
        <v>236</v>
      </c>
      <c r="C40" s="262"/>
      <c r="D40" s="262"/>
      <c r="E40" s="262"/>
      <c r="F40" s="262"/>
      <c r="G40" s="262"/>
      <c r="H40" s="262"/>
    </row>
    <row r="41" spans="2:8" s="3" customFormat="1" ht="24" x14ac:dyDescent="0.55000000000000004">
      <c r="B41" s="54" t="s">
        <v>261</v>
      </c>
      <c r="C41" s="55"/>
      <c r="D41" s="55"/>
      <c r="E41" s="55"/>
      <c r="F41" s="55"/>
      <c r="G41" s="55"/>
      <c r="H41" s="55"/>
    </row>
    <row r="42" spans="2:8" s="3" customFormat="1" ht="24" x14ac:dyDescent="0.55000000000000004">
      <c r="B42" s="33"/>
      <c r="C42" s="261" t="s">
        <v>249</v>
      </c>
      <c r="D42" s="261"/>
      <c r="E42" s="261"/>
      <c r="F42" s="261"/>
      <c r="G42" s="261"/>
      <c r="H42" s="261"/>
    </row>
    <row r="43" spans="2:8" s="3" customFormat="1" ht="24" x14ac:dyDescent="0.55000000000000004">
      <c r="B43" s="33" t="s">
        <v>272</v>
      </c>
      <c r="C43" s="54"/>
      <c r="D43" s="54"/>
      <c r="E43" s="54"/>
      <c r="F43" s="54"/>
      <c r="G43" s="54"/>
      <c r="H43" s="54"/>
    </row>
    <row r="44" spans="2:8" s="3" customFormat="1" ht="24" x14ac:dyDescent="0.55000000000000004">
      <c r="B44" s="261" t="s">
        <v>285</v>
      </c>
      <c r="C44" s="262"/>
      <c r="D44" s="262"/>
      <c r="E44" s="262"/>
      <c r="F44" s="262"/>
      <c r="G44" s="262"/>
      <c r="H44" s="262"/>
    </row>
    <row r="45" spans="2:8" s="9" customFormat="1" ht="24" x14ac:dyDescent="0.55000000000000004">
      <c r="B45" s="3" t="s">
        <v>286</v>
      </c>
    </row>
    <row r="46" spans="2:8" s="9" customFormat="1" ht="24" x14ac:dyDescent="0.55000000000000004"/>
    <row r="47" spans="2:8" s="9" customFormat="1" ht="24" x14ac:dyDescent="0.55000000000000004"/>
    <row r="48" spans="2:8" s="9" customFormat="1" ht="24" x14ac:dyDescent="0.55000000000000004"/>
    <row r="49" s="9" customFormat="1" ht="24" x14ac:dyDescent="0.55000000000000004"/>
    <row r="50" s="9" customFormat="1" ht="24" x14ac:dyDescent="0.55000000000000004"/>
    <row r="51" s="9" customFormat="1" ht="24" x14ac:dyDescent="0.55000000000000004"/>
    <row r="52" s="9" customFormat="1" ht="24" x14ac:dyDescent="0.55000000000000004"/>
    <row r="53" s="9" customFormat="1" ht="24" x14ac:dyDescent="0.55000000000000004"/>
    <row r="54" s="9" customFormat="1" ht="24" x14ac:dyDescent="0.55000000000000004"/>
    <row r="55" s="9" customFormat="1" ht="24" x14ac:dyDescent="0.55000000000000004"/>
    <row r="56" s="9" customFormat="1" ht="24" x14ac:dyDescent="0.55000000000000004"/>
  </sheetData>
  <mergeCells count="29">
    <mergeCell ref="B44:H44"/>
    <mergeCell ref="B35:E35"/>
    <mergeCell ref="C38:H38"/>
    <mergeCell ref="B39:H39"/>
    <mergeCell ref="B40:H40"/>
    <mergeCell ref="C42:H42"/>
    <mergeCell ref="B36:H36"/>
    <mergeCell ref="F31:F32"/>
    <mergeCell ref="G31:G32"/>
    <mergeCell ref="H31:H32"/>
    <mergeCell ref="B34:E34"/>
    <mergeCell ref="B30:E30"/>
    <mergeCell ref="B33:E33"/>
    <mergeCell ref="B29:E29"/>
    <mergeCell ref="B23:E23"/>
    <mergeCell ref="B11:E11"/>
    <mergeCell ref="B14:E14"/>
    <mergeCell ref="B16:E16"/>
    <mergeCell ref="B13:E13"/>
    <mergeCell ref="B1:H1"/>
    <mergeCell ref="B4:E4"/>
    <mergeCell ref="B5:E5"/>
    <mergeCell ref="B6:E6"/>
    <mergeCell ref="B22:E22"/>
    <mergeCell ref="B10:E10"/>
    <mergeCell ref="B17:E17"/>
    <mergeCell ref="B18:E18"/>
    <mergeCell ref="B21:E21"/>
    <mergeCell ref="B7:E7"/>
  </mergeCells>
  <pageMargins left="0.11811023622047245" right="0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78"/>
  <sheetViews>
    <sheetView tabSelected="1" view="pageBreakPreview" topLeftCell="A4" zoomScale="120" zoomScaleNormal="120" zoomScaleSheetLayoutView="120" workbookViewId="0">
      <selection activeCell="D16" sqref="D16"/>
    </sheetView>
  </sheetViews>
  <sheetFormatPr defaultRowHeight="24" x14ac:dyDescent="0.55000000000000004"/>
  <cols>
    <col min="1" max="1" width="4.75" style="3" customWidth="1"/>
    <col min="2" max="2" width="4.625" style="3" customWidth="1"/>
    <col min="3" max="3" width="65.375" style="3" customWidth="1"/>
    <col min="4" max="4" width="6.5" style="3" customWidth="1"/>
    <col min="5" max="252" width="9.125" style="3"/>
    <col min="253" max="253" width="5.875" style="3" customWidth="1"/>
    <col min="254" max="254" width="5.625" style="3" customWidth="1"/>
    <col min="255" max="255" width="69.25" style="3" customWidth="1"/>
    <col min="256" max="256" width="7.375" style="3" customWidth="1"/>
    <col min="257" max="508" width="9.125" style="3"/>
    <col min="509" max="509" width="5.875" style="3" customWidth="1"/>
    <col min="510" max="510" width="5.625" style="3" customWidth="1"/>
    <col min="511" max="511" width="69.25" style="3" customWidth="1"/>
    <col min="512" max="512" width="7.375" style="3" customWidth="1"/>
    <col min="513" max="764" width="9.125" style="3"/>
    <col min="765" max="765" width="5.875" style="3" customWidth="1"/>
    <col min="766" max="766" width="5.625" style="3" customWidth="1"/>
    <col min="767" max="767" width="69.25" style="3" customWidth="1"/>
    <col min="768" max="768" width="7.375" style="3" customWidth="1"/>
    <col min="769" max="1020" width="9.125" style="3"/>
    <col min="1021" max="1021" width="5.875" style="3" customWidth="1"/>
    <col min="1022" max="1022" width="5.625" style="3" customWidth="1"/>
    <col min="1023" max="1023" width="69.25" style="3" customWidth="1"/>
    <col min="1024" max="1024" width="7.375" style="3" customWidth="1"/>
    <col min="1025" max="1276" width="9.125" style="3"/>
    <col min="1277" max="1277" width="5.875" style="3" customWidth="1"/>
    <col min="1278" max="1278" width="5.625" style="3" customWidth="1"/>
    <col min="1279" max="1279" width="69.25" style="3" customWidth="1"/>
    <col min="1280" max="1280" width="7.375" style="3" customWidth="1"/>
    <col min="1281" max="1532" width="9.125" style="3"/>
    <col min="1533" max="1533" width="5.875" style="3" customWidth="1"/>
    <col min="1534" max="1534" width="5.625" style="3" customWidth="1"/>
    <col min="1535" max="1535" width="69.25" style="3" customWidth="1"/>
    <col min="1536" max="1536" width="7.375" style="3" customWidth="1"/>
    <col min="1537" max="1788" width="9.125" style="3"/>
    <col min="1789" max="1789" width="5.875" style="3" customWidth="1"/>
    <col min="1790" max="1790" width="5.625" style="3" customWidth="1"/>
    <col min="1791" max="1791" width="69.25" style="3" customWidth="1"/>
    <col min="1792" max="1792" width="7.375" style="3" customWidth="1"/>
    <col min="1793" max="2044" width="9.125" style="3"/>
    <col min="2045" max="2045" width="5.875" style="3" customWidth="1"/>
    <col min="2046" max="2046" width="5.625" style="3" customWidth="1"/>
    <col min="2047" max="2047" width="69.25" style="3" customWidth="1"/>
    <col min="2048" max="2048" width="7.375" style="3" customWidth="1"/>
    <col min="2049" max="2300" width="9.125" style="3"/>
    <col min="2301" max="2301" width="5.875" style="3" customWidth="1"/>
    <col min="2302" max="2302" width="5.625" style="3" customWidth="1"/>
    <col min="2303" max="2303" width="69.25" style="3" customWidth="1"/>
    <col min="2304" max="2304" width="7.375" style="3" customWidth="1"/>
    <col min="2305" max="2556" width="9.125" style="3"/>
    <col min="2557" max="2557" width="5.875" style="3" customWidth="1"/>
    <col min="2558" max="2558" width="5.625" style="3" customWidth="1"/>
    <col min="2559" max="2559" width="69.25" style="3" customWidth="1"/>
    <col min="2560" max="2560" width="7.375" style="3" customWidth="1"/>
    <col min="2561" max="2812" width="9.125" style="3"/>
    <col min="2813" max="2813" width="5.875" style="3" customWidth="1"/>
    <col min="2814" max="2814" width="5.625" style="3" customWidth="1"/>
    <col min="2815" max="2815" width="69.25" style="3" customWidth="1"/>
    <col min="2816" max="2816" width="7.375" style="3" customWidth="1"/>
    <col min="2817" max="3068" width="9.125" style="3"/>
    <col min="3069" max="3069" width="5.875" style="3" customWidth="1"/>
    <col min="3070" max="3070" width="5.625" style="3" customWidth="1"/>
    <col min="3071" max="3071" width="69.25" style="3" customWidth="1"/>
    <col min="3072" max="3072" width="7.375" style="3" customWidth="1"/>
    <col min="3073" max="3324" width="9.125" style="3"/>
    <col min="3325" max="3325" width="5.875" style="3" customWidth="1"/>
    <col min="3326" max="3326" width="5.625" style="3" customWidth="1"/>
    <col min="3327" max="3327" width="69.25" style="3" customWidth="1"/>
    <col min="3328" max="3328" width="7.375" style="3" customWidth="1"/>
    <col min="3329" max="3580" width="9.125" style="3"/>
    <col min="3581" max="3581" width="5.875" style="3" customWidth="1"/>
    <col min="3582" max="3582" width="5.625" style="3" customWidth="1"/>
    <col min="3583" max="3583" width="69.25" style="3" customWidth="1"/>
    <col min="3584" max="3584" width="7.375" style="3" customWidth="1"/>
    <col min="3585" max="3836" width="9.125" style="3"/>
    <col min="3837" max="3837" width="5.875" style="3" customWidth="1"/>
    <col min="3838" max="3838" width="5.625" style="3" customWidth="1"/>
    <col min="3839" max="3839" width="69.25" style="3" customWidth="1"/>
    <col min="3840" max="3840" width="7.375" style="3" customWidth="1"/>
    <col min="3841" max="4092" width="9.125" style="3"/>
    <col min="4093" max="4093" width="5.875" style="3" customWidth="1"/>
    <col min="4094" max="4094" width="5.625" style="3" customWidth="1"/>
    <col min="4095" max="4095" width="69.25" style="3" customWidth="1"/>
    <col min="4096" max="4096" width="7.375" style="3" customWidth="1"/>
    <col min="4097" max="4348" width="9.125" style="3"/>
    <col min="4349" max="4349" width="5.875" style="3" customWidth="1"/>
    <col min="4350" max="4350" width="5.625" style="3" customWidth="1"/>
    <col min="4351" max="4351" width="69.25" style="3" customWidth="1"/>
    <col min="4352" max="4352" width="7.375" style="3" customWidth="1"/>
    <col min="4353" max="4604" width="9.125" style="3"/>
    <col min="4605" max="4605" width="5.875" style="3" customWidth="1"/>
    <col min="4606" max="4606" width="5.625" style="3" customWidth="1"/>
    <col min="4607" max="4607" width="69.25" style="3" customWidth="1"/>
    <col min="4608" max="4608" width="7.375" style="3" customWidth="1"/>
    <col min="4609" max="4860" width="9.125" style="3"/>
    <col min="4861" max="4861" width="5.875" style="3" customWidth="1"/>
    <col min="4862" max="4862" width="5.625" style="3" customWidth="1"/>
    <col min="4863" max="4863" width="69.25" style="3" customWidth="1"/>
    <col min="4864" max="4864" width="7.375" style="3" customWidth="1"/>
    <col min="4865" max="5116" width="9.125" style="3"/>
    <col min="5117" max="5117" width="5.875" style="3" customWidth="1"/>
    <col min="5118" max="5118" width="5.625" style="3" customWidth="1"/>
    <col min="5119" max="5119" width="69.25" style="3" customWidth="1"/>
    <col min="5120" max="5120" width="7.375" style="3" customWidth="1"/>
    <col min="5121" max="5372" width="9.125" style="3"/>
    <col min="5373" max="5373" width="5.875" style="3" customWidth="1"/>
    <col min="5374" max="5374" width="5.625" style="3" customWidth="1"/>
    <col min="5375" max="5375" width="69.25" style="3" customWidth="1"/>
    <col min="5376" max="5376" width="7.375" style="3" customWidth="1"/>
    <col min="5377" max="5628" width="9.125" style="3"/>
    <col min="5629" max="5629" width="5.875" style="3" customWidth="1"/>
    <col min="5630" max="5630" width="5.625" style="3" customWidth="1"/>
    <col min="5631" max="5631" width="69.25" style="3" customWidth="1"/>
    <col min="5632" max="5632" width="7.375" style="3" customWidth="1"/>
    <col min="5633" max="5884" width="9.125" style="3"/>
    <col min="5885" max="5885" width="5.875" style="3" customWidth="1"/>
    <col min="5886" max="5886" width="5.625" style="3" customWidth="1"/>
    <col min="5887" max="5887" width="69.25" style="3" customWidth="1"/>
    <col min="5888" max="5888" width="7.375" style="3" customWidth="1"/>
    <col min="5889" max="6140" width="9.125" style="3"/>
    <col min="6141" max="6141" width="5.875" style="3" customWidth="1"/>
    <col min="6142" max="6142" width="5.625" style="3" customWidth="1"/>
    <col min="6143" max="6143" width="69.25" style="3" customWidth="1"/>
    <col min="6144" max="6144" width="7.375" style="3" customWidth="1"/>
    <col min="6145" max="6396" width="9.125" style="3"/>
    <col min="6397" max="6397" width="5.875" style="3" customWidth="1"/>
    <col min="6398" max="6398" width="5.625" style="3" customWidth="1"/>
    <col min="6399" max="6399" width="69.25" style="3" customWidth="1"/>
    <col min="6400" max="6400" width="7.375" style="3" customWidth="1"/>
    <col min="6401" max="6652" width="9.125" style="3"/>
    <col min="6653" max="6653" width="5.875" style="3" customWidth="1"/>
    <col min="6654" max="6654" width="5.625" style="3" customWidth="1"/>
    <col min="6655" max="6655" width="69.25" style="3" customWidth="1"/>
    <col min="6656" max="6656" width="7.375" style="3" customWidth="1"/>
    <col min="6657" max="6908" width="9.125" style="3"/>
    <col min="6909" max="6909" width="5.875" style="3" customWidth="1"/>
    <col min="6910" max="6910" width="5.625" style="3" customWidth="1"/>
    <col min="6911" max="6911" width="69.25" style="3" customWidth="1"/>
    <col min="6912" max="6912" width="7.375" style="3" customWidth="1"/>
    <col min="6913" max="7164" width="9.125" style="3"/>
    <col min="7165" max="7165" width="5.875" style="3" customWidth="1"/>
    <col min="7166" max="7166" width="5.625" style="3" customWidth="1"/>
    <col min="7167" max="7167" width="69.25" style="3" customWidth="1"/>
    <col min="7168" max="7168" width="7.375" style="3" customWidth="1"/>
    <col min="7169" max="7420" width="9.125" style="3"/>
    <col min="7421" max="7421" width="5.875" style="3" customWidth="1"/>
    <col min="7422" max="7422" width="5.625" style="3" customWidth="1"/>
    <col min="7423" max="7423" width="69.25" style="3" customWidth="1"/>
    <col min="7424" max="7424" width="7.375" style="3" customWidth="1"/>
    <col min="7425" max="7676" width="9.125" style="3"/>
    <col min="7677" max="7677" width="5.875" style="3" customWidth="1"/>
    <col min="7678" max="7678" width="5.625" style="3" customWidth="1"/>
    <col min="7679" max="7679" width="69.25" style="3" customWidth="1"/>
    <col min="7680" max="7680" width="7.375" style="3" customWidth="1"/>
    <col min="7681" max="7932" width="9.125" style="3"/>
    <col min="7933" max="7933" width="5.875" style="3" customWidth="1"/>
    <col min="7934" max="7934" width="5.625" style="3" customWidth="1"/>
    <col min="7935" max="7935" width="69.25" style="3" customWidth="1"/>
    <col min="7936" max="7936" width="7.375" style="3" customWidth="1"/>
    <col min="7937" max="8188" width="9.125" style="3"/>
    <col min="8189" max="8189" width="5.875" style="3" customWidth="1"/>
    <col min="8190" max="8190" width="5.625" style="3" customWidth="1"/>
    <col min="8191" max="8191" width="69.25" style="3" customWidth="1"/>
    <col min="8192" max="8192" width="7.375" style="3" customWidth="1"/>
    <col min="8193" max="8444" width="9.125" style="3"/>
    <col min="8445" max="8445" width="5.875" style="3" customWidth="1"/>
    <col min="8446" max="8446" width="5.625" style="3" customWidth="1"/>
    <col min="8447" max="8447" width="69.25" style="3" customWidth="1"/>
    <col min="8448" max="8448" width="7.375" style="3" customWidth="1"/>
    <col min="8449" max="8700" width="9.125" style="3"/>
    <col min="8701" max="8701" width="5.875" style="3" customWidth="1"/>
    <col min="8702" max="8702" width="5.625" style="3" customWidth="1"/>
    <col min="8703" max="8703" width="69.25" style="3" customWidth="1"/>
    <col min="8704" max="8704" width="7.375" style="3" customWidth="1"/>
    <col min="8705" max="8956" width="9.125" style="3"/>
    <col min="8957" max="8957" width="5.875" style="3" customWidth="1"/>
    <col min="8958" max="8958" width="5.625" style="3" customWidth="1"/>
    <col min="8959" max="8959" width="69.25" style="3" customWidth="1"/>
    <col min="8960" max="8960" width="7.375" style="3" customWidth="1"/>
    <col min="8961" max="9212" width="9.125" style="3"/>
    <col min="9213" max="9213" width="5.875" style="3" customWidth="1"/>
    <col min="9214" max="9214" width="5.625" style="3" customWidth="1"/>
    <col min="9215" max="9215" width="69.25" style="3" customWidth="1"/>
    <col min="9216" max="9216" width="7.375" style="3" customWidth="1"/>
    <col min="9217" max="9468" width="9.125" style="3"/>
    <col min="9469" max="9469" width="5.875" style="3" customWidth="1"/>
    <col min="9470" max="9470" width="5.625" style="3" customWidth="1"/>
    <col min="9471" max="9471" width="69.25" style="3" customWidth="1"/>
    <col min="9472" max="9472" width="7.375" style="3" customWidth="1"/>
    <col min="9473" max="9724" width="9.125" style="3"/>
    <col min="9725" max="9725" width="5.875" style="3" customWidth="1"/>
    <col min="9726" max="9726" width="5.625" style="3" customWidth="1"/>
    <col min="9727" max="9727" width="69.25" style="3" customWidth="1"/>
    <col min="9728" max="9728" width="7.375" style="3" customWidth="1"/>
    <col min="9729" max="9980" width="9.125" style="3"/>
    <col min="9981" max="9981" width="5.875" style="3" customWidth="1"/>
    <col min="9982" max="9982" width="5.625" style="3" customWidth="1"/>
    <col min="9983" max="9983" width="69.25" style="3" customWidth="1"/>
    <col min="9984" max="9984" width="7.375" style="3" customWidth="1"/>
    <col min="9985" max="10236" width="9.125" style="3"/>
    <col min="10237" max="10237" width="5.875" style="3" customWidth="1"/>
    <col min="10238" max="10238" width="5.625" style="3" customWidth="1"/>
    <col min="10239" max="10239" width="69.25" style="3" customWidth="1"/>
    <col min="10240" max="10240" width="7.375" style="3" customWidth="1"/>
    <col min="10241" max="10492" width="9.125" style="3"/>
    <col min="10493" max="10493" width="5.875" style="3" customWidth="1"/>
    <col min="10494" max="10494" width="5.625" style="3" customWidth="1"/>
    <col min="10495" max="10495" width="69.25" style="3" customWidth="1"/>
    <col min="10496" max="10496" width="7.375" style="3" customWidth="1"/>
    <col min="10497" max="10748" width="9.125" style="3"/>
    <col min="10749" max="10749" width="5.875" style="3" customWidth="1"/>
    <col min="10750" max="10750" width="5.625" style="3" customWidth="1"/>
    <col min="10751" max="10751" width="69.25" style="3" customWidth="1"/>
    <col min="10752" max="10752" width="7.375" style="3" customWidth="1"/>
    <col min="10753" max="11004" width="9.125" style="3"/>
    <col min="11005" max="11005" width="5.875" style="3" customWidth="1"/>
    <col min="11006" max="11006" width="5.625" style="3" customWidth="1"/>
    <col min="11007" max="11007" width="69.25" style="3" customWidth="1"/>
    <col min="11008" max="11008" width="7.375" style="3" customWidth="1"/>
    <col min="11009" max="11260" width="9.125" style="3"/>
    <col min="11261" max="11261" width="5.875" style="3" customWidth="1"/>
    <col min="11262" max="11262" width="5.625" style="3" customWidth="1"/>
    <col min="11263" max="11263" width="69.25" style="3" customWidth="1"/>
    <col min="11264" max="11264" width="7.375" style="3" customWidth="1"/>
    <col min="11265" max="11516" width="9.125" style="3"/>
    <col min="11517" max="11517" width="5.875" style="3" customWidth="1"/>
    <col min="11518" max="11518" width="5.625" style="3" customWidth="1"/>
    <col min="11519" max="11519" width="69.25" style="3" customWidth="1"/>
    <col min="11520" max="11520" width="7.375" style="3" customWidth="1"/>
    <col min="11521" max="11772" width="9.125" style="3"/>
    <col min="11773" max="11773" width="5.875" style="3" customWidth="1"/>
    <col min="11774" max="11774" width="5.625" style="3" customWidth="1"/>
    <col min="11775" max="11775" width="69.25" style="3" customWidth="1"/>
    <col min="11776" max="11776" width="7.375" style="3" customWidth="1"/>
    <col min="11777" max="12028" width="9.125" style="3"/>
    <col min="12029" max="12029" width="5.875" style="3" customWidth="1"/>
    <col min="12030" max="12030" width="5.625" style="3" customWidth="1"/>
    <col min="12031" max="12031" width="69.25" style="3" customWidth="1"/>
    <col min="12032" max="12032" width="7.375" style="3" customWidth="1"/>
    <col min="12033" max="12284" width="9.125" style="3"/>
    <col min="12285" max="12285" width="5.875" style="3" customWidth="1"/>
    <col min="12286" max="12286" width="5.625" style="3" customWidth="1"/>
    <col min="12287" max="12287" width="69.25" style="3" customWidth="1"/>
    <col min="12288" max="12288" width="7.375" style="3" customWidth="1"/>
    <col min="12289" max="12540" width="9.125" style="3"/>
    <col min="12541" max="12541" width="5.875" style="3" customWidth="1"/>
    <col min="12542" max="12542" width="5.625" style="3" customWidth="1"/>
    <col min="12543" max="12543" width="69.25" style="3" customWidth="1"/>
    <col min="12544" max="12544" width="7.375" style="3" customWidth="1"/>
    <col min="12545" max="12796" width="9.125" style="3"/>
    <col min="12797" max="12797" width="5.875" style="3" customWidth="1"/>
    <col min="12798" max="12798" width="5.625" style="3" customWidth="1"/>
    <col min="12799" max="12799" width="69.25" style="3" customWidth="1"/>
    <col min="12800" max="12800" width="7.375" style="3" customWidth="1"/>
    <col min="12801" max="13052" width="9.125" style="3"/>
    <col min="13053" max="13053" width="5.875" style="3" customWidth="1"/>
    <col min="13054" max="13054" width="5.625" style="3" customWidth="1"/>
    <col min="13055" max="13055" width="69.25" style="3" customWidth="1"/>
    <col min="13056" max="13056" width="7.375" style="3" customWidth="1"/>
    <col min="13057" max="13308" width="9.125" style="3"/>
    <col min="13309" max="13309" width="5.875" style="3" customWidth="1"/>
    <col min="13310" max="13310" width="5.625" style="3" customWidth="1"/>
    <col min="13311" max="13311" width="69.25" style="3" customWidth="1"/>
    <col min="13312" max="13312" width="7.375" style="3" customWidth="1"/>
    <col min="13313" max="13564" width="9.125" style="3"/>
    <col min="13565" max="13565" width="5.875" style="3" customWidth="1"/>
    <col min="13566" max="13566" width="5.625" style="3" customWidth="1"/>
    <col min="13567" max="13567" width="69.25" style="3" customWidth="1"/>
    <col min="13568" max="13568" width="7.375" style="3" customWidth="1"/>
    <col min="13569" max="13820" width="9.125" style="3"/>
    <col min="13821" max="13821" width="5.875" style="3" customWidth="1"/>
    <col min="13822" max="13822" width="5.625" style="3" customWidth="1"/>
    <col min="13823" max="13823" width="69.25" style="3" customWidth="1"/>
    <col min="13824" max="13824" width="7.375" style="3" customWidth="1"/>
    <col min="13825" max="14076" width="9.125" style="3"/>
    <col min="14077" max="14077" width="5.875" style="3" customWidth="1"/>
    <col min="14078" max="14078" width="5.625" style="3" customWidth="1"/>
    <col min="14079" max="14079" width="69.25" style="3" customWidth="1"/>
    <col min="14080" max="14080" width="7.375" style="3" customWidth="1"/>
    <col min="14081" max="14332" width="9.125" style="3"/>
    <col min="14333" max="14333" width="5.875" style="3" customWidth="1"/>
    <col min="14334" max="14334" width="5.625" style="3" customWidth="1"/>
    <col min="14335" max="14335" width="69.25" style="3" customWidth="1"/>
    <col min="14336" max="14336" width="7.375" style="3" customWidth="1"/>
    <col min="14337" max="14588" width="9.125" style="3"/>
    <col min="14589" max="14589" width="5.875" style="3" customWidth="1"/>
    <col min="14590" max="14590" width="5.625" style="3" customWidth="1"/>
    <col min="14591" max="14591" width="69.25" style="3" customWidth="1"/>
    <col min="14592" max="14592" width="7.375" style="3" customWidth="1"/>
    <col min="14593" max="14844" width="9.125" style="3"/>
    <col min="14845" max="14845" width="5.875" style="3" customWidth="1"/>
    <col min="14846" max="14846" width="5.625" style="3" customWidth="1"/>
    <col min="14847" max="14847" width="69.25" style="3" customWidth="1"/>
    <col min="14848" max="14848" width="7.375" style="3" customWidth="1"/>
    <col min="14849" max="15100" width="9.125" style="3"/>
    <col min="15101" max="15101" width="5.875" style="3" customWidth="1"/>
    <col min="15102" max="15102" width="5.625" style="3" customWidth="1"/>
    <col min="15103" max="15103" width="69.25" style="3" customWidth="1"/>
    <col min="15104" max="15104" width="7.375" style="3" customWidth="1"/>
    <col min="15105" max="15356" width="9.125" style="3"/>
    <col min="15357" max="15357" width="5.875" style="3" customWidth="1"/>
    <col min="15358" max="15358" width="5.625" style="3" customWidth="1"/>
    <col min="15359" max="15359" width="69.25" style="3" customWidth="1"/>
    <col min="15360" max="15360" width="7.375" style="3" customWidth="1"/>
    <col min="15361" max="15612" width="9.125" style="3"/>
    <col min="15613" max="15613" width="5.875" style="3" customWidth="1"/>
    <col min="15614" max="15614" width="5.625" style="3" customWidth="1"/>
    <col min="15615" max="15615" width="69.25" style="3" customWidth="1"/>
    <col min="15616" max="15616" width="7.375" style="3" customWidth="1"/>
    <col min="15617" max="15868" width="9.125" style="3"/>
    <col min="15869" max="15869" width="5.875" style="3" customWidth="1"/>
    <col min="15870" max="15870" width="5.625" style="3" customWidth="1"/>
    <col min="15871" max="15871" width="69.25" style="3" customWidth="1"/>
    <col min="15872" max="15872" width="7.375" style="3" customWidth="1"/>
    <col min="15873" max="16124" width="9.125" style="3"/>
    <col min="16125" max="16125" width="5.875" style="3" customWidth="1"/>
    <col min="16126" max="16126" width="5.625" style="3" customWidth="1"/>
    <col min="16127" max="16127" width="69.25" style="3" customWidth="1"/>
    <col min="16128" max="16128" width="7.375" style="3" customWidth="1"/>
    <col min="16129" max="16384" width="9.125" style="3"/>
  </cols>
  <sheetData>
    <row r="1" spans="1:4" ht="21" customHeight="1" x14ac:dyDescent="0.55000000000000004">
      <c r="A1" s="266" t="s">
        <v>92</v>
      </c>
      <c r="B1" s="266"/>
      <c r="C1" s="266"/>
      <c r="D1" s="266"/>
    </row>
    <row r="2" spans="1:4" ht="21" customHeight="1" x14ac:dyDescent="0.55000000000000004">
      <c r="A2" s="42"/>
      <c r="B2" s="42"/>
      <c r="C2" s="42"/>
    </row>
    <row r="3" spans="1:4" x14ac:dyDescent="0.55000000000000004">
      <c r="A3" s="4" t="s">
        <v>290</v>
      </c>
    </row>
    <row r="4" spans="1:4" s="46" customFormat="1" x14ac:dyDescent="0.55000000000000004">
      <c r="A4" s="4"/>
      <c r="B4" s="334" t="s">
        <v>81</v>
      </c>
      <c r="C4" s="334"/>
    </row>
    <row r="5" spans="1:4" x14ac:dyDescent="0.55000000000000004">
      <c r="B5" s="43" t="s">
        <v>20</v>
      </c>
      <c r="C5" s="104" t="s">
        <v>4</v>
      </c>
      <c r="D5" s="43" t="s">
        <v>21</v>
      </c>
    </row>
    <row r="6" spans="1:4" x14ac:dyDescent="0.55000000000000004">
      <c r="B6" s="256">
        <v>1</v>
      </c>
      <c r="C6" s="163" t="s">
        <v>263</v>
      </c>
      <c r="D6" s="7">
        <v>5</v>
      </c>
    </row>
    <row r="7" spans="1:4" x14ac:dyDescent="0.55000000000000004">
      <c r="B7" s="256">
        <v>2</v>
      </c>
      <c r="C7" s="224" t="s">
        <v>119</v>
      </c>
      <c r="D7" s="226">
        <v>1</v>
      </c>
    </row>
    <row r="8" spans="1:4" x14ac:dyDescent="0.55000000000000004">
      <c r="B8" s="256">
        <v>3</v>
      </c>
      <c r="C8" s="74" t="s">
        <v>181</v>
      </c>
      <c r="D8" s="63">
        <v>1</v>
      </c>
    </row>
    <row r="9" spans="1:4" ht="24" customHeight="1" x14ac:dyDescent="0.55000000000000004">
      <c r="B9" s="256">
        <v>4</v>
      </c>
      <c r="C9" s="107" t="s">
        <v>129</v>
      </c>
      <c r="D9" s="124">
        <v>1</v>
      </c>
    </row>
    <row r="10" spans="1:4" x14ac:dyDescent="0.55000000000000004">
      <c r="B10" s="256">
        <v>5</v>
      </c>
      <c r="C10" s="47" t="s">
        <v>133</v>
      </c>
      <c r="D10" s="63">
        <v>1</v>
      </c>
    </row>
    <row r="11" spans="1:4" x14ac:dyDescent="0.55000000000000004">
      <c r="B11" s="256">
        <v>6</v>
      </c>
      <c r="C11" s="163" t="s">
        <v>138</v>
      </c>
      <c r="D11" s="135">
        <v>1</v>
      </c>
    </row>
    <row r="12" spans="1:4" x14ac:dyDescent="0.55000000000000004">
      <c r="B12" s="256">
        <v>7</v>
      </c>
      <c r="C12" s="163" t="s">
        <v>191</v>
      </c>
      <c r="D12" s="231">
        <v>1</v>
      </c>
    </row>
    <row r="13" spans="1:4" x14ac:dyDescent="0.55000000000000004">
      <c r="B13" s="256">
        <v>8</v>
      </c>
      <c r="C13" s="163" t="s">
        <v>238</v>
      </c>
      <c r="D13" s="231">
        <v>1</v>
      </c>
    </row>
    <row r="14" spans="1:4" x14ac:dyDescent="0.55000000000000004">
      <c r="B14" s="256">
        <v>9</v>
      </c>
      <c r="C14" s="163" t="s">
        <v>199</v>
      </c>
      <c r="D14" s="231">
        <v>1</v>
      </c>
    </row>
    <row r="15" spans="1:4" x14ac:dyDescent="0.55000000000000004">
      <c r="B15" s="44"/>
      <c r="C15" s="45" t="s">
        <v>3</v>
      </c>
      <c r="D15" s="43">
        <f>SUM(D6:D14)</f>
        <v>13</v>
      </c>
    </row>
    <row r="31" spans="1:4" x14ac:dyDescent="0.55000000000000004">
      <c r="A31" s="266" t="s">
        <v>93</v>
      </c>
      <c r="B31" s="266"/>
      <c r="C31" s="266"/>
      <c r="D31" s="266"/>
    </row>
    <row r="32" spans="1:4" x14ac:dyDescent="0.55000000000000004">
      <c r="A32" s="229"/>
      <c r="B32" s="229"/>
      <c r="C32" s="229"/>
      <c r="D32" s="229"/>
    </row>
    <row r="33" spans="2:4" s="46" customFormat="1" x14ac:dyDescent="0.55000000000000004">
      <c r="B33" s="46" t="s">
        <v>82</v>
      </c>
    </row>
    <row r="34" spans="2:4" s="46" customFormat="1" x14ac:dyDescent="0.55000000000000004">
      <c r="B34" s="46" t="s">
        <v>83</v>
      </c>
    </row>
    <row r="35" spans="2:4" x14ac:dyDescent="0.55000000000000004">
      <c r="B35" s="43" t="s">
        <v>20</v>
      </c>
      <c r="C35" s="104" t="s">
        <v>4</v>
      </c>
      <c r="D35" s="43" t="s">
        <v>21</v>
      </c>
    </row>
    <row r="36" spans="2:4" x14ac:dyDescent="0.55000000000000004">
      <c r="B36" s="335">
        <v>1</v>
      </c>
      <c r="C36" s="105" t="s">
        <v>182</v>
      </c>
      <c r="D36" s="337">
        <v>1</v>
      </c>
    </row>
    <row r="37" spans="2:4" x14ac:dyDescent="0.55000000000000004">
      <c r="B37" s="336"/>
      <c r="C37" s="106" t="s">
        <v>183</v>
      </c>
      <c r="D37" s="338"/>
    </row>
    <row r="38" spans="2:4" x14ac:dyDescent="0.55000000000000004">
      <c r="B38" s="7">
        <v>2</v>
      </c>
      <c r="C38" s="106" t="s">
        <v>146</v>
      </c>
      <c r="D38" s="7">
        <v>1</v>
      </c>
    </row>
    <row r="39" spans="2:4" x14ac:dyDescent="0.55000000000000004">
      <c r="B39" s="73">
        <v>3</v>
      </c>
      <c r="C39" s="47" t="s">
        <v>148</v>
      </c>
      <c r="D39" s="7">
        <v>1</v>
      </c>
    </row>
    <row r="40" spans="2:4" x14ac:dyDescent="0.55000000000000004">
      <c r="B40" s="73">
        <v>4</v>
      </c>
      <c r="C40" s="163" t="s">
        <v>239</v>
      </c>
      <c r="D40" s="7">
        <v>1</v>
      </c>
    </row>
    <row r="41" spans="2:4" ht="48" x14ac:dyDescent="0.55000000000000004">
      <c r="B41" s="121">
        <v>5</v>
      </c>
      <c r="C41" s="163" t="s">
        <v>262</v>
      </c>
      <c r="D41" s="226">
        <v>1</v>
      </c>
    </row>
    <row r="42" spans="2:4" ht="48" x14ac:dyDescent="0.55000000000000004">
      <c r="B42" s="121">
        <v>6</v>
      </c>
      <c r="C42" s="163" t="s">
        <v>202</v>
      </c>
      <c r="D42" s="226">
        <v>1</v>
      </c>
    </row>
    <row r="43" spans="2:4" ht="48" x14ac:dyDescent="0.55000000000000004">
      <c r="B43" s="121">
        <v>7</v>
      </c>
      <c r="C43" s="163" t="s">
        <v>240</v>
      </c>
      <c r="D43" s="226">
        <v>1</v>
      </c>
    </row>
    <row r="44" spans="2:4" ht="48" x14ac:dyDescent="0.55000000000000004">
      <c r="B44" s="121">
        <v>8</v>
      </c>
      <c r="C44" s="163" t="s">
        <v>241</v>
      </c>
      <c r="D44" s="226">
        <v>1</v>
      </c>
    </row>
    <row r="45" spans="2:4" x14ac:dyDescent="0.55000000000000004">
      <c r="B45" s="44"/>
      <c r="C45" s="45" t="s">
        <v>3</v>
      </c>
      <c r="D45" s="43">
        <f>SUM(D36:D44)</f>
        <v>8</v>
      </c>
    </row>
    <row r="57" spans="1:4" x14ac:dyDescent="0.55000000000000004">
      <c r="A57" s="266" t="s">
        <v>247</v>
      </c>
      <c r="B57" s="266"/>
      <c r="C57" s="266"/>
      <c r="D57" s="266"/>
    </row>
    <row r="59" spans="1:4" s="46" customFormat="1" x14ac:dyDescent="0.55000000000000004">
      <c r="B59" s="225">
        <v>3.3</v>
      </c>
      <c r="C59" s="46" t="s">
        <v>73</v>
      </c>
    </row>
    <row r="60" spans="1:4" x14ac:dyDescent="0.55000000000000004">
      <c r="B60" s="43" t="s">
        <v>20</v>
      </c>
      <c r="C60" s="43" t="s">
        <v>4</v>
      </c>
      <c r="D60" s="43" t="s">
        <v>21</v>
      </c>
    </row>
    <row r="61" spans="1:4" x14ac:dyDescent="0.55000000000000004">
      <c r="B61" s="7">
        <v>1</v>
      </c>
      <c r="C61" s="22" t="s">
        <v>122</v>
      </c>
      <c r="D61" s="7">
        <v>1</v>
      </c>
    </row>
    <row r="62" spans="1:4" x14ac:dyDescent="0.55000000000000004">
      <c r="B62" s="7">
        <v>2</v>
      </c>
      <c r="C62" s="22" t="s">
        <v>130</v>
      </c>
      <c r="D62" s="7">
        <v>1</v>
      </c>
    </row>
    <row r="63" spans="1:4" x14ac:dyDescent="0.55000000000000004">
      <c r="B63" s="7">
        <v>3</v>
      </c>
      <c r="C63" s="105" t="s">
        <v>147</v>
      </c>
      <c r="D63" s="7">
        <v>1</v>
      </c>
    </row>
    <row r="64" spans="1:4" x14ac:dyDescent="0.55000000000000004">
      <c r="B64" s="335">
        <v>4</v>
      </c>
      <c r="C64" s="105" t="s">
        <v>184</v>
      </c>
      <c r="D64" s="337">
        <v>1</v>
      </c>
    </row>
    <row r="65" spans="2:4" x14ac:dyDescent="0.55000000000000004">
      <c r="B65" s="336"/>
      <c r="C65" s="257" t="s">
        <v>185</v>
      </c>
      <c r="D65" s="338"/>
    </row>
    <row r="66" spans="2:4" x14ac:dyDescent="0.55000000000000004">
      <c r="B66" s="337">
        <v>5</v>
      </c>
      <c r="C66" s="105" t="s">
        <v>288</v>
      </c>
      <c r="D66" s="337">
        <v>1</v>
      </c>
    </row>
    <row r="67" spans="2:4" x14ac:dyDescent="0.55000000000000004">
      <c r="B67" s="338"/>
      <c r="C67" s="106" t="s">
        <v>287</v>
      </c>
      <c r="D67" s="338"/>
    </row>
    <row r="68" spans="2:4" x14ac:dyDescent="0.55000000000000004">
      <c r="B68" s="230">
        <v>6</v>
      </c>
      <c r="C68" s="258" t="s">
        <v>196</v>
      </c>
      <c r="D68" s="231">
        <v>1</v>
      </c>
    </row>
    <row r="69" spans="2:4" x14ac:dyDescent="0.55000000000000004">
      <c r="B69" s="337">
        <v>7</v>
      </c>
      <c r="C69" s="105" t="s">
        <v>242</v>
      </c>
      <c r="D69" s="337">
        <v>1</v>
      </c>
    </row>
    <row r="70" spans="2:4" x14ac:dyDescent="0.55000000000000004">
      <c r="B70" s="339"/>
      <c r="C70" s="257" t="s">
        <v>243</v>
      </c>
      <c r="D70" s="339"/>
    </row>
    <row r="71" spans="2:4" x14ac:dyDescent="0.55000000000000004">
      <c r="B71" s="339"/>
      <c r="C71" s="257" t="s">
        <v>244</v>
      </c>
      <c r="D71" s="339"/>
    </row>
    <row r="72" spans="2:4" x14ac:dyDescent="0.55000000000000004">
      <c r="B72" s="339"/>
      <c r="C72" s="257" t="s">
        <v>245</v>
      </c>
      <c r="D72" s="339"/>
    </row>
    <row r="73" spans="2:4" x14ac:dyDescent="0.55000000000000004">
      <c r="B73" s="338"/>
      <c r="C73" s="106" t="s">
        <v>246</v>
      </c>
      <c r="D73" s="338"/>
    </row>
    <row r="74" spans="2:4" x14ac:dyDescent="0.55000000000000004">
      <c r="B74" s="230">
        <v>8</v>
      </c>
      <c r="C74" s="74" t="s">
        <v>204</v>
      </c>
      <c r="D74" s="231">
        <v>1</v>
      </c>
    </row>
    <row r="75" spans="2:4" x14ac:dyDescent="0.55000000000000004">
      <c r="B75" s="230">
        <v>9</v>
      </c>
      <c r="C75" s="74" t="s">
        <v>209</v>
      </c>
      <c r="D75" s="231">
        <v>1</v>
      </c>
    </row>
    <row r="76" spans="2:4" x14ac:dyDescent="0.55000000000000004">
      <c r="B76" s="230">
        <v>10</v>
      </c>
      <c r="C76" s="74" t="s">
        <v>215</v>
      </c>
      <c r="D76" s="231">
        <v>1</v>
      </c>
    </row>
    <row r="77" spans="2:4" x14ac:dyDescent="0.55000000000000004">
      <c r="B77" s="230">
        <v>11</v>
      </c>
      <c r="C77" s="74" t="s">
        <v>217</v>
      </c>
      <c r="D77" s="231">
        <v>1</v>
      </c>
    </row>
    <row r="78" spans="2:4" x14ac:dyDescent="0.55000000000000004">
      <c r="B78" s="44"/>
      <c r="C78" s="45" t="s">
        <v>3</v>
      </c>
      <c r="D78" s="43">
        <f>SUM(D61:D77)</f>
        <v>11</v>
      </c>
    </row>
  </sheetData>
  <mergeCells count="12">
    <mergeCell ref="B69:B73"/>
    <mergeCell ref="D69:D73"/>
    <mergeCell ref="A31:D31"/>
    <mergeCell ref="B64:B65"/>
    <mergeCell ref="D64:D65"/>
    <mergeCell ref="A57:D57"/>
    <mergeCell ref="B4:C4"/>
    <mergeCell ref="A1:D1"/>
    <mergeCell ref="B36:B37"/>
    <mergeCell ref="D36:D37"/>
    <mergeCell ref="B66:B67"/>
    <mergeCell ref="D66:D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Sheet2</vt:lpstr>
      <vt:lpstr>DATA</vt:lpstr>
      <vt:lpstr>บทสรุป</vt:lpstr>
      <vt:lpstr>ตารางที่1-2</vt:lpstr>
      <vt:lpstr>ตารางที่3</vt:lpstr>
      <vt:lpstr>ตารางที่4</vt:lpstr>
      <vt:lpstr> ตารางที่5</vt:lpstr>
      <vt:lpstr>ข้อเสนอแนะ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2023-07-27T03:55:09Z</cp:lastPrinted>
  <dcterms:created xsi:type="dcterms:W3CDTF">2014-10-15T08:34:52Z</dcterms:created>
  <dcterms:modified xsi:type="dcterms:W3CDTF">2023-07-27T03:55:37Z</dcterms:modified>
</cp:coreProperties>
</file>