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\ผลประเมินโครงการ ประจำปี 2563\"/>
    </mc:Choice>
  </mc:AlternateContent>
  <bookViews>
    <workbookView xWindow="0" yWindow="0" windowWidth="28800" windowHeight="11940" firstSheet="1" activeTab="7"/>
  </bookViews>
  <sheets>
    <sheet name="Sheet1" sheetId="5" r:id="rId1"/>
    <sheet name="รวมทั้งหมด" sheetId="22" r:id="rId2"/>
    <sheet name="กลุ่ม EIementary (A2)" sheetId="23" r:id="rId3"/>
    <sheet name="กลุ่ม Intermediate (B1)" sheetId="18" r:id="rId4"/>
    <sheet name="กลุ่ม Per-Internediate (B1)" sheetId="21" r:id="rId5"/>
    <sheet name="กลุ่ม Starter 2 (A1)" sheetId="24" r:id="rId6"/>
    <sheet name="บทสรุปผู้บริหาร" sheetId="17" r:id="rId7"/>
    <sheet name="report" sheetId="3" r:id="rId8"/>
    <sheet name="Sheet2" sheetId="7" r:id="rId9"/>
  </sheets>
  <externalReferences>
    <externalReference r:id="rId10"/>
  </externalReferences>
  <definedNames>
    <definedName name="_xlnm._FilterDatabase" localSheetId="2" hidden="1">'กลุ่ม EIementary (A2)'!$G$1:$G$111</definedName>
    <definedName name="_xlnm._FilterDatabase" localSheetId="3" hidden="1">'กลุ่ม Intermediate (B1)'!$G$1:$G$330</definedName>
    <definedName name="_xlnm._FilterDatabase" localSheetId="4" hidden="1">'กลุ่ม Per-Internediate (B1)'!$G$1:$G$141</definedName>
    <definedName name="_xlnm._FilterDatabase" localSheetId="5" hidden="1">'กลุ่ม Starter 2 (A1)'!$G$1:$G$113</definedName>
    <definedName name="_xlnm._FilterDatabase" localSheetId="1" hidden="1">รวมทั้งหมด!$G$1:$G$194</definedName>
  </definedNames>
  <calcPr calcId="162913"/>
  <pivotCaches>
    <pivotCache cacheId="0" r:id="rId11"/>
    <pivotCache cacheId="1" r:id="rId12"/>
  </pivotCaches>
</workbook>
</file>

<file path=xl/calcChain.xml><?xml version="1.0" encoding="utf-8"?>
<calcChain xmlns="http://schemas.openxmlformats.org/spreadsheetml/2006/main">
  <c r="B354" i="3" l="1"/>
  <c r="C354" i="3" s="1"/>
  <c r="C353" i="3"/>
  <c r="C350" i="3"/>
  <c r="B350" i="3"/>
  <c r="C349" i="3"/>
  <c r="B346" i="3"/>
  <c r="C346" i="3" s="1"/>
  <c r="C345" i="3"/>
  <c r="B337" i="3"/>
  <c r="D337" i="3" s="1"/>
  <c r="C336" i="3"/>
  <c r="C337" i="3" s="1"/>
  <c r="B336" i="3"/>
  <c r="D336" i="3" s="1"/>
  <c r="B334" i="3"/>
  <c r="D334" i="3" s="1"/>
  <c r="C333" i="3"/>
  <c r="C334" i="3" s="1"/>
  <c r="B333" i="3"/>
  <c r="D333" i="3" s="1"/>
  <c r="C310" i="3"/>
  <c r="B310" i="3"/>
  <c r="D310" i="3" s="1"/>
  <c r="C309" i="3"/>
  <c r="B309" i="3"/>
  <c r="D309" i="3" s="1"/>
  <c r="D308" i="3"/>
  <c r="C308" i="3"/>
  <c r="B308" i="3"/>
  <c r="C307" i="3"/>
  <c r="B307" i="3"/>
  <c r="D307" i="3" s="1"/>
  <c r="C306" i="3"/>
  <c r="B306" i="3"/>
  <c r="D306" i="3" s="1"/>
  <c r="D305" i="3"/>
  <c r="C305" i="3"/>
  <c r="B305" i="3"/>
  <c r="C304" i="3"/>
  <c r="B304" i="3"/>
  <c r="D304" i="3" s="1"/>
  <c r="C303" i="3"/>
  <c r="B303" i="3"/>
  <c r="D303" i="3" s="1"/>
  <c r="C302" i="3"/>
  <c r="B302" i="3"/>
  <c r="D302" i="3" s="1"/>
  <c r="C301" i="3"/>
  <c r="B301" i="3"/>
  <c r="D301" i="3" s="1"/>
  <c r="D300" i="3"/>
  <c r="C300" i="3"/>
  <c r="B300" i="3"/>
  <c r="C299" i="3"/>
  <c r="C311" i="3" s="1"/>
  <c r="B299" i="3"/>
  <c r="D299" i="3" s="1"/>
  <c r="C298" i="3"/>
  <c r="B298" i="3"/>
  <c r="D298" i="3" s="1"/>
  <c r="C270" i="3"/>
  <c r="C271" i="3" s="1"/>
  <c r="B270" i="3"/>
  <c r="B271" i="3" s="1"/>
  <c r="D271" i="3" s="1"/>
  <c r="C268" i="3"/>
  <c r="C267" i="3"/>
  <c r="B267" i="3"/>
  <c r="D267" i="3" s="1"/>
  <c r="D245" i="3"/>
  <c r="C245" i="3"/>
  <c r="B245" i="3"/>
  <c r="C244" i="3"/>
  <c r="B244" i="3"/>
  <c r="D244" i="3" s="1"/>
  <c r="C243" i="3"/>
  <c r="B243" i="3"/>
  <c r="D243" i="3" s="1"/>
  <c r="D242" i="3"/>
  <c r="C242" i="3"/>
  <c r="B242" i="3"/>
  <c r="C241" i="3"/>
  <c r="B241" i="3"/>
  <c r="D241" i="3" s="1"/>
  <c r="C240" i="3"/>
  <c r="B240" i="3"/>
  <c r="D240" i="3" s="1"/>
  <c r="C239" i="3"/>
  <c r="B239" i="3"/>
  <c r="D239" i="3" s="1"/>
  <c r="C238" i="3"/>
  <c r="B238" i="3"/>
  <c r="D238" i="3" s="1"/>
  <c r="D237" i="3"/>
  <c r="C237" i="3"/>
  <c r="B237" i="3"/>
  <c r="C236" i="3"/>
  <c r="B236" i="3"/>
  <c r="D236" i="3" s="1"/>
  <c r="C235" i="3"/>
  <c r="B235" i="3"/>
  <c r="D235" i="3" s="1"/>
  <c r="D234" i="3"/>
  <c r="C234" i="3"/>
  <c r="B234" i="3"/>
  <c r="C233" i="3"/>
  <c r="C246" i="3" s="1"/>
  <c r="B233" i="3"/>
  <c r="D233" i="3" s="1"/>
  <c r="C213" i="3"/>
  <c r="C214" i="3" s="1"/>
  <c r="B213" i="3"/>
  <c r="D213" i="3" s="1"/>
  <c r="D210" i="3"/>
  <c r="C210" i="3"/>
  <c r="C211" i="3" s="1"/>
  <c r="B210" i="3"/>
  <c r="B211" i="3" s="1"/>
  <c r="D211" i="3" s="1"/>
  <c r="C194" i="3"/>
  <c r="B194" i="3"/>
  <c r="D194" i="3" s="1"/>
  <c r="D193" i="3"/>
  <c r="C193" i="3"/>
  <c r="B193" i="3"/>
  <c r="D192" i="3"/>
  <c r="C192" i="3"/>
  <c r="B192" i="3"/>
  <c r="C191" i="3"/>
  <c r="B191" i="3"/>
  <c r="D191" i="3" s="1"/>
  <c r="C190" i="3"/>
  <c r="B190" i="3"/>
  <c r="D190" i="3" s="1"/>
  <c r="C189" i="3"/>
  <c r="B189" i="3"/>
  <c r="D189" i="3" s="1"/>
  <c r="C188" i="3"/>
  <c r="B188" i="3"/>
  <c r="D188" i="3" s="1"/>
  <c r="C187" i="3"/>
  <c r="B187" i="3"/>
  <c r="D187" i="3" s="1"/>
  <c r="C186" i="3"/>
  <c r="B186" i="3"/>
  <c r="D186" i="3" s="1"/>
  <c r="D185" i="3"/>
  <c r="C185" i="3"/>
  <c r="B185" i="3"/>
  <c r="D184" i="3"/>
  <c r="C184" i="3"/>
  <c r="B184" i="3"/>
  <c r="C183" i="3"/>
  <c r="B183" i="3"/>
  <c r="D183" i="3" s="1"/>
  <c r="C182" i="3"/>
  <c r="B182" i="3"/>
  <c r="D182" i="3" s="1"/>
  <c r="C172" i="3"/>
  <c r="C173" i="3" s="1"/>
  <c r="B172" i="3"/>
  <c r="B173" i="3" s="1"/>
  <c r="D173" i="3" s="1"/>
  <c r="C169" i="3"/>
  <c r="C170" i="3" s="1"/>
  <c r="B169" i="3"/>
  <c r="D169" i="3" s="1"/>
  <c r="C146" i="3"/>
  <c r="B146" i="3"/>
  <c r="D146" i="3" s="1"/>
  <c r="C145" i="3"/>
  <c r="B145" i="3"/>
  <c r="D145" i="3" s="1"/>
  <c r="C144" i="3"/>
  <c r="B144" i="3"/>
  <c r="D144" i="3" s="1"/>
  <c r="D143" i="3"/>
  <c r="C143" i="3"/>
  <c r="B143" i="3"/>
  <c r="D142" i="3"/>
  <c r="C142" i="3"/>
  <c r="B142" i="3"/>
  <c r="C141" i="3"/>
  <c r="B141" i="3"/>
  <c r="D141" i="3" s="1"/>
  <c r="C140" i="3"/>
  <c r="B140" i="3"/>
  <c r="D140" i="3" s="1"/>
  <c r="C139" i="3"/>
  <c r="B139" i="3"/>
  <c r="D139" i="3" s="1"/>
  <c r="C138" i="3"/>
  <c r="B138" i="3"/>
  <c r="D138" i="3" s="1"/>
  <c r="C137" i="3"/>
  <c r="B137" i="3"/>
  <c r="D137" i="3" s="1"/>
  <c r="C136" i="3"/>
  <c r="B136" i="3"/>
  <c r="D136" i="3" s="1"/>
  <c r="D135" i="3"/>
  <c r="C135" i="3"/>
  <c r="B135" i="3"/>
  <c r="D134" i="3"/>
  <c r="C134" i="3"/>
  <c r="B134" i="3"/>
  <c r="B121" i="3"/>
  <c r="C121" i="3" s="1"/>
  <c r="C120" i="3"/>
  <c r="C118" i="3"/>
  <c r="C117" i="3"/>
  <c r="C116" i="3"/>
  <c r="C115" i="3"/>
  <c r="C113" i="3"/>
  <c r="C112" i="3"/>
  <c r="C111" i="3"/>
  <c r="C110" i="3"/>
  <c r="C108" i="3"/>
  <c r="B97" i="3"/>
  <c r="C97" i="3" s="1"/>
  <c r="C96" i="3"/>
  <c r="C94" i="3"/>
  <c r="C92" i="3"/>
  <c r="C91" i="3"/>
  <c r="C89" i="3"/>
  <c r="B79" i="3"/>
  <c r="C79" i="3" s="1"/>
  <c r="C78" i="3"/>
  <c r="C76" i="3"/>
  <c r="C75" i="3"/>
  <c r="C73" i="3"/>
  <c r="C72" i="3"/>
  <c r="C70" i="3"/>
  <c r="B51" i="3"/>
  <c r="C51" i="3" s="1"/>
  <c r="C50" i="3"/>
  <c r="C49" i="3"/>
  <c r="C47" i="3"/>
  <c r="C46" i="3"/>
  <c r="C45" i="3"/>
  <c r="C43" i="3"/>
  <c r="C42" i="3"/>
  <c r="C41" i="3"/>
  <c r="C39" i="3"/>
  <c r="C38" i="3"/>
  <c r="B28" i="3"/>
  <c r="C28" i="3" s="1"/>
  <c r="C27" i="3"/>
  <c r="C26" i="3"/>
  <c r="C24" i="3"/>
  <c r="C23" i="3"/>
  <c r="C21" i="3"/>
  <c r="C20" i="3"/>
  <c r="C18" i="3"/>
  <c r="C17" i="3"/>
  <c r="B170" i="3" l="1"/>
  <c r="D170" i="3" s="1"/>
  <c r="D172" i="3"/>
  <c r="C195" i="3"/>
  <c r="B214" i="3"/>
  <c r="D214" i="3" s="1"/>
  <c r="B147" i="3"/>
  <c r="D147" i="3" s="1"/>
  <c r="B268" i="3"/>
  <c r="D268" i="3" s="1"/>
  <c r="D270" i="3"/>
  <c r="C147" i="3"/>
  <c r="B246" i="3"/>
  <c r="D246" i="3" s="1"/>
  <c r="B195" i="3"/>
  <c r="D195" i="3" s="1"/>
  <c r="B311" i="3"/>
  <c r="D311" i="3" s="1"/>
  <c r="H13" i="24"/>
  <c r="H12" i="24"/>
  <c r="H11" i="24"/>
  <c r="B20" i="24" l="1"/>
  <c r="B19" i="24"/>
  <c r="B16" i="24"/>
  <c r="B15" i="24"/>
  <c r="B48" i="21"/>
  <c r="B47" i="21"/>
  <c r="B44" i="21"/>
  <c r="B43" i="21"/>
  <c r="B42" i="21"/>
  <c r="B39" i="21"/>
  <c r="B38" i="21"/>
  <c r="B32" i="18"/>
  <c r="B31" i="18"/>
  <c r="B28" i="18"/>
  <c r="B27" i="18"/>
  <c r="B26" i="18"/>
  <c r="B23" i="18"/>
  <c r="B22" i="18"/>
  <c r="B30" i="24"/>
  <c r="B27" i="24"/>
  <c r="B24" i="24"/>
  <c r="B58" i="21"/>
  <c r="B52" i="21"/>
  <c r="B43" i="18"/>
  <c r="B37" i="18"/>
  <c r="B21" i="24" l="1"/>
  <c r="B17" i="24"/>
  <c r="B49" i="21"/>
  <c r="B45" i="21"/>
  <c r="B40" i="21"/>
  <c r="B33" i="18"/>
  <c r="B29" i="18"/>
  <c r="B24" i="18"/>
  <c r="B16" i="23"/>
  <c r="B13" i="23"/>
  <c r="B12" i="23"/>
  <c r="B27" i="23"/>
  <c r="B24" i="23"/>
  <c r="B21" i="23"/>
  <c r="B14" i="23" l="1"/>
  <c r="B18" i="23"/>
  <c r="I8" i="23"/>
  <c r="J8" i="23"/>
  <c r="K8" i="23"/>
  <c r="L8" i="23"/>
  <c r="M8" i="23"/>
  <c r="N8" i="23"/>
  <c r="O8" i="23"/>
  <c r="P8" i="23"/>
  <c r="Q8" i="23"/>
  <c r="Q10" i="23" s="1"/>
  <c r="R8" i="23"/>
  <c r="S8" i="23"/>
  <c r="T8" i="23"/>
  <c r="U8" i="23"/>
  <c r="V8" i="23"/>
  <c r="I9" i="23"/>
  <c r="J9" i="23"/>
  <c r="K9" i="23"/>
  <c r="L9" i="23"/>
  <c r="M9" i="23"/>
  <c r="N9" i="23"/>
  <c r="O9" i="23"/>
  <c r="P9" i="23"/>
  <c r="P10" i="23" s="1"/>
  <c r="Q9" i="23"/>
  <c r="R9" i="23"/>
  <c r="S9" i="23"/>
  <c r="T9" i="23"/>
  <c r="U9" i="23"/>
  <c r="V9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H8" i="23"/>
  <c r="H11" i="23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I18" i="18"/>
  <c r="J18" i="18"/>
  <c r="K18" i="18"/>
  <c r="L18" i="18"/>
  <c r="M18" i="18"/>
  <c r="N18" i="18"/>
  <c r="O18" i="18"/>
  <c r="O19" i="18" s="1"/>
  <c r="P18" i="18"/>
  <c r="P19" i="18" s="1"/>
  <c r="Q18" i="18"/>
  <c r="R18" i="18"/>
  <c r="S18" i="18"/>
  <c r="S19" i="18" s="1"/>
  <c r="T18" i="18"/>
  <c r="T19" i="18" s="1"/>
  <c r="U18" i="18"/>
  <c r="V18" i="18"/>
  <c r="K19" i="18"/>
  <c r="L19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H20" i="18"/>
  <c r="H18" i="18"/>
  <c r="H17" i="18"/>
  <c r="H19" i="18" s="1"/>
  <c r="I33" i="21"/>
  <c r="J33" i="21"/>
  <c r="K33" i="21"/>
  <c r="K35" i="21" s="1"/>
  <c r="L33" i="21"/>
  <c r="M33" i="21"/>
  <c r="N33" i="21"/>
  <c r="O33" i="21"/>
  <c r="O35" i="21" s="1"/>
  <c r="P33" i="21"/>
  <c r="Q33" i="21"/>
  <c r="R33" i="21"/>
  <c r="S33" i="21"/>
  <c r="S35" i="21" s="1"/>
  <c r="T33" i="21"/>
  <c r="U33" i="21"/>
  <c r="V33" i="21"/>
  <c r="I34" i="21"/>
  <c r="I35" i="21" s="1"/>
  <c r="J34" i="21"/>
  <c r="J35" i="21" s="1"/>
  <c r="K34" i="21"/>
  <c r="L34" i="21"/>
  <c r="M34" i="21"/>
  <c r="M35" i="21" s="1"/>
  <c r="N34" i="21"/>
  <c r="N35" i="21" s="1"/>
  <c r="O34" i="21"/>
  <c r="P34" i="21"/>
  <c r="Q34" i="21"/>
  <c r="Q35" i="21" s="1"/>
  <c r="R34" i="21"/>
  <c r="R35" i="21" s="1"/>
  <c r="S34" i="21"/>
  <c r="T34" i="21"/>
  <c r="U34" i="21"/>
  <c r="U35" i="21" s="1"/>
  <c r="V34" i="21"/>
  <c r="V35" i="21" s="1"/>
  <c r="L35" i="21"/>
  <c r="P35" i="21"/>
  <c r="T35" i="21"/>
  <c r="I36" i="21"/>
  <c r="J36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H36" i="21"/>
  <c r="H34" i="21"/>
  <c r="H33" i="21"/>
  <c r="I10" i="24"/>
  <c r="J10" i="24"/>
  <c r="K10" i="24"/>
  <c r="L10" i="24"/>
  <c r="M10" i="24"/>
  <c r="N10" i="24"/>
  <c r="O10" i="24"/>
  <c r="P10" i="24"/>
  <c r="Q10" i="24"/>
  <c r="R10" i="24"/>
  <c r="S10" i="24"/>
  <c r="T10" i="24"/>
  <c r="U10" i="24"/>
  <c r="V10" i="24"/>
  <c r="I11" i="24"/>
  <c r="I12" i="24" s="1"/>
  <c r="J11" i="24"/>
  <c r="K11" i="24"/>
  <c r="L11" i="24"/>
  <c r="L12" i="24" s="1"/>
  <c r="M11" i="24"/>
  <c r="M12" i="24" s="1"/>
  <c r="N11" i="24"/>
  <c r="O11" i="24"/>
  <c r="P11" i="24"/>
  <c r="P12" i="24" s="1"/>
  <c r="Q11" i="24"/>
  <c r="Q12" i="24" s="1"/>
  <c r="R11" i="24"/>
  <c r="S11" i="24"/>
  <c r="T11" i="24"/>
  <c r="T12" i="24" s="1"/>
  <c r="U11" i="24"/>
  <c r="U12" i="24" s="1"/>
  <c r="V11" i="24"/>
  <c r="J12" i="24"/>
  <c r="N12" i="24"/>
  <c r="R12" i="24"/>
  <c r="I13" i="24"/>
  <c r="J13" i="24"/>
  <c r="K13" i="24"/>
  <c r="L13" i="24"/>
  <c r="M13" i="24"/>
  <c r="N13" i="24"/>
  <c r="O13" i="24"/>
  <c r="P13" i="24"/>
  <c r="Q13" i="24"/>
  <c r="R13" i="24"/>
  <c r="S13" i="24"/>
  <c r="T13" i="24"/>
  <c r="U13" i="24"/>
  <c r="V13" i="24"/>
  <c r="H10" i="24"/>
  <c r="H9" i="23"/>
  <c r="H65" i="22"/>
  <c r="H64" i="22"/>
  <c r="H63" i="22"/>
  <c r="H62" i="22"/>
  <c r="V12" i="24" l="1"/>
  <c r="S12" i="24"/>
  <c r="O12" i="24"/>
  <c r="K12" i="24"/>
  <c r="H35" i="21"/>
  <c r="U19" i="18"/>
  <c r="Q19" i="18"/>
  <c r="M19" i="18"/>
  <c r="I19" i="18"/>
  <c r="V19" i="18"/>
  <c r="R19" i="18"/>
  <c r="N19" i="18"/>
  <c r="J19" i="18"/>
  <c r="U10" i="23"/>
  <c r="M10" i="23"/>
  <c r="I10" i="23"/>
  <c r="S10" i="23"/>
  <c r="O10" i="23"/>
  <c r="K10" i="23"/>
  <c r="T10" i="23"/>
  <c r="L10" i="23"/>
  <c r="H10" i="23"/>
  <c r="V10" i="23"/>
  <c r="R10" i="23"/>
  <c r="N10" i="23"/>
  <c r="J10" i="23"/>
  <c r="I62" i="22"/>
  <c r="J62" i="22"/>
  <c r="K62" i="22"/>
  <c r="L62" i="22"/>
  <c r="M62" i="22"/>
  <c r="N62" i="22"/>
  <c r="O62" i="22"/>
  <c r="P62" i="22"/>
  <c r="Q62" i="22"/>
  <c r="R62" i="22"/>
  <c r="S62" i="22"/>
  <c r="T62" i="22"/>
  <c r="U62" i="22"/>
  <c r="V62" i="22"/>
  <c r="I63" i="22"/>
  <c r="J63" i="22"/>
  <c r="K63" i="22"/>
  <c r="L63" i="22"/>
  <c r="M63" i="22"/>
  <c r="N63" i="22"/>
  <c r="O63" i="22"/>
  <c r="P63" i="22"/>
  <c r="Q63" i="22"/>
  <c r="R63" i="22"/>
  <c r="S63" i="22"/>
  <c r="T63" i="22"/>
  <c r="U63" i="22"/>
  <c r="V63" i="22"/>
  <c r="I65" i="22"/>
  <c r="J65" i="22"/>
  <c r="K65" i="22"/>
  <c r="L65" i="22"/>
  <c r="M65" i="22"/>
  <c r="N65" i="22"/>
  <c r="O65" i="22"/>
  <c r="P65" i="22"/>
  <c r="Q65" i="22"/>
  <c r="R65" i="22"/>
  <c r="S65" i="22"/>
  <c r="T65" i="22"/>
  <c r="U65" i="22"/>
  <c r="V65" i="22"/>
  <c r="V64" i="22" l="1"/>
  <c r="U64" i="22"/>
  <c r="T64" i="22"/>
  <c r="S64" i="22"/>
  <c r="R64" i="22"/>
  <c r="Q64" i="22"/>
  <c r="P64" i="22"/>
  <c r="O64" i="22"/>
  <c r="N64" i="22"/>
  <c r="M64" i="22"/>
  <c r="L64" i="22"/>
  <c r="K64" i="22"/>
  <c r="J64" i="22"/>
  <c r="I64" i="22"/>
  <c r="V194" i="22" l="1"/>
  <c r="U194" i="22"/>
  <c r="T194" i="22"/>
  <c r="S194" i="22"/>
  <c r="R194" i="22"/>
  <c r="Q194" i="22"/>
  <c r="P194" i="22"/>
  <c r="O194" i="22"/>
  <c r="N194" i="22"/>
  <c r="M194" i="22"/>
  <c r="L194" i="22"/>
  <c r="K194" i="22"/>
  <c r="J194" i="22"/>
  <c r="I194" i="22"/>
  <c r="V192" i="22"/>
  <c r="U192" i="22"/>
  <c r="T192" i="22"/>
  <c r="S192" i="22"/>
  <c r="R192" i="22"/>
  <c r="Q192" i="22"/>
  <c r="P192" i="22"/>
  <c r="O192" i="22"/>
  <c r="N192" i="22"/>
  <c r="M192" i="22"/>
  <c r="L192" i="22"/>
  <c r="K192" i="22"/>
  <c r="J192" i="22"/>
  <c r="I192" i="22"/>
  <c r="V191" i="22"/>
  <c r="U191" i="22"/>
  <c r="T191" i="22"/>
  <c r="S191" i="22"/>
  <c r="R191" i="22"/>
  <c r="Q191" i="22"/>
  <c r="P191" i="22"/>
  <c r="O191" i="22"/>
  <c r="N191" i="22"/>
  <c r="M191" i="22"/>
  <c r="L191" i="22"/>
  <c r="K191" i="22"/>
  <c r="J191" i="22"/>
  <c r="I191" i="22"/>
  <c r="V193" i="22" l="1"/>
  <c r="N193" i="22"/>
  <c r="K193" i="22"/>
  <c r="O193" i="22"/>
  <c r="S193" i="22"/>
  <c r="P193" i="22"/>
  <c r="T193" i="22"/>
  <c r="U193" i="22"/>
  <c r="R193" i="22"/>
  <c r="Q193" i="22"/>
  <c r="M193" i="22"/>
  <c r="L193" i="22"/>
  <c r="J193" i="22"/>
  <c r="I193" i="22"/>
</calcChain>
</file>

<file path=xl/sharedStrings.xml><?xml version="1.0" encoding="utf-8"?>
<sst xmlns="http://schemas.openxmlformats.org/spreadsheetml/2006/main" count="1398" uniqueCount="333">
  <si>
    <t>1. สถานภาพ</t>
  </si>
  <si>
    <t>2. อายุ</t>
  </si>
  <si>
    <t>3. ระดับการศึกษา</t>
  </si>
  <si>
    <t>4. คณะ</t>
  </si>
  <si>
    <t>5. สาขาวิชา</t>
  </si>
  <si>
    <t>6. รายวิชา</t>
  </si>
  <si>
    <t>1. ท่านได้รับความสะดวกในการสมัครเข้ารับการอบรม</t>
  </si>
  <si>
    <t>2. เจ้าหน้าที่ให้บริการด้วยกิริยาวาจาสุภาพ ยิ้มแย้มแจ่มใส</t>
  </si>
  <si>
    <t>3. เจ้าหน้าที่ให้คำแนะนำ/ข้อมูล ถูกต้อง ชัดเจน</t>
  </si>
  <si>
    <t>4. ความเหมาะสมของระยะเวลาในการจัดการอบรม</t>
  </si>
  <si>
    <t>5. ความเหมาะสมของช่วงเวลาที่ท่านเข้ารับการอบรม</t>
  </si>
  <si>
    <t>6. ความสะดวกของสถานที่อบรม</t>
  </si>
  <si>
    <t>9. ท่านสามารถนำความรู้ไปประยุกต์ใช้ให้เกิดประโยชน์เพียงใด</t>
  </si>
  <si>
    <t>10. เนื้อหาสาระของการอบรมมีความเหมาะสมเพียงใด</t>
  </si>
  <si>
    <t>11. หนังสือเรียนมีเนื้อหาสาระ ความชัดเจน และเข้าใจง่าย</t>
  </si>
  <si>
    <t>12. อาจารย์อธิบายเนื้อหาวิชาได้อย่างชัดเจนและเข้าใจง่าย</t>
  </si>
  <si>
    <t>13. อาจารย์เข้าสอน – เลิกสอน ตรงเวลา</t>
  </si>
  <si>
    <t>14. อาจารย์ใช้สื่อการสอนได้เหมาะสมกับเนื้อหา และตอบคำถามได้ชัดเจน</t>
  </si>
  <si>
    <t>15. ท่านต้องการให้บัณฑิตวิทยาลัย จัดการอบรมรายวิชานี้ในครั้งต่อไปหรือไม่</t>
  </si>
  <si>
    <t>ชาย</t>
  </si>
  <si>
    <t>20-30 ปี</t>
  </si>
  <si>
    <t>ปริญญาโท</t>
  </si>
  <si>
    <t>EPE (Starter 2)</t>
  </si>
  <si>
    <t>หญิง</t>
  </si>
  <si>
    <t>31-40 ปี</t>
  </si>
  <si>
    <t>ศึกษาศาสตร์</t>
  </si>
  <si>
    <t>EPE (Elementary 2)</t>
  </si>
  <si>
    <t>EPE (Elementary 1)</t>
  </si>
  <si>
    <t>-</t>
  </si>
  <si>
    <t>EPE (Upper-Intermediate)</t>
  </si>
  <si>
    <t>EPE (Intermediate)</t>
  </si>
  <si>
    <t>EPE (Pre-Intermediate)</t>
  </si>
  <si>
    <t>ค่าเฉลี่ย</t>
  </si>
  <si>
    <t>รวมเฉลี่ย</t>
  </si>
  <si>
    <t>Row Labels</t>
  </si>
  <si>
    <t>(blank)</t>
  </si>
  <si>
    <t>Grand Total</t>
  </si>
  <si>
    <t>ส่วนเบี่ยงเบน
มาตรฐาน</t>
  </si>
  <si>
    <t>รายการประเมิน</t>
  </si>
  <si>
    <t>ผลการประเมินโครงการภาษาอังกฤษเพื่อยกระดับความรู้นิสิตบัณฑิตศึกษา</t>
  </si>
  <si>
    <t>ปรากฎผลการประเมินดังนี้</t>
  </si>
  <si>
    <t>ตอนที่ 1 ข้อมูลทั่วไปของผู้ตอบแบบสอบถาม</t>
  </si>
  <si>
    <t>จำนวน</t>
  </si>
  <si>
    <t>ร้อยละ</t>
  </si>
  <si>
    <t>รายการ</t>
  </si>
  <si>
    <t xml:space="preserve">   ชาย</t>
  </si>
  <si>
    <t xml:space="preserve">   หญิง</t>
  </si>
  <si>
    <t>ตาราง 1 แสดงจำนวนผู้เข้ารับการอบรมจำแนกตามเพศ</t>
  </si>
  <si>
    <t>รวม</t>
  </si>
  <si>
    <t>ตาราง 2 แสดงจำนวนผู้เข้ารับการอบรมจำแนกตามอายุ</t>
  </si>
  <si>
    <t xml:space="preserve">   ปริญญาโท</t>
  </si>
  <si>
    <t>ตาราง 3 แสดงจำนวนผู้เข้ารับการอบรมจำแนกตามระดับการศึกษา</t>
  </si>
  <si>
    <t>ตาราง 4 แสดงจำนวนผู้เข้ารับการอบรมจำแนกตามคณะ/วิทยาลัย</t>
  </si>
  <si>
    <t>ตาราง 5 แสดงจำนวนผู้เข้ารับการอบรมจำแนกตามสาขาวิชา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</si>
  <si>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</si>
  <si>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 xml:space="preserve">   ผลการประเมินความพึงพอใจในการเข้ารับการอบรมภาษาอังกฤษเพื่อพัฒนาศักยภาพด้านภาษาอังกฤษ</t>
  </si>
  <si>
    <t xml:space="preserve">  ผลการประเมินความพึงพอใจในการเข้ารับการอบรมภาษาอังกฤษเพื่อพัฒนาศักยภาพด้านภาษาอังกฤษ</t>
  </si>
  <si>
    <t>ควรจะเปิดสอนตามวันเวลาที่แจ้งไว้ แม้คนจะเรียนน้อย</t>
  </si>
  <si>
    <t>ควรให้สัดส่วนของคะแนนในการเข้าเรียนแล้คะแนนของงานให้มากขึ้น ประมาน50:50</t>
  </si>
  <si>
    <t>ช่วงแรกเหมือนเวลาให้เลือกเยอะมากค้าบ แต่ก็ยุบหมดเหลือแค่ช่วงเดียว ทำให้ต้องลาบ่อยขึ้นมาก เกรงใจอาจารย์ค้าบ</t>
  </si>
  <si>
    <t xml:space="preserve">ควรมีการยกตัวอย่างทำข้อสอบ </t>
  </si>
  <si>
    <t xml:space="preserve">อยสกให้อบรมให้ตรงกับเนื้อหาที่บกพร่องและใช้ได้จริงเกิดประโยชน์ต่อผู้เข้าเรียน  ทำให้ผู้เข้าเรียนที่ผ่านหลักสูตรมีความรู้ความสามารถใน ในการสอบtoeic cu-tep Iels  เกิดความรู้เพิ่มพูนมากยิ่งขึ้นกว่าเดิม  ปรับปรุงจอโปรเจคเตอด้วยเบลอมากก  </t>
  </si>
  <si>
    <t>ระยะเวลาการอบรมให้น้อยลง จัดรอบการอบรมให้บ่อยขึ้น</t>
  </si>
  <si>
    <t>เวลาในการเรียนแต่ละอาทิตย์น้อยเกินกว่าเนื้อหาที่อาจารย์สอน(หนึ่งอาทิตย์ต้องจบหนึ่งบทซึ่งมากเกินไปและอาจารย์ก็สอนไม่ทันทำให้ต้องข้ามเนื้อหาในบทนั้นๆไปเพื่อให้จบตามเวลา) จึงอยากเสนอให้เพิ่มเวลาเรียนหรือปรับเนื้อหาให้เหมาะสมกับเวลาที่เรียน</t>
  </si>
  <si>
    <t>เป็นโครงการที่ดีครับ</t>
  </si>
  <si>
    <t>ควรมีกิจกรรมเสริมความรู้อื่นนอกจากในเอกสาร.</t>
  </si>
  <si>
    <t>ตัวหนังสือขึ้นจอมีขนาดเล็กไป</t>
  </si>
  <si>
    <t>อยากให้ผู้มีส่วนเกี่ยวข้องและมีบทบาทในการพัฒนาภาษาอังกฤษสำหรับบัณฑิตจัดให้การลงทะเบียนเรียนเหมือนการลงทะเบียนรายวิชาปกติ เมื่อนิสิตเรียนและส่งงานตามกำหนด เข้าเรียนตามเกณฑ์ที่ทางบัณฑิตกำหนด เมื่อจบคอร์สแล้วควรปรับนโยบายให้ผ่านตามเกณฑ์ เพราะมีกรณีนิสิตเรียนปีสุดท้ายและสอบผ่านทุกรายวิชาแล้ว แต่กลับต้องมาลงเรียนภาษาอังกฤษซ้ำๆ ซึ่งนิสิตบางท่านอาจอยู่ในช่วงทำวิทยานิพนธ์เวลาส่วนใหญ่จะต้องทุ่มเทไปกับจุดนั้นแล้ว. แต่กลับต้องมาเสียโอกาสเสียเวลามาเรียนทั้งที่ความเป็นจริงภาษาอังกฤษเป็นรายวิชาที่สามารถพัฒนาได้ต่อเนื่องทั้งชีวิต แต่กลับกลายเป็นความกังวลและหากผลคะแนนไม่ผ่านก็จะต้องมาลงเรียนแบบนี้ทำให้นิสิตไม่สามารถจบตามเวลาของงหลักสูตรที่กำหนดไว้เพราะคนที่สอบผ่านบางคนไม่ได้หมายถึงว่าเก่งนำไปใช้ได้จริงแต่เป็นการจำไปตอบเพื่อให้ผ่านเท่านั้น  แต่หลังจากผ่านไปแล้วนิสิตบางคนกลับนำไปใช้ไม่ไม่ได้เลยค่ะ..(อยากให้ปรับเกณฑ์เรียน ส่งงาน สอบตามเกณฑ์ควรให้ผ่านโดยสามารถนำผลไปยื่นกับทางคณะเพื่อผ่านเกณฑ์..ขอบคุณค่ะ</t>
  </si>
  <si>
    <t>วันสอบ น่าจะห่างจากวันสุดท้าย ที่เรียน ประมาณ 2 อาทิตย์ จะได้มีเวลาในการเตรียมตัว สอบ</t>
  </si>
  <si>
    <t xml:space="preserve">ควรมีการเปิดคอสเรียนครั้งเดียว แล้วสามารถใช้จบได้เลย เนื่องจากนิสิตบางคนมีระยะเวลาไม่มากพอในการเรียน </t>
  </si>
  <si>
    <t>อยากได้ CD เกี่ยวกับ VDO ในบทเรียนมาฟังเพิ่มเติมค่ะ</t>
  </si>
  <si>
    <t>จัดการอบรมทั้งวันเสาร์และอาทิตย์ เทอมละ 2 หลักสูตร เพื่อให้มีพัฒนาการที่ดีสำหรับนิสิตที่มีความพร้อม</t>
  </si>
  <si>
    <t>อาจารย์ในห้องเรียนอธิบายได้ดีเป็นบางคน บางครั้งเฉลยแบบฝึกหัดเร็วมาก ตามไม่ทัน กรุณาให้มี cd เฉลยแบบฝึกหัด ให้ยืมด้วย ไม่งั้นตอนไปอ่านทวน ก็ไม่เข้าใจ</t>
  </si>
  <si>
    <t>บ่ายโมง ถึง บ่ายสาม พอแล้ว</t>
  </si>
  <si>
    <t>อาจารย์ ณิชฎารัศมี สอนได้ดีมาก ๆ อยากเรียนกะท่านอีกครั้ง</t>
  </si>
  <si>
    <t>อาจารยืทุกคนสอนดี คะ</t>
  </si>
  <si>
    <t>คิดว่าเวลา3ชม.น้อยไปสำหรับ4part ใน1บทเรียน ทำให้เรียนไม่ได้ละเอียดทุกหัวข้อชัดเจน อยากให้แบ่งเป็น2 part ใน 1บท ต่อ1คาบ จะดีกว่าค่ะ เหมือนเทอมที่แล้วเรียนได้ละเอียดดีค่ะ</t>
  </si>
  <si>
    <t>สื่อใช้ตัวอักษรเล็กและเบรอ ขยายมองไม่ชัด</t>
  </si>
  <si>
    <t>คอร์สสนทนาภาษาอังกฤษ คอร์สเขียน abstract</t>
  </si>
  <si>
    <t xml:space="preserve">อยากให้มีการ เปิดคอร์สเกี่ยวกัยการเขียนเรียงความก่อนการเรียนเพราะ บางครั้ง ไม่ได้ใช้นานเเล้วต่อเนื้อหาไม่ติด ควรมีคอร์สเกี่ยวกับการเขียนเบื้องต้นก่อนการเรียน EPE </t>
  </si>
  <si>
    <t>ตัวอย่างที่สอน ง่ายกว่า ตัวข้อสอบที่ สมัครสอบ จริงๆ</t>
  </si>
  <si>
    <t>ความรู้ก่อนการอบรม</t>
  </si>
  <si>
    <t>เฉลี่ยรวม</t>
  </si>
  <si>
    <t>ระดับความ</t>
  </si>
  <si>
    <t>คิดเห็น</t>
  </si>
  <si>
    <t>ความรู้หลังการอบรม</t>
  </si>
  <si>
    <t>7.ความรู้ก่อนการเข้ารับการอบรมโครงการ</t>
  </si>
  <si>
    <t>8.ความรู้หลังการเข้ารับการอบรมโครงการ</t>
  </si>
  <si>
    <t>Average of 1. ท่านได้รับความสะดวกในการสมัครเข้ารับการอบรม</t>
  </si>
  <si>
    <t>Average of 2. เจ้าหน้าที่ให้บริการด้วยกิริยาวาจาสุภาพ ยิ้มแย้มแจ่มใส</t>
  </si>
  <si>
    <t>Average of 3. เจ้าหน้าที่ให้คำแนะนำ/ข้อมูล ถูกต้อง ชัดเจน</t>
  </si>
  <si>
    <t>Average of 5. ความเหมาะสมของช่วงเวลาที่ท่านเข้ารับการอบรม</t>
  </si>
  <si>
    <t>Average of 6. ความสะดวกของสถานที่อบรม</t>
  </si>
  <si>
    <t>Average of 8. ความรู้หลังการเข้ารับการอบรมของท่านอยู่ในระดับใด</t>
  </si>
  <si>
    <t>Average of 7. ความรู้ก่อนการเข้ารับการอบรมของท่านอยู่ในระดับใด</t>
  </si>
  <si>
    <t>Average of 9. ท่านสามารถนำความรู้ไปประยุกต์ใช้ให้เกิดประโยชน์เพียงใด</t>
  </si>
  <si>
    <t>Average of 10. เนื้อหาสาระของการอบรมมีความเหมาะสมเพียงใด</t>
  </si>
  <si>
    <t>Average of 11. หนังสือเรียนมีเนื้อหาสาระ ความชัดเจน และเข้าใจง่าย</t>
  </si>
  <si>
    <t>Average of 12. อาจารย์อธิบายเนื้อหาวิชาได้อย่างชัดเจนและเข้าใจง่าย</t>
  </si>
  <si>
    <t>Average of 13. อาจารย์เข้าสอน – เลิกสอน ตรงเวลา</t>
  </si>
  <si>
    <t>Average of 14. อาจารย์ใช้สื่อการสอนได้เหมาะสมกับเนื้อหา และตอบคำถามได้ชัดเจน</t>
  </si>
  <si>
    <t>Average of 15. ท่านต้องการให้บัณฑิตวิทยาลัย จัดการอบรมรายวิชานี้ในครั้งต่อไปหรือไม่</t>
  </si>
  <si>
    <t>ระดับความ
คิดเห็น</t>
  </si>
  <si>
    <t>9.  ท่านสามารถนำความรู้ไปประยุกต์ใช้ให้เกิดประโยชน์เพียงใด</t>
  </si>
  <si>
    <t>Sum of 4. ความเหมาะสมของระยะเวลาในการจัดการอบรม</t>
  </si>
  <si>
    <t xml:space="preserve">ตาราง 7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</si>
  <si>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7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</si>
  <si>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      จากตาราง 9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</si>
  <si>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บทสรุปสำหรับผู้บริหาร</t>
  </si>
  <si>
    <t>ปรากฏผลการประเมินดังนี้</t>
  </si>
  <si>
    <t xml:space="preserve">จากการสอบถามความรู้ก่อน-หลังการอบรม พบว่า </t>
  </si>
  <si>
    <t>จากการสอบถามความพึงพอใจ พบว่า</t>
  </si>
  <si>
    <t>Timestamp</t>
  </si>
  <si>
    <t>4. ความเหมาสะมของระยะเวลาในการจัดการอบรม</t>
  </si>
  <si>
    <t>5.  ความเหมาะสมของช่วงเวลาที่ท่านเข้ารับการอบรม</t>
  </si>
  <si>
    <t>6.  ความสะดวกของสถานที่อบรม</t>
  </si>
  <si>
    <t>7.  ความรู้  "ก่อน" การเข้ารับการอบรมของท่านอยู่ในระดับใด</t>
  </si>
  <si>
    <t>8.  ความรู้  "หลัง" การเข้ารับการอบรมของท่านอยู่ในระดับใด</t>
  </si>
  <si>
    <t>11.  หนังสือเรียนมีเนื้อหาสาระ ความชัดเจน และเข้าใจง่าย</t>
  </si>
  <si>
    <t>13.  อาจารย์เข้าสอน - เลิกสอน ตรงเวลา</t>
  </si>
  <si>
    <t>14.  อาจารย์ใช้สื่อการสอนได้เหมาะสมกับเนื้อหา และตอบคำถามได้ชัดเจน</t>
  </si>
  <si>
    <t>15.  ท่านต้องการให้บัณฑิตวิทยาลัยจัดการอบรมรายวิชานี้ในครั้งต่อไปหรือไม่</t>
  </si>
  <si>
    <t>การจัดการกีฬา</t>
  </si>
  <si>
    <t>ปริญญาเอก</t>
  </si>
  <si>
    <t xml:space="preserve">   ปริญญาเอก</t>
  </si>
  <si>
    <t>ข้อเสนอแนะจากผู้เข้ารับการอบรม</t>
  </si>
  <si>
    <t>SD</t>
  </si>
  <si>
    <t>Starter 2 (A1)</t>
  </si>
  <si>
    <t>บริหารธุรกิจ</t>
  </si>
  <si>
    <t>Elementary 2 (A2)</t>
  </si>
  <si>
    <t>41-50 ปี</t>
  </si>
  <si>
    <t>Intermediate (B1)</t>
  </si>
  <si>
    <t>Pre-Intermediate (B1)</t>
  </si>
  <si>
    <t>บริหารการศึกษา</t>
  </si>
  <si>
    <t>วิจัยและประเมินผลการศึกษา</t>
  </si>
  <si>
    <t>การบริหารการศึกษา</t>
  </si>
  <si>
    <t>ข้อคิดเห็นและข้อเสนอแนะอื่นๆ</t>
  </si>
  <si>
    <t xml:space="preserve">    2. Intermediate (B1)                         จำนวน 30 คน</t>
  </si>
  <si>
    <t>คณะ</t>
  </si>
  <si>
    <t>สาขา</t>
  </si>
  <si>
    <t xml:space="preserve">Elementary 2 (A2)     </t>
  </si>
  <si>
    <t xml:space="preserve">Intermediate (B1)  </t>
  </si>
  <si>
    <t xml:space="preserve">Starter (A 1)   </t>
  </si>
  <si>
    <t xml:space="preserve">   20 - 30 ปี</t>
  </si>
  <si>
    <t xml:space="preserve">   31 - 40 ปี</t>
  </si>
  <si>
    <t xml:space="preserve">   41 - 50 ปี</t>
  </si>
  <si>
    <t xml:space="preserve">   คณะบริหารธุรกิจ เศรษฐศาสตร์และการสื่อสาร</t>
  </si>
  <si>
    <t xml:space="preserve">   คณะศึกษาศาสตร์</t>
  </si>
  <si>
    <t xml:space="preserve">     จากตารางแสดงจำนวนผู้เข้าร่วมรับการอบรมจำแนกตามคณะ/วิทยาลัย พบว่า กลุ่ม Elementary 2 (A2) </t>
  </si>
  <si>
    <t xml:space="preserve">   สาขาวิชาวิจัยและประเมินผลการศึกษา</t>
  </si>
  <si>
    <t xml:space="preserve">   สาขาวิชาบริหารธุรกิจ </t>
  </si>
  <si>
    <t xml:space="preserve">   สาขาวิชาการบริหารการศึกษา</t>
  </si>
  <si>
    <t xml:space="preserve">   สาขาวิชาการจัดการกีฬา</t>
  </si>
  <si>
    <t xml:space="preserve">    4. Starter (A 1)                                 จำนวน 31 คน</t>
  </si>
  <si>
    <t xml:space="preserve">     จากตารางแสดงจำนวนผู้เข้าร่วมรับการอบรมจำแนกตามสาขาวิชา พบว่า กลุ่ม Elementary 2 (A2) </t>
  </si>
  <si>
    <t>ตาราง 6 แสดงผลการประเมินโครงการฯ กลุ่ม Elementary 2 (A2)</t>
  </si>
  <si>
    <t>สำหรับนิสิตบัณฑิตศึกษา ในกลุ่ม Elementary 2 (A2) พบว่า ภาพรวมมีความพึงพอใจอยู่ในระดับมาก</t>
  </si>
  <si>
    <t>ตาราง 8 แสดงผลการประเมินโครงการฯ กลุ่ม Intermediate (B1)</t>
  </si>
  <si>
    <t xml:space="preserve">      จากตาราง 11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</si>
  <si>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ตาราง 12 แสดงผลการประเมินโครงการฯ กลุ่ม Starter (A1)</t>
  </si>
  <si>
    <t xml:space="preserve">      จากตาราง 13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</si>
  <si>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กลุ่ม Starter (A1)(N =  31)</t>
  </si>
  <si>
    <t>ตาราง 13 แสดงค่าเฉลี่ย ค่าเบี่ยงเบนมาตรฐาน และระดับความรู้ ความเข้าใจเกี่ยวกับกิจกรรมในโครงการฯ (N = 31)</t>
  </si>
  <si>
    <t>สำหรับนิสิตบัณฑิตศึกษา ในกลุ่ม Starter (A1) พบว่า ภาพรวมมีความพึงพอใจอยู่ในระดับมากที่สุด</t>
  </si>
  <si>
    <t xml:space="preserve">อยู่ในระดับมากที่สุด (ค่าเฉลี่ย 4.53) </t>
  </si>
  <si>
    <t>กลุ่ม Intermediate (B1)</t>
  </si>
  <si>
    <t>กลุ่ม Startwe (A1)</t>
  </si>
  <si>
    <t>จำนวน 31 คน</t>
  </si>
  <si>
    <t>จำนวน 15 คน</t>
  </si>
  <si>
    <t xml:space="preserve">จำนวนผู้เข้ารับการอบรมจำแนกตามคณะ/วิทยาลัย พบว่า เป็นนิสิตสังกัดคณะศึกษาศาสตร์ </t>
  </si>
  <si>
    <t>1. กลุ่ม Elementary 2 (A2)  พบว่า  ก่อนเข้ารับการอบรมผู้เข้าร่วมโครงการมีความรู้ความเข้าใจ</t>
  </si>
  <si>
    <t>2. กลุ่ม  Intermediate (B1) พบว่า  ก่อนเข้ารับการอบรมผู้เข้าร่วมโครงการมีความรู้ความเข้าใจ</t>
  </si>
  <si>
    <t>4. กลุ่ม  Starter (A 1) พบว่า  ก่อนเข้ารับการอบรมผู้เข้าร่วมโครงการมีความรู้ความเข้าใจ</t>
  </si>
  <si>
    <t xml:space="preserve">    3. Pre - Intermediate (B1)                   จำนวน 30 คน</t>
  </si>
  <si>
    <t xml:space="preserve">              3. กลุ่ม Pre - Intermediate (B1) พบว่า จำนวนผู้เข้ารับการอบรมจำแนกตามเพศ</t>
  </si>
  <si>
    <t>3. กลุ่ม Pre - Intermediate (B1) พบว่า  ก่อนเข้ารับการอบรมผู้เข้าร่วมโครงการมีความรู้</t>
  </si>
  <si>
    <t>กลุ่ม Pre - Intermediate (B1)</t>
  </si>
  <si>
    <t>สำหรับนิสิตบัณฑิตศึกษา ในกลุ่ม Pre - Intermediate (B1) พบว่า ภาพรวมมีความพึงพอใจอยู่ในระดับมาก</t>
  </si>
  <si>
    <t>ตาราง 10 แสดงผลการประเมินโครงการฯ กลุ่ม Pre - Intermediate (B1)</t>
  </si>
  <si>
    <t xml:space="preserve">EPE Pre - Intermediate (B1) </t>
  </si>
  <si>
    <t xml:space="preserve">Pre - Intermediate (B1)  </t>
  </si>
  <si>
    <t xml:space="preserve">Pre - Intermediate (B1)      </t>
  </si>
  <si>
    <t xml:space="preserve">Pre - Intermediate (B1)    </t>
  </si>
  <si>
    <t>พลศึกษาและวิทยาศาสตร์การออกกำลังกาย</t>
  </si>
  <si>
    <t>การเรียนการสอนดีมากครับ</t>
  </si>
  <si>
    <t>ดีมาก</t>
  </si>
  <si>
    <t>สังคมศึกษา</t>
  </si>
  <si>
    <t>ดีครับ</t>
  </si>
  <si>
    <t>วิชาสังคมศึกษา</t>
  </si>
  <si>
    <t>ควรเปิดโอกาสในการจัดอบรมหลายๆครั้งต่อเดือน</t>
  </si>
  <si>
    <t>บริหารธุรกิจ เศรษฐศาสตร์และการสื่อสาร</t>
  </si>
  <si>
    <t>เป็นโครงการที่ดี ควรดำเนินการต่อไปครับ</t>
  </si>
  <si>
    <t>ศษ.บ.</t>
  </si>
  <si>
    <t>พลศึกษา</t>
  </si>
  <si>
    <t>บ้ณฑิตศึกษา</t>
  </si>
  <si>
    <t>การจัดกกีฬา</t>
  </si>
  <si>
    <t>วิจัยและประเมินฯ</t>
  </si>
  <si>
    <t>จำนวน 6 คน</t>
  </si>
  <si>
    <t>จำนวน 8 คน</t>
  </si>
  <si>
    <t>จำนวนทั้งสิ้น 60 คน จำแนกเป็น</t>
  </si>
  <si>
    <t>วันที่ 15 มีนาคม 2563</t>
  </si>
  <si>
    <t>ในครั้งนี้ จำนวนทั้งสิ้น 60 คน จำแนกเป็น</t>
  </si>
  <si>
    <t xml:space="preserve">    2. Intermediate (B1)                         จำนวน 15 คน</t>
  </si>
  <si>
    <t xml:space="preserve">    3. Pre - Intermediate (B1)                  จำนวน 31 คน</t>
  </si>
  <si>
    <t xml:space="preserve">    1. Elementary 2 (A2)                        จำนวน 6 คน</t>
  </si>
  <si>
    <t xml:space="preserve">    4. Starter (A 1)                                 จำนวน 8 คน</t>
  </si>
  <si>
    <t xml:space="preserve">   สาขาวิชาพลศึกษาและวิทยาศาสตร์การออกกำลังกาย</t>
  </si>
  <si>
    <t>การจัดกีฬา</t>
  </si>
  <si>
    <t xml:space="preserve">   สาขาวิชาสังคมศึกษา</t>
  </si>
  <si>
    <t>EPE (Elementary 2) N=6</t>
  </si>
  <si>
    <t>EPE Intermediate (B1) N =15</t>
  </si>
  <si>
    <t>กลุ่ม Elementary 2 (A2)  (N = 6)</t>
  </si>
  <si>
    <t>ภาพรวม อยู่ในระดับปานกลาง (ค่าเฉลี่ย 3.33)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</si>
  <si>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4.33) </t>
  </si>
  <si>
    <t>(ค่าเฉลี่ยเท่ากับ 4.44) เมื่อพิจารณารายข้อพบว่า ข้อที่มีค่าเฉลี่ยสูงสุด คือ ข้อ 12) อาจารย์อธิบายเนื้อหาวิชา</t>
  </si>
  <si>
    <t>สำหรับนิสิตบัณฑิตศึกษา ในกลุ่ม Intermediate (B1) พบว่า ภาพรวมมีความพึงพอใจอยู่ในระดับมากที่สุด</t>
  </si>
  <si>
    <t xml:space="preserve">(ค่าเฉลี่ยเท่ากับ 4.63) เมื่อพิจารณารายข้อพบว่า ข้อที่มีค่าเฉลี่ยสูงสุด คือ ข้อ 13) อาจารย์เข้าสอน – เลิกสอน </t>
  </si>
  <si>
    <t xml:space="preserve">ข้อ 12) อาจารย์อธิบายเนื้อหาวิชาได้อย่างชัดเจนและเข้าใจง่าย ข้อ 14) อาจารย์ใช้สื่อการสอนได้เหมาะสมกับเนื้อหา </t>
  </si>
  <si>
    <t>ตาราง 9 แสดงค่าเฉลี่ย ค่าเบี่ยงเบนมาตรฐาน และระดับความรู้ ความเข้าใจเกี่ยวกับกิจกรรมในโครงการฯ (N = 15)</t>
  </si>
  <si>
    <t>กลุ่ม Intermediate (B1) (N = 15)</t>
  </si>
  <si>
    <t>ภาพรวม อยู่ในระดับมาก (ค่าเฉลี่ย 4.07) และหลังเข้ารับการอบรมค่าเฉลี่ยความรู้ ความเข้าใจสูงขึ้น</t>
  </si>
  <si>
    <t xml:space="preserve"> N =31</t>
  </si>
  <si>
    <t>ตาราง 11 แสดงค่าเฉลี่ย ค่าเบี่ยงเบนมาตรฐาน และระดับความรู้ ความเข้าใจเกี่ยวกับกิจกรรมในโครงการฯ (N = 15)</t>
  </si>
  <si>
    <t>กลุ่ม Pre - Intermediate (B1) (N = 15)</t>
  </si>
  <si>
    <t>ภาพรวม อยู่ในระดับปานกลาง (ค่าเฉลี่ย 2.84) และหลังเข้ารับการอบรมค่าเฉลี่ยความรู้ ความเข้าใจสูงขึ้น</t>
  </si>
  <si>
    <t>(ค่าเฉลี่ยเท่ากับ 4.24) เมื่อพิจารณารายข้อพบว่า ข้อที่มีค่าเฉลี่ยสูงสุด คือ ข้อ 6) ความสะดวกของสถานที่อบรม</t>
  </si>
  <si>
    <t>EPE (Starter (A1) N = 8</t>
  </si>
  <si>
    <t xml:space="preserve">(ค่าเฉลี่ยเท่ากับ 4.63) เมื่อพิจารณารายข้อพบว่า ข้อที่มีค่าเฉลี่ยสูงสุด คือ ข้อ 6) ความสะดวกของสถานที่อบรม </t>
  </si>
  <si>
    <t>ข้อ 10) เนื้อหาสาระของการอบรมมีความเหมาะสม ข้อ 11) หนังสือเรียนมีเนื้อหาสาระ ความชัดเจน และเข้าใจง่าย</t>
  </si>
  <si>
    <t>ข้อ 12) อาจารย์อธิบายเนื้อหาวิชาได้อย่างชัดเจนและเข้าใจง่าย ข้อ 13) อาจารย์เข้าสอน – เลิกสอน ตรงเวลา</t>
  </si>
  <si>
    <t xml:space="preserve">ข้อ 14) อาจารย์ใช้สื่อการสอนได้เหมาะสมกับเนื้อหา และตอบคำถามได้ชัดเจน ข้อ 15) ต้องการให้บัณฑิตวิทยาลัย </t>
  </si>
  <si>
    <t>จัดการอบรมรายวิชานี้อยู่ในระดับมากที่สุด (ค่าเฉลี่ยเท่ากับ 4.88) รองลงมาคือ ข้อ 9) สามารถนำความรู้ไปประยุกต์</t>
  </si>
  <si>
    <t>ใช้ให้เกิดประโยชน์อยู่ในระดับมากที่สุด (ค่าเฉลี่ยเท่ากับ 4.75)</t>
  </si>
  <si>
    <t>ภาพรวม อยู่ในระดับปานกลาง (ค่าเฉลี่ย 2.75)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</si>
  <si>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4.00) </t>
  </si>
  <si>
    <t>1.การเรียนการสอนดีมาก</t>
  </si>
  <si>
    <t>1.เป็นโครงการที่ดี ควรดำเนินการต่อไป</t>
  </si>
  <si>
    <t>1.ควรเปิดโอกาสในการจัดอบรมหลายๆ ครั้งต่อเดือน</t>
  </si>
  <si>
    <t>รองลงมาคือ ข้อ 4) ความเหมาะสมของระยะเวลาในการจัดการอบรม ข้อ 5) ความเหมาะสมของช่วงเวลา</t>
  </si>
  <si>
    <t>มีความเหมาะสม ข้อ 11) หนังสือเรียนมีเนื้อหาสาระ ความชัดเจน และเข้าใจง่าย และข้อ 14) อาจารย์ใช้สื่อ</t>
  </si>
  <si>
    <t>การสอนได้เหมาะสมกับเนื้อหา และตอบคำถามได้ชัดเจนอยู่ในระดับมากที่สุด (ค่าเฉลี่ยเท่ากับ 4.67)</t>
  </si>
  <si>
    <t xml:space="preserve">ได้อย่างชัดเจนและเข้าใจง่าย และข้อ 13) อาจารย์เข้าสอน – เลิกสอน ตรงเวลา (ค่าเฉลี่ยเท่ากับ 4.83) </t>
  </si>
  <si>
    <t>ตรงเวลาอยู่ในระดับมากที่สุด (ค่าเฉลี่ยเท่ากับ 4.80) รองลงมาคือ ข้อ 2) เจ้าหน้าที่ให้บริการด้วยกิริยา</t>
  </si>
  <si>
    <t>และตอบคำถามได้ชัดเจน และข้อ 15) ต้องการให้บัณฑิตวิทยาลัย จัดการอบรมรายวิชานี้ (ค่าเฉลี่ยเท่ากับ 4.67)</t>
  </si>
  <si>
    <t>อยู่ในระดับมาก (ค่าเฉลี่ยเท่ากับ 4.42)</t>
  </si>
  <si>
    <t>อยู่ในระดับมากที่สุด (ค่าเฉลี่ยเท่ากับ 4.71) รองลงมาคือ ข้อ 15) ต้องการให้บัณฑิตวิทยาลัยจัดการอบรมรายวิชานี้</t>
  </si>
  <si>
    <t xml:space="preserve">อยู่ในระดับมาก (ค่าเฉลี่ย 3.84) </t>
  </si>
  <si>
    <t>1. กลุ่ม Elementary 2 (A2) พบว่า จำนวนผู้เข้ารับการอบรมจำแนกตามเพศ เป็นเพศชาย</t>
  </si>
  <si>
    <t>จำนวนผู้เข้ารับการอบรมจำแนกตามสาขาวิชา พบว่า ส่วนใหญ่สาขาวิชาพลศึกษาและวิทยาศาสตร์</t>
  </si>
  <si>
    <t xml:space="preserve">              4. กลุ่ม Starter (A1) พบว่า จำนวนผู้เข้ารับการอบรมจำแนกตามเพศเป็นเพศชาย </t>
  </si>
  <si>
    <t>เกี่ยวกับกิจกรรมที่จัดในโครงการฯ ภาพรวม อยู่ในระดับปานกลาง (ค่าเฉลี่ย 3.33) และหลังเข้ารับการอบรม</t>
  </si>
  <si>
    <t>มีค่าเฉลี่ยความรู้ความเข้าใจสูงขึ้นอยู่ในระดับมาก (ค่าเฉลี่ย 4.33)</t>
  </si>
  <si>
    <t>เกี่ยวกับกิจกรรมที่จัดก่อนการอบรม อยู่ในระดับมาก (ค่าเฉลี่ย 4.07) และหลังเข้ารับการอบรมค่าเฉลี่ย</t>
  </si>
  <si>
    <t xml:space="preserve">ความรู้ ความเข้าใจสูงขึ้นอยู่ในระดับมากที่สุด (ค่าเฉลี่ย 4.53) </t>
  </si>
  <si>
    <t>ความเข้าใจเกี่ยวกับกิจกรรมที่จัดก่อนการอบรม อยู่ในระดับปานกลาง (ค่าเฉลี่ย 2.84) และหลังเข้ารับ</t>
  </si>
  <si>
    <t xml:space="preserve">การอบรมค่าเฉลี่ยความรู้ ความเข้าใจสูงขึ้นอยู่ในระดับมาก (ค่าเฉลี่ย 3.84) </t>
  </si>
  <si>
    <t>เกี่ยวกับกิจกรรมที่จัดก่อนการอบรม อยู่ในระดับปานกลาง (ค่าเฉลี่ย 2.75) และหลังเข้ารับการอบรมค่าเฉลี่ย</t>
  </si>
  <si>
    <t xml:space="preserve">ความรู้ ความเข้าใจสูงขึ้นอยู่ในระดับมาก (ค่าเฉลี่ย 4.00) </t>
  </si>
  <si>
    <t xml:space="preserve">1. กลุ่ม Elementary 2 (A2) พบว่า ภาพรวมมีความพึงพอใจอยู่ในระดับมาก (ค่าเฉลี่ยเท่ากับ 4.44) </t>
  </si>
  <si>
    <t xml:space="preserve">         เมื่อพิจารณารายข้อพบว่า ข้อที่มีค่าเฉลี่ยสูงสุด คือ ข้อ 12) อาจารย์อธิบายเนื้อหาวิชาได้อย่างชัดเจนและเข้าใจง่าย </t>
  </si>
  <si>
    <t xml:space="preserve">         และข้อ 13) อาจารย์เข้าสอน – เลิกสอน ตรงเวลา (ค่าเฉลี่ยเท่ากับ 4.83) รองลงมาคือ ข้อ 4) ความเหมาะสม</t>
  </si>
  <si>
    <t xml:space="preserve">         ของระยะเวลาในการจัดการอบรม ข้อ 5) ความเหมาะสมของช่วงเวลาที่เข้ารับการอบรม ข้อ 6) ความสะดวก</t>
  </si>
  <si>
    <t xml:space="preserve">         ของสถานที่อบรม ข้อ 10) เนื้อหาสาระของการอบรมมีความเหมาะสม ข้อ 11) หนังสือเรียนมีเนื้อหาสาระ </t>
  </si>
  <si>
    <t xml:space="preserve">         ความชัดเจน และเข้าใจง่าย และข้อ 14) อาจารย์ใช้สื่อการสอนได้เหมาะสมกับเนื้อหา และตอบคำถาม</t>
  </si>
  <si>
    <t xml:space="preserve">         ได้ชัดเจนอยู่ในระดับมากที่สุด (ค่าเฉลี่ยเท่ากับ 4.67)</t>
  </si>
  <si>
    <t>ที่เข้ารับการอบรม ข้อ 6) ความสะดวกของสถานที่อบรม ข้อ 10) เนื้อหาสาระของการอบรม</t>
  </si>
  <si>
    <t xml:space="preserve">2. กลุ่ม  Intermediate (B1) พบว่า ภาพรวมมีความพึงพอใจอยู่ในระดับมากที่สุด (ค่าเฉลี่ยเท่ากับ 4.63) </t>
  </si>
  <si>
    <t xml:space="preserve">         เมื่อพิจารณารายข้อพบว่า ข้อที่มีค่าเฉลี่ยสูงสุด คือ ข้อ 13) อาจารย์เข้าสอน – เลิกสอน ตรงเวลาอยู่ในระดับมากที่สุด </t>
  </si>
  <si>
    <t xml:space="preserve">         (ค่าเฉลี่ยเท่ากับ 4.80) รองลงมาคือ ข้อ 2) เจ้าหน้าที่ให้บริการด้วยกิริยาวาจาสุภาพ ยิ้มแย้มแจ่มใส ข้อ 6) ความสะดวก</t>
  </si>
  <si>
    <t xml:space="preserve">3. กลุ่ม Pre - Intermediate (B1) พบว่า ภาพรวมมีความพึงพอใจอยู่ในระดับมาก (ค่าเฉลี่ยเท่ากับ 4.24) </t>
  </si>
  <si>
    <t xml:space="preserve">เมื่อพิจารณารายข้อพบว่า ข้อที่มีค่าเฉลี่ยสูงสุด คือ ข้อ 6) ความสะดวกของสถานที่อบรมอยู่ในระดับมากที่สุด </t>
  </si>
  <si>
    <t xml:space="preserve">         (ค่าเฉลี่ยเท่ากับ 4.42)</t>
  </si>
  <si>
    <t xml:space="preserve">         (ค่าเฉลี่ยเท่ากับ 4.71) รองลงมาคือ ข้อ 15) ต้องการให้บัณฑิตวิทยาลัยจัดการอบรมรายวิชานี้อยู่ในระดับมาก </t>
  </si>
  <si>
    <t xml:space="preserve">4. กลุ่ม Starter (A1) พบว่า ภาพรวมมีความพึงพอใจอยู่ในระดับมากที่สุด (ค่าเฉลี่ยเท่ากับ 4.63) </t>
  </si>
  <si>
    <t xml:space="preserve">         เมื่อพิจารณารายข้อพบว่า ข้อที่มีค่าเฉลี่ยสูงสุด คือ ข้อ 6) ความสะดวกของสถานที่อบรม ข้อ 10) เนื้อหาสาระ</t>
  </si>
  <si>
    <t xml:space="preserve">         ของการอบรมมีความเหมาะสม ข้อ 11) หนังสือเรียนมีเนื้อหาสาระ ความชัดเจน และเข้าใจง่าย ข้อ 12) อาจารย์</t>
  </si>
  <si>
    <t xml:space="preserve">         อธิบายเนื้อหาวิชาได้อย่างชัดเจนและเข้าใจง่าย ข้อ 13) อาจารย์เข้าสอน – เลิกสอน ตรงเวลา ข้อ 14) อาจารย์</t>
  </si>
  <si>
    <t xml:space="preserve">         ใช้สื่อการสอนได้เหมาะสมกับเนื้อหา และตอบคำถามได้ชัดเจน ข้อ 15) ต้องการให้บัณฑิตวิทยาลัยจัดการอบรม</t>
  </si>
  <si>
    <t xml:space="preserve">         รายวิชานี้อยู่ในระดับมากที่สุด (ค่าเฉลี่ยเท่ากับ 4.88) รองลงมาคือ ข้อ 9) สามารถนำความรู้ไปประยุกต์</t>
  </si>
  <si>
    <t xml:space="preserve">         ใช้ให้เกิดประโยชน์อยู่ในระดับมากที่สุด (ค่าเฉลี่ยเท่ากับ 4.75)</t>
  </si>
  <si>
    <t>ผลการประเมินโครงการภาษาอังกฤษเพื่อยกระดับความรู้นิสิตบัณฑิตศึกษา วันที่ 15 มีนาคม 2563</t>
  </si>
  <si>
    <t xml:space="preserve">    1. Elementary 2 (A2)                        จำนวน 8 คน</t>
  </si>
  <si>
    <t xml:space="preserve">              2. กลุ่ม Intermediate (B1) พบว่า จำนวนผู้เข้ารับการอบรมจำแนกตามเพศเป็นเพศหญิง</t>
  </si>
  <si>
    <t xml:space="preserve">         ของสถานที่อบรม ข้อ 10) เนื้อหาสาระของการอบรมมีความเหมาะสม ข้อ 12) อาจารย์อธิบายเนื้อหาวิชาได้อย่างชัดเจน           </t>
  </si>
  <si>
    <t xml:space="preserve">         และเข้าใจง่าย ข้อ 14) อาจารย์ใช้สื่อการสอนได้เหมาะสมกับเนื้อหา และตอบคำถามได้ชัดเจน และข้อ 15) ต้องการ</t>
  </si>
  <si>
    <t xml:space="preserve">         ให้บัณฑิตวิทยาลัย จัดการอบรมรายวิชานี้ (ค่าเฉลี่ยเท่ากับ 4.67)</t>
  </si>
  <si>
    <t xml:space="preserve">วาจาสุภาพ ยิ้มแย้มแจ่มใส ข้อ 6) ความสะดวกของสถานที่อบรม ข้อ 10) เนื้อหาสาระของการอบรมมีความเหมาะสม                     </t>
  </si>
  <si>
    <t xml:space="preserve">คิดเป็นร้อยละ 6.67 เพศหญิง คิดเป็นร้อยละ 3.33 แสดงจำนวนผู้เข้ารับการอบรมจำแนกตามอายุ </t>
  </si>
  <si>
    <t>พบว่า ผู้เข้ารับการอบรมส่วนใหญ่มีอายุระหว่าง 31 - 40 ปี คิดเป็นร้อยละ 6.67 รองลงมาคือ</t>
  </si>
  <si>
    <t xml:space="preserve">อายุระหว่าง 20 - 30 ปี คิดเป็นร้อยละ 3.33 แสดงจำนวนผู้เข้ารับการอบรมจำแนกตามระดับการศึกษา </t>
  </si>
  <si>
    <t>พบว่า เป็นนิสิตปริญญาโท คิดเป็นร้อยละ 10.00 แสดงจำนวนผู้เข้ารับการอบรมจำแนกตามคณะ/วิทยาลัย</t>
  </si>
  <si>
    <t>พบว่า เป็นนิสิตสังกัดคณะศึกษาศาสตร์ คิดเป็นร้อยละ 10.00 แสดงจำนวนผู้เข้ารับการอบรมจำแนกตาม</t>
  </si>
  <si>
    <t>สาขาวิชา พบว่า ส่วนใหญ่สาขาวิชาการบริหารการศึกษา คิดเป็นร้อยละ 10.00</t>
  </si>
  <si>
    <t xml:space="preserve">คิดเป็นร้อยละ 16.67 เพศชาย คิดเป็นร้อยละ 8.33 แสดงจำนวนผู้เข้ารับการอบรมจำแนกตามอายุ </t>
  </si>
  <si>
    <t xml:space="preserve">พบว่า ผู้เข้ารับการอบรมส่วนใหญ่ มีอายุระหว่าง 20 - 30 ปี คิดเป็นร้อยละ 16.67 รองลงมาคือ </t>
  </si>
  <si>
    <t xml:space="preserve">อายุระหว่าง 31 - 40 ปี คิดเป็นร้อยละ 6.67 จำนวนผู้เข้ารับการอบรมจำแนกตามระดับการศึกษา พบว่า </t>
  </si>
  <si>
    <t>เป็นนิสิตปริญญาโท คิดเป็นร้อยละ 20.00 รองลงมาคือ นิสิตปริญญาเอก คิดเป็นร้อยละ 5.00</t>
  </si>
  <si>
    <t>คิดเป็นร้อยละ 20.00 รองลงมาคือ คณะบริหารธุรกิจ เศรษฐศาสตร์และการสื่อสาร คิดเป็นร้อยละ 5.00</t>
  </si>
  <si>
    <t>การออกกำลังกาย คิดเป็นร้อยละ 10.00 รองลงมาคือ สาขาวิชาการบริหารการศึกษา คิดเป็นร้อยละ 6.67</t>
  </si>
  <si>
    <t>เป็นเพศชาย คิดเป็นร้อยละ 33.33 เพศหญิง คิดเป็นร้อยละ 18.33 แสดงจำนวนผู้เข้ารับการอบรม</t>
  </si>
  <si>
    <t>จำแนกตามอายุ พบว่า ผู้เข้ารับการอบรมส่วนใหญ่ มีอายุระหว่าง 31 - 40 ปี คิดเป็นร้อยละ 28.33</t>
  </si>
  <si>
    <t>รองลงมาคือ 20 - 30 ปี คิดเป็นร้อยละ 15.00 จำนวนผู้เข้ารับการอบรมจำแนกตามระดับการศึกษา พบว่า</t>
  </si>
  <si>
    <t>เป็นนิสิตปริญญาโท คิดเป็นร้อยละ 48.33 รองลงมาคือ นิสิตปริญญาเอก คิดเป็นร้อยละ 3.33</t>
  </si>
  <si>
    <t>คิดเป็นร้อยละ 51.67 จำนวนผู้เข้ารับการอบรมจำแนกตามสาขาวิชา พบว่า ส่วนใหญ่สาขาวิชาการบริหาร</t>
  </si>
  <si>
    <t>การศึกษา คิดเป็นร้อยละ 33.33 รองลงมาคือ สาขาวิชาพลศึกษาและวิทยาศาสตร์การออกกำลังกาย</t>
  </si>
  <si>
    <t>คิดเป็นร้อยละ 11.67</t>
  </si>
  <si>
    <t xml:space="preserve">คิดเป็นร้อยละ 8.33 เพศหญิง คิดเป็นร้อยละ 5.00 แสดงจำนวนผู้เข้ารับการอบรมจำแนกตามอายุ </t>
  </si>
  <si>
    <t xml:space="preserve">พบว่า ผู้เข้ารับการอบรมส่วนใหญ่ มีอายุระหว่าง 31 - 40 ปี คิดเป็นร้อยละ 10.00 รองลงมาคือ </t>
  </si>
  <si>
    <t xml:space="preserve">อายุระหว่าง 20 - 30 ปี คิดเป็นร้อยละ 3.33 จำนวนผู้เข้ารับการอบรมจำแนกตามระดับการศึกษา </t>
  </si>
  <si>
    <t>พบว่า เป็นนิสิตปริญญาโท คิดเป็นร้อยละ 13.33 จำนวนผู้เข้ารับการอบรมจำแนกตามคณะ/วิทยาลัย</t>
  </si>
  <si>
    <t>พบว่า เป็นนิสิตสังกัดคณะศึกษาศาสตร์ คิดเป็นร้อยละ 13.33 จำนวนผู้เข้ารับการอบรมจำแนกตาม</t>
  </si>
  <si>
    <t>สาขาวิชา พบว่า ส่วนใหญ่สาขาวิชาสังคมศึกษา คิดเป็นร้อยละ 13.33</t>
  </si>
  <si>
    <t xml:space="preserve">     จากตารางพบว่า กลุ่ม Elementary 2 (A2) เป็นเพศชาย คิดเป็นร้อยละ 6.67 เพศหญิง คิดเป็นร้อยละ 3.33</t>
  </si>
  <si>
    <t>กลุ่ม Intermediate (B1) เป็นเพศหญิง คิดเป็นร้อยละ 16.67 เพศชาย  คิดเป็นร้อยละ 8.33</t>
  </si>
  <si>
    <t>กลุ่ม Pre - Intermediate (B1) เป็นเพศชาย คิดเป็นร้อยละ 33.33 เพศหญิง คิดเป็นร้อยละ 18.33</t>
  </si>
  <si>
    <t>กลุ่ม Starter (A 1)  เป็นเพศชาย คิดเป็นร้อยละ 8.33 เพศหญิง คิดเป็นร้อยละ 5.00</t>
  </si>
  <si>
    <t xml:space="preserve">     จากตารางพบว่า กลุ่ม Elementary 2 (A2) มีอายุระหว่าง 31 - 40 ปี คิดเป็นร้อยละ 6.77 รองลงมาคือ</t>
  </si>
  <si>
    <t>อายุระหว่าง 20 - 30 ปี คิดเป็นร้อยละ 3.33 กลุ่ม Intermediate (B1) ส่วนใหญ่มีอายุระหว่าง 20 - 30 ปี</t>
  </si>
  <si>
    <t xml:space="preserve">คิดเป็นร้อยละ 16.67 รองลงมาคือ อายุระหว่าง 31 - 40 ปี คิดเป็นร้อยละ 6.67 กลุ่ม Pre - Intermediate (B1)  </t>
  </si>
  <si>
    <t>อายุระหว่าง 31 - 40 ปี คิดเป็นร้อยละ 28.33 รองลงมาคือ อายุระหว่าง 20 - 30 ปี คิดเป็นร้อยละ 15.00</t>
  </si>
  <si>
    <t xml:space="preserve">กลุ่ม Starter (A 1) อายุระหว่าง 31 - 40 ปี  คิดเป็นร้อยละ 10.00 รองลงมาคือ อายุระหว่าง 20 - 30 ปี </t>
  </si>
  <si>
    <t>คิดเป็นร้อยละ 3.33</t>
  </si>
  <si>
    <t xml:space="preserve">     จากตารางพบว่า กลุ่ม Elementary 2 (A2) เป็นนิสิตปริญญาโท คิดเป็นร้อยละ 10.00 กลุ่ม Intermediate (B1) </t>
  </si>
  <si>
    <t>ส่วนใหญ่เป็นนิสิตปริญญาโท คิดเป็นร้อยละ 20.00 รองลงมาคือ นิสิตปริญญาเอก คิดเป็นร้อยละ 5.00</t>
  </si>
  <si>
    <t xml:space="preserve">กลุ่ม Pre - Intermediate (B1) ส่วนใหญ่เป็นนิสิตปริญญาโท คิดเป็นร้อยละ 48.33 รองลงมาคือ นิสิตปริญญาเอก </t>
  </si>
  <si>
    <t>คิดเป็นร้อยละ 3.33 กลุ่ม Starter (A 1) เป็นนิสิตปริญญาโท คิดเป็นร้อยละ 13.33</t>
  </si>
  <si>
    <t xml:space="preserve">เป็นนิสิตสังกัดคณะศึกษาศาสตร์ คิดเป็นร้อยละ 10.00 กลุ่ม Intermediate (B1) ส่วนใหญ่สังกัดคณะศึกษาศาสตร์ </t>
  </si>
  <si>
    <t>กลุ่ม Pre - Intermediate (B1) สังกัดคณะศึกษาศาสตร์ คิดเป็นร้อยละ 51.67 กลุ่ม Starter (A 1)</t>
  </si>
  <si>
    <t>สังกัดคณะศึกษาศาสตร์ คิดเป็นร้อยละ 13.33</t>
  </si>
  <si>
    <t>สาขาวิชาการบริหารการศึกษา คิดเป็นร้อยละ 10.00 กลุ่ม Intermediate (B1) สาขาวิชาพลศึกษาและวิทยาศาสตร์</t>
  </si>
  <si>
    <t xml:space="preserve">กลุ่ม Pre - Intermediate (B1) ส่วนใหญ่สาขาวิชาการบริหารการศึกษา คิดเป็นร้อยละ 33.33 รองลงมาคือ </t>
  </si>
  <si>
    <t>สาขาวิชาพลศึกษาและวิทยาศาสตร์การออกกำลังกาย คิดเป็นร้อยละ 11.67 กลุ่ม Starter (A 1) สาขาวิชาสังคมศึกษา</t>
  </si>
  <si>
    <t>คิดเป็นร้อยละ 13.33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</si>
</sst>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25" x14ac:knownFonts="1">
    <font>
      <sz val="10"/>
      <color rgb="FF000000"/>
      <name val="Arial"/>
    </font>
    <font>
      <sz val="16"/>
      <color rgb="FF000000"/>
      <name val="AngsanaUPC"/>
      <family val="1"/>
      <charset val="22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color rgb="FF000000"/>
      <name val="Arial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2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1"/>
      <name val="TH SarabunPSK"/>
      <family val="2"/>
    </font>
    <font>
      <b/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10"/>
      <color theme="1"/>
      <name val="Arial"/>
    </font>
    <font>
      <sz val="10"/>
      <color theme="1"/>
      <name val="Arial"/>
      <family val="2"/>
    </font>
    <font>
      <b/>
      <sz val="18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 applyFont="1" applyAlignment="1"/>
    <xf numFmtId="2" fontId="1" fillId="2" borderId="0" xfId="0" applyNumberFormat="1" applyFont="1" applyFill="1" applyAlignment="1">
      <alignment vertical="top"/>
    </xf>
    <xf numFmtId="2" fontId="1" fillId="3" borderId="0" xfId="0" applyNumberFormat="1" applyFont="1" applyFill="1" applyAlignment="1">
      <alignment vertical="top"/>
    </xf>
    <xf numFmtId="0" fontId="2" fillId="0" borderId="0" xfId="0" applyFont="1" applyAlignment="1"/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2" xfId="0" pivotButton="1" applyFont="1" applyBorder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left" wrapText="1"/>
    </xf>
    <xf numFmtId="0" fontId="9" fillId="0" borderId="0" xfId="0" applyFont="1" applyAlignment="1"/>
    <xf numFmtId="0" fontId="9" fillId="0" borderId="0" xfId="0" applyFont="1" applyFill="1" applyAlignment="1"/>
    <xf numFmtId="0" fontId="9" fillId="0" borderId="0" xfId="0" applyFont="1" applyAlignment="1">
      <alignment horizontal="center"/>
    </xf>
    <xf numFmtId="0" fontId="10" fillId="0" borderId="0" xfId="0" applyFont="1" applyFill="1" applyAlignment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Fill="1" applyBorder="1" applyAlignment="1">
      <alignment vertical="top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Fill="1" applyAlignment="1"/>
    <xf numFmtId="0" fontId="4" fillId="0" borderId="0" xfId="0" applyFont="1" applyAlignment="1">
      <alignment horizontal="center"/>
    </xf>
    <xf numFmtId="0" fontId="6" fillId="0" borderId="0" xfId="0" applyFont="1" applyFill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7" fillId="0" borderId="0" xfId="0" applyFont="1" applyFill="1" applyAlignment="1"/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4" fillId="0" borderId="2" xfId="0" applyFont="1" applyFill="1" applyBorder="1" applyAlignment="1">
      <alignment vertical="top"/>
    </xf>
    <xf numFmtId="2" fontId="4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2" fontId="1" fillId="0" borderId="0" xfId="0" applyNumberFormat="1" applyFont="1" applyAlignment="1">
      <alignment vertical="top"/>
    </xf>
    <xf numFmtId="2" fontId="7" fillId="0" borderId="2" xfId="0" applyNumberFormat="1" applyFont="1" applyBorder="1" applyAlignment="1">
      <alignment horizontal="center"/>
    </xf>
    <xf numFmtId="0" fontId="6" fillId="0" borderId="6" xfId="0" applyFont="1" applyFill="1" applyBorder="1" applyAlignment="1"/>
    <xf numFmtId="2" fontId="6" fillId="0" borderId="6" xfId="0" applyNumberFormat="1" applyFont="1" applyBorder="1" applyAlignment="1">
      <alignment horizontal="center"/>
    </xf>
    <xf numFmtId="0" fontId="6" fillId="0" borderId="12" xfId="0" applyFont="1" applyFill="1" applyBorder="1" applyAlignment="1"/>
    <xf numFmtId="0" fontId="6" fillId="0" borderId="7" xfId="0" applyFont="1" applyFill="1" applyBorder="1" applyAlignment="1"/>
    <xf numFmtId="0" fontId="6" fillId="0" borderId="7" xfId="0" applyFont="1" applyBorder="1" applyAlignment="1">
      <alignment horizontal="center"/>
    </xf>
    <xf numFmtId="2" fontId="0" fillId="0" borderId="0" xfId="0" applyNumberFormat="1" applyFont="1" applyAlignment="1"/>
    <xf numFmtId="0" fontId="6" fillId="0" borderId="0" xfId="0" applyFont="1" applyBorder="1" applyAlignment="1"/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/>
    <xf numFmtId="2" fontId="7" fillId="0" borderId="0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7" fillId="0" borderId="0" xfId="0" applyFont="1" applyAlignment="1"/>
    <xf numFmtId="0" fontId="6" fillId="0" borderId="8" xfId="0" applyFont="1" applyBorder="1" applyAlignment="1">
      <alignment horizontal="center"/>
    </xf>
    <xf numFmtId="0" fontId="16" fillId="0" borderId="0" xfId="0" applyFont="1" applyAlignment="1"/>
    <xf numFmtId="0" fontId="7" fillId="0" borderId="13" xfId="0" applyFont="1" applyFill="1" applyBorder="1" applyAlignment="1">
      <alignment horizontal="left" vertical="center"/>
    </xf>
    <xf numFmtId="2" fontId="6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/>
    </xf>
    <xf numFmtId="0" fontId="18" fillId="0" borderId="6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1" fillId="0" borderId="0" xfId="0" applyFont="1" applyAlignment="1"/>
    <xf numFmtId="0" fontId="22" fillId="0" borderId="0" xfId="0" applyFont="1"/>
    <xf numFmtId="164" fontId="22" fillId="0" borderId="0" xfId="0" applyNumberFormat="1" applyFont="1" applyAlignment="1"/>
    <xf numFmtId="0" fontId="22" fillId="0" borderId="0" xfId="0" applyFont="1" applyAlignment="1"/>
    <xf numFmtId="0" fontId="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2" xfId="0" applyFont="1" applyFill="1" applyBorder="1" applyAlignment="1"/>
    <xf numFmtId="0" fontId="19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6" fillId="0" borderId="0" xfId="0" applyFont="1" applyFill="1" applyBorder="1" applyAlignment="1"/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21" fillId="0" borderId="2" xfId="0" applyFont="1" applyBorder="1" applyAlignment="1"/>
    <xf numFmtId="0" fontId="21" fillId="5" borderId="2" xfId="0" applyFont="1" applyFill="1" applyBorder="1" applyAlignment="1"/>
    <xf numFmtId="0" fontId="21" fillId="5" borderId="0" xfId="0" applyFont="1" applyFill="1" applyAlignment="1"/>
    <xf numFmtId="0" fontId="24" fillId="5" borderId="2" xfId="0" applyFont="1" applyFill="1" applyBorder="1" applyAlignment="1">
      <alignment horizontal="center" vertical="center"/>
    </xf>
    <xf numFmtId="164" fontId="23" fillId="0" borderId="0" xfId="0" applyNumberFormat="1" applyFont="1" applyAlignment="1"/>
    <xf numFmtId="0" fontId="7" fillId="0" borderId="11" xfId="0" applyFont="1" applyBorder="1" applyAlignment="1">
      <alignment horizontal="center"/>
    </xf>
    <xf numFmtId="0" fontId="6" fillId="0" borderId="6" xfId="0" applyFont="1" applyBorder="1" applyAlignment="1"/>
    <xf numFmtId="0" fontId="6" fillId="0" borderId="11" xfId="0" applyFont="1" applyBorder="1" applyAlignment="1"/>
    <xf numFmtId="0" fontId="7" fillId="0" borderId="9" xfId="0" applyFont="1" applyBorder="1" applyAlignment="1">
      <alignment horizontal="center"/>
    </xf>
    <xf numFmtId="0" fontId="21" fillId="0" borderId="6" xfId="0" applyFont="1" applyBorder="1" applyAlignment="1"/>
    <xf numFmtId="0" fontId="15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top"/>
    </xf>
    <xf numFmtId="0" fontId="2" fillId="0" borderId="7" xfId="0" applyFont="1" applyFill="1" applyBorder="1" applyAlignment="1"/>
    <xf numFmtId="2" fontId="2" fillId="0" borderId="7" xfId="0" applyNumberFormat="1" applyFont="1" applyBorder="1" applyAlignment="1">
      <alignment horizontal="center" vertical="top"/>
    </xf>
    <xf numFmtId="2" fontId="19" fillId="0" borderId="1" xfId="0" applyNumberFormat="1" applyFont="1" applyBorder="1" applyAlignment="1">
      <alignment horizontal="center" vertical="top"/>
    </xf>
    <xf numFmtId="0" fontId="21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 vertical="top"/>
    </xf>
    <xf numFmtId="0" fontId="21" fillId="0" borderId="6" xfId="0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center" vertical="top"/>
    </xf>
    <xf numFmtId="0" fontId="6" fillId="0" borderId="8" xfId="0" applyFont="1" applyFill="1" applyBorder="1" applyAlignment="1"/>
    <xf numFmtId="0" fontId="15" fillId="0" borderId="7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9" xfId="0" applyFont="1" applyBorder="1" applyAlignment="1"/>
    <xf numFmtId="0" fontId="20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</cellXfs>
  <cellStyles count="1">
    <cellStyle name="Normal" xfId="0" builtinId="0"/>
  </cellStyles>
  <dxfs count="47">
    <dxf>
      <numFmt numFmtId="2" formatCode="0.00"/>
    </dxf>
    <dxf>
      <numFmt numFmtId="165" formatCode="0.000"/>
    </dxf>
    <dxf>
      <numFmt numFmtId="166" formatCode="0.0000"/>
    </dxf>
    <dxf>
      <numFmt numFmtId="167" formatCode="0.00000"/>
    </dxf>
    <dxf>
      <numFmt numFmtId="168" formatCode="0.000000"/>
    </dxf>
    <dxf>
      <numFmt numFmtId="169" formatCode="0.0000000"/>
    </dxf>
    <dxf>
      <numFmt numFmtId="170" formatCode="0.00000000"/>
    </dxf>
    <dxf>
      <numFmt numFmtId="171" formatCode="0.000000000"/>
    </dxf>
    <dxf>
      <numFmt numFmtId="172" formatCode="0.000000000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263</xdr:row>
          <xdr:rowOff>161925</xdr:rowOff>
        </xdr:from>
        <xdr:to>
          <xdr:col>1</xdr:col>
          <xdr:colOff>257175</xdr:colOff>
          <xdr:row>264</xdr:row>
          <xdr:rowOff>28575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165</xdr:row>
          <xdr:rowOff>219075</xdr:rowOff>
        </xdr:from>
        <xdr:to>
          <xdr:col>1</xdr:col>
          <xdr:colOff>257175</xdr:colOff>
          <xdr:row>166</xdr:row>
          <xdr:rowOff>85725</xdr:rowOff>
        </xdr:to>
        <xdr:sp macro="" textlink="">
          <xdr:nvSpPr>
            <xdr:cNvPr id="5137" name="Object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206</xdr:row>
          <xdr:rowOff>161925</xdr:rowOff>
        </xdr:from>
        <xdr:to>
          <xdr:col>1</xdr:col>
          <xdr:colOff>257175</xdr:colOff>
          <xdr:row>207</xdr:row>
          <xdr:rowOff>28575</xdr:rowOff>
        </xdr:to>
        <xdr:sp macro="" textlink="">
          <xdr:nvSpPr>
            <xdr:cNvPr id="5138" name="Object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329</xdr:row>
          <xdr:rowOff>161925</xdr:rowOff>
        </xdr:from>
        <xdr:to>
          <xdr:col>1</xdr:col>
          <xdr:colOff>257175</xdr:colOff>
          <xdr:row>330</xdr:row>
          <xdr:rowOff>28575</xdr:rowOff>
        </xdr:to>
        <xdr:sp macro="" textlink="">
          <xdr:nvSpPr>
            <xdr:cNvPr id="5139" name="Object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263</xdr:row>
          <xdr:rowOff>161925</xdr:rowOff>
        </xdr:from>
        <xdr:to>
          <xdr:col>1</xdr:col>
          <xdr:colOff>257175</xdr:colOff>
          <xdr:row>264</xdr:row>
          <xdr:rowOff>28575</xdr:rowOff>
        </xdr:to>
        <xdr:sp macro="" textlink="">
          <xdr:nvSpPr>
            <xdr:cNvPr id="5140" name="Object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165</xdr:row>
          <xdr:rowOff>219075</xdr:rowOff>
        </xdr:from>
        <xdr:to>
          <xdr:col>1</xdr:col>
          <xdr:colOff>257175</xdr:colOff>
          <xdr:row>166</xdr:row>
          <xdr:rowOff>85725</xdr:rowOff>
        </xdr:to>
        <xdr:sp macro="" textlink="">
          <xdr:nvSpPr>
            <xdr:cNvPr id="5141" name="Object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206</xdr:row>
          <xdr:rowOff>161925</xdr:rowOff>
        </xdr:from>
        <xdr:to>
          <xdr:col>1</xdr:col>
          <xdr:colOff>257175</xdr:colOff>
          <xdr:row>207</xdr:row>
          <xdr:rowOff>28575</xdr:rowOff>
        </xdr:to>
        <xdr:sp macro="" textlink="">
          <xdr:nvSpPr>
            <xdr:cNvPr id="5142" name="Object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329</xdr:row>
          <xdr:rowOff>161925</xdr:rowOff>
        </xdr:from>
        <xdr:to>
          <xdr:col>1</xdr:col>
          <xdr:colOff>257175</xdr:colOff>
          <xdr:row>330</xdr:row>
          <xdr:rowOff>28575</xdr:rowOff>
        </xdr:to>
        <xdr:sp macro="" textlink="">
          <xdr:nvSpPr>
            <xdr:cNvPr id="5143" name="Object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9;&#3610;&#3610;&#3611;&#3619;&#3632;&#3648;&#3617;&#3636;&#3609;-EPE%20&#3623;&#3633;&#3609;&#3607;&#3637;&#3656;%2015%20&#3617;&#3637;.&#3588;.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รวมทั้งหมด"/>
      <sheetName val="กลุ่ม EIementary (A2)"/>
      <sheetName val="กลุ่ม Intermediate (B1)"/>
      <sheetName val="กลุ่ม Per-Internediate (B1)"/>
      <sheetName val="กลุ่ม Starter 2 (A1)"/>
      <sheetName val="บทสรุปผู้บริหาร"/>
      <sheetName val="report"/>
      <sheetName val="Sheet2"/>
    </sheetNames>
    <sheetDataSet>
      <sheetData sheetId="0"/>
      <sheetData sheetId="1"/>
      <sheetData sheetId="2">
        <row r="8">
          <cell r="H8">
            <v>4.333333333333333</v>
          </cell>
          <cell r="I8">
            <v>3.6666666666666665</v>
          </cell>
          <cell r="J8">
            <v>4</v>
          </cell>
          <cell r="K8">
            <v>4.666666666666667</v>
          </cell>
          <cell r="L8">
            <v>4.666666666666667</v>
          </cell>
          <cell r="M8">
            <v>4.666666666666667</v>
          </cell>
          <cell r="N8">
            <v>3.3333333333333335</v>
          </cell>
          <cell r="O8">
            <v>4.333333333333333</v>
          </cell>
          <cell r="P8">
            <v>4.333333333333333</v>
          </cell>
          <cell r="Q8">
            <v>4.666666666666667</v>
          </cell>
          <cell r="R8">
            <v>4.666666666666667</v>
          </cell>
          <cell r="S8">
            <v>4.833333333333333</v>
          </cell>
          <cell r="T8">
            <v>4.833333333333333</v>
          </cell>
          <cell r="U8">
            <v>4.666666666666667</v>
          </cell>
          <cell r="V8">
            <v>3.6666666666666665</v>
          </cell>
        </row>
        <row r="9">
          <cell r="H9">
            <v>1.0327955589886442</v>
          </cell>
          <cell r="I9">
            <v>2.0655911179772888</v>
          </cell>
          <cell r="J9">
            <v>1.5491933384829668</v>
          </cell>
          <cell r="K9">
            <v>0.51639777949432408</v>
          </cell>
          <cell r="L9">
            <v>0.51639777949432408</v>
          </cell>
          <cell r="M9">
            <v>0.51639777949432408</v>
          </cell>
          <cell r="N9">
            <v>1.3662601021279461</v>
          </cell>
          <cell r="O9">
            <v>0.51639777949432131</v>
          </cell>
          <cell r="P9">
            <v>0.51639777949432131</v>
          </cell>
          <cell r="Q9">
            <v>0.51639777949432408</v>
          </cell>
          <cell r="R9">
            <v>0.51639777949432408</v>
          </cell>
          <cell r="S9">
            <v>0.40824829046386302</v>
          </cell>
          <cell r="T9">
            <v>0.40824829046386302</v>
          </cell>
          <cell r="U9">
            <v>0.51639777949432408</v>
          </cell>
          <cell r="V9">
            <v>2.0655911179772888</v>
          </cell>
        </row>
      </sheetData>
      <sheetData sheetId="3">
        <row r="17">
          <cell r="H17">
            <v>4.4666666666666668</v>
          </cell>
          <cell r="I17">
            <v>4.666666666666667</v>
          </cell>
          <cell r="J17">
            <v>4.5333333333333332</v>
          </cell>
          <cell r="K17">
            <v>4.5999999999999996</v>
          </cell>
          <cell r="L17">
            <v>4.5333333333333332</v>
          </cell>
          <cell r="M17">
            <v>4.666666666666667</v>
          </cell>
          <cell r="N17">
            <v>4.0666666666666664</v>
          </cell>
          <cell r="O17">
            <v>4.5333333333333332</v>
          </cell>
          <cell r="P17">
            <v>4.5999999999999996</v>
          </cell>
          <cell r="Q17">
            <v>4.666666666666667</v>
          </cell>
          <cell r="R17">
            <v>4.5999999999999996</v>
          </cell>
          <cell r="S17">
            <v>4.666666666666667</v>
          </cell>
          <cell r="T17">
            <v>4.8</v>
          </cell>
          <cell r="U17">
            <v>4.666666666666667</v>
          </cell>
          <cell r="V17">
            <v>4.666666666666667</v>
          </cell>
        </row>
        <row r="18">
          <cell r="H18">
            <v>1.0600988273786198</v>
          </cell>
          <cell r="I18">
            <v>0.48795003647426521</v>
          </cell>
          <cell r="J18">
            <v>0.6399404734221853</v>
          </cell>
          <cell r="K18">
            <v>0.6324555320336771</v>
          </cell>
          <cell r="L18">
            <v>0.6399404734221853</v>
          </cell>
          <cell r="M18">
            <v>0.48795003647426521</v>
          </cell>
          <cell r="N18">
            <v>1.1629191512658792</v>
          </cell>
          <cell r="O18">
            <v>0.51639777949432331</v>
          </cell>
          <cell r="P18">
            <v>0.50709255283711152</v>
          </cell>
          <cell r="Q18">
            <v>0.48795003647426521</v>
          </cell>
          <cell r="R18">
            <v>0.6324555320336771</v>
          </cell>
          <cell r="S18">
            <v>0.48795003647426521</v>
          </cell>
          <cell r="T18">
            <v>0.41403933560541251</v>
          </cell>
          <cell r="U18">
            <v>0.48795003647426521</v>
          </cell>
          <cell r="V18">
            <v>0.48795003647426521</v>
          </cell>
        </row>
      </sheetData>
      <sheetData sheetId="4">
        <row r="33">
          <cell r="H33">
            <v>4.225806451612903</v>
          </cell>
          <cell r="I33">
            <v>4.387096774193548</v>
          </cell>
          <cell r="J33">
            <v>4.354838709677419</v>
          </cell>
          <cell r="K33">
            <v>4.387096774193548</v>
          </cell>
          <cell r="L33">
            <v>4.225806451612903</v>
          </cell>
          <cell r="M33">
            <v>4.709677419354839</v>
          </cell>
          <cell r="N33">
            <v>2.838709677419355</v>
          </cell>
          <cell r="O33">
            <v>3.838709677419355</v>
          </cell>
          <cell r="P33">
            <v>3.870967741935484</v>
          </cell>
          <cell r="Q33">
            <v>4.096774193548387</v>
          </cell>
          <cell r="R33">
            <v>4</v>
          </cell>
          <cell r="S33">
            <v>4.064516129032258</v>
          </cell>
          <cell r="T33">
            <v>4.290322580645161</v>
          </cell>
          <cell r="U33">
            <v>4.064516129032258</v>
          </cell>
          <cell r="V33">
            <v>4.419354838709677</v>
          </cell>
        </row>
        <row r="34">
          <cell r="H34">
            <v>1.0233825423354592</v>
          </cell>
          <cell r="I34">
            <v>0.71542152399075043</v>
          </cell>
          <cell r="J34">
            <v>0.66072622150550908</v>
          </cell>
          <cell r="K34">
            <v>0.61521916717208558</v>
          </cell>
          <cell r="L34">
            <v>0.88354126179274795</v>
          </cell>
          <cell r="M34">
            <v>0.52874369260835441</v>
          </cell>
          <cell r="N34">
            <v>0.73470058271145999</v>
          </cell>
          <cell r="O34">
            <v>0.52260719433422675</v>
          </cell>
          <cell r="P34">
            <v>0.67041954445809404</v>
          </cell>
          <cell r="Q34">
            <v>0.597485771639651</v>
          </cell>
          <cell r="R34">
            <v>0.68313005106397318</v>
          </cell>
          <cell r="S34">
            <v>0.81385845906880494</v>
          </cell>
          <cell r="T34">
            <v>0.58841869373753297</v>
          </cell>
          <cell r="U34">
            <v>0.72734603736083991</v>
          </cell>
          <cell r="V34">
            <v>0.6204403569716741</v>
          </cell>
        </row>
      </sheetData>
      <sheetData sheetId="5">
        <row r="10">
          <cell r="H10">
            <v>4.25</v>
          </cell>
          <cell r="I10">
            <v>4.625</v>
          </cell>
          <cell r="J10">
            <v>4.375</v>
          </cell>
          <cell r="K10">
            <v>4</v>
          </cell>
          <cell r="L10">
            <v>4</v>
          </cell>
          <cell r="M10">
            <v>4.875</v>
          </cell>
          <cell r="N10">
            <v>2.75</v>
          </cell>
          <cell r="O10">
            <v>4</v>
          </cell>
          <cell r="P10">
            <v>4.75</v>
          </cell>
          <cell r="Q10">
            <v>4.875</v>
          </cell>
          <cell r="R10">
            <v>4.875</v>
          </cell>
          <cell r="S10">
            <v>4.875</v>
          </cell>
          <cell r="T10">
            <v>4.875</v>
          </cell>
          <cell r="U10">
            <v>4.875</v>
          </cell>
          <cell r="V10">
            <v>4.875</v>
          </cell>
        </row>
        <row r="11">
          <cell r="H11">
            <v>1.0350983390135313</v>
          </cell>
          <cell r="I11">
            <v>0.51754916950676566</v>
          </cell>
          <cell r="J11">
            <v>0.51754916950676566</v>
          </cell>
          <cell r="K11">
            <v>0.92582009977255142</v>
          </cell>
          <cell r="L11">
            <v>0.92582009977255142</v>
          </cell>
          <cell r="M11">
            <v>0.35355339059327379</v>
          </cell>
          <cell r="N11">
            <v>1.9086270308410553</v>
          </cell>
          <cell r="O11">
            <v>0.92582009977255142</v>
          </cell>
          <cell r="P11">
            <v>0.46291004988627571</v>
          </cell>
          <cell r="Q11">
            <v>0.35355339059327379</v>
          </cell>
          <cell r="R11">
            <v>0.35355339059327379</v>
          </cell>
          <cell r="S11">
            <v>0.35355339059327379</v>
          </cell>
          <cell r="T11">
            <v>0.35355339059327379</v>
          </cell>
          <cell r="U11">
            <v>0.35355339059327379</v>
          </cell>
          <cell r="V11">
            <v>0.35355339059327379</v>
          </cell>
        </row>
      </sheetData>
      <sheetData sheetId="6"/>
      <sheetData sheetId="7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nta chat-apiwan" refreshedDate="43458.597623611109" createdVersion="6" refreshedVersion="6" minRefreshableVersion="3" recordCount="105">
  <cacheSource type="worksheet">
    <worksheetSource ref="A2:W199" sheet="รวมทั้งหมด"/>
  </cacheSource>
  <cacheFields count="24">
    <cacheField name="ประทับเวลา" numFmtId="0">
      <sharedItems containsNonDate="0" containsDate="1" containsString="0" containsBlank="1" minDate="2018-11-18T10:14:31" maxDate="2018-12-03T22:17:42"/>
    </cacheField>
    <cacheField name="1. สถานภาพ" numFmtId="0">
      <sharedItems containsBlank="1"/>
    </cacheField>
    <cacheField name="2. อายุ" numFmtId="0">
      <sharedItems containsBlank="1"/>
    </cacheField>
    <cacheField name="3. ระดับการศึกษา" numFmtId="0">
      <sharedItems containsBlank="1"/>
    </cacheField>
    <cacheField name="4. คณะ" numFmtId="0">
      <sharedItems containsBlank="1" count="31">
        <s v="ศึกษาศาสตร์"/>
        <s v="สหเวชศาสตร์"/>
        <s v="บริหารธุรกิจ เศรษฐศาสตร์และการสื่อสาร"/>
        <s v="สังคมศาสตร์"/>
        <s v="สังคม"/>
        <s v="สาธารณสุขศาสตร์"/>
        <s v="BEC"/>
        <s v="บริหารธุกิจ เศรษฐศาสตร์ และการสื่อสาร"/>
        <s v="B.E.C."/>
        <s v="BEC."/>
        <s v="ทันตแพทยศาสตร์"/>
        <s v="บริหารธุรกิจ"/>
        <s v="วิทยาศาสตร์การแพทย์"/>
        <s v="วิทยาศาสตร์"/>
        <s v="ศึกษาศาตร"/>
        <s v="คณะเกษตรศาสตร์ฯ"/>
        <s v="เกษตรศาสตร์ฯ"/>
        <s v="วิศวกรรมศาสตร์"/>
        <s v="เกษตรศาสตร์ ทรัพยากรธรรมชาติ และสิ่งแวดล้อม"/>
        <s v="Agriculture "/>
        <s v="บริหารธุรกิจ​เศรษฐศาสตร์​และการสื่อสาร"/>
        <s v="บริหาร"/>
        <s v="MBA"/>
        <s v="เกษตร"/>
        <s v="พยาบาลศาสตร์"/>
        <s v="สถาปัตยกรรมศาสตร์"/>
        <s v="มนุษยศาสตร์"/>
        <s v="วิทยาลัยโลจิสติกส์และโซ่อุปทาน "/>
        <s v="สถาปัตย์"/>
        <s v="วิทยาศาสตร"/>
        <m/>
      </sharedItems>
    </cacheField>
    <cacheField name="5. สาขาวิชา" numFmtId="0">
      <sharedItems containsBlank="1" count="52">
        <s v="พัฒนาศึกษา"/>
        <s v="วิทศึกษา"/>
        <s v="วิทยาศาสตร์ศึกษา"/>
        <s v="การจัดการกีฬา"/>
        <s v="ฟิสิกส์การแพทย์"/>
        <s v="การสื่อสาร"/>
        <s v="รัฐศาสตร์"/>
        <s v="หลักสูตรและการสอน"/>
        <s v="สาธารณสุขศาสตรมหาบัณฑิต"/>
        <s v="MBA"/>
        <s v="การบริหารเทคโนโลยีสารสนเทศเชิงกลยุทย์"/>
        <s v="สาธารณสุข"/>
        <s v="พัฒนศึกษา"/>
        <s v="วิทยาศาสตร์"/>
        <s v="M.B.A."/>
        <s v="MBB"/>
        <s v="การบริหารการศึกษา"/>
        <s v="ปริทันตวิทยา"/>
        <s v="วิทยาศาสตร์การแพทย์"/>
        <s v="เคมี"/>
        <s v="บริหารการศึกษา"/>
        <s v="บริหารการศึกษา​"/>
        <s v="สาธารณสุขศาสตรบัณฑิต"/>
        <s v="วิทยาศาสตร์การเกษตร"/>
        <s v="เทคโนโลยีสารสนเทศ"/>
        <s v="เอเชียตะวันออกเฉียงใต้ศึกษา"/>
        <s v="คณิตศาสตร์"/>
        <s v="วิทยาศาสตร์และเทคโนโลยีการอาหาร"/>
        <s v="วิจัยและประเมินผลการศึกษา"/>
        <s v="วิศวกรรมเครื่องกล"/>
        <s v="สาธารณสุขศาสตร์"/>
        <s v="วิทยาศาสตร์สิ่งแวดล้อม"/>
        <s v="สาธารณสุขศาสตรดุษฎีบัณฑิต"/>
        <s v="Agricultural science "/>
        <s v="วิศวกรรมไฟฟ้า"/>
        <s v="บริหาร"/>
        <s v="บริหารธุรกิจ"/>
        <s v="วิทยาการคอมพิวเตอร์"/>
        <s v="ชีววิทยาช่องปาก"/>
        <s v="การพยาบาลเวชปฏิบัติชุมชน"/>
        <s v="ศิลปะและการออกแบบ"/>
        <s v="เศรษฐศาสตร์"/>
        <s v="ภาษาอังกฤษ"/>
        <s v="การจัดการกึฬา"/>
        <s v="ภาษาไทย"/>
        <s v="วิศวกรรมสิ่งแวดล้อม"/>
        <s v="โลจิสติกส์และโซ่อุปทาน"/>
        <s v="วิศวกรรมสิ่งแวเล้อม"/>
        <s v="สิ่งแวดล้อม"/>
        <s v="ภูมิศาสตร์"/>
        <s v="เทคโนโลยีชีวภาพ"/>
        <m/>
      </sharedItems>
    </cacheField>
    <cacheField name="6. รายวิชา" numFmtId="0">
      <sharedItems containsBlank="1" count="7">
        <s v="EPE (Intermediate)"/>
        <s v="EPE (Starter 2)"/>
        <s v="EPE (Elementary 2)"/>
        <s v="EPE (Pre-Intermediate)"/>
        <s v="EPE (Upper-Intermediate)"/>
        <s v="EPE (Elementary 1)"/>
        <m/>
      </sharedItems>
    </cacheField>
    <cacheField name="7. ช่วงเวลา " numFmtId="0">
      <sharedItems containsBlank="1"/>
    </cacheField>
    <cacheField name="1. ท่านได้รับความสะดวกในการสมัครเข้ารับการอบรม" numFmtId="0">
      <sharedItems containsSemiMixedTypes="0" containsString="0" containsNumber="1" minValue="0.75714419150692369" maxValue="5"/>
    </cacheField>
    <cacheField name="2. เจ้าหน้าที่ให้บริการด้วยกิริยาวาจาสุภาพ ยิ้มแย้มแจ่มใส" numFmtId="0">
      <sharedItems containsSemiMixedTypes="0" containsString="0" containsNumber="1" minValue="0.73941373619058959" maxValue="5"/>
    </cacheField>
    <cacheField name="3. เจ้าหน้าที่ให้คำแนะนำ/ข้อมูล ถูกต้อง ชัดเจน" numFmtId="0">
      <sharedItems containsSemiMixedTypes="0" containsString="0" containsNumber="1" minValue="0.96390295719594543" maxValue="5"/>
    </cacheField>
    <cacheField name="4. ความเหมาะสมของระยะเวลาในการจัดการอบรม" numFmtId="0">
      <sharedItems containsSemiMixedTypes="0" containsString="0" containsNumber="1" minValue="0.91305167780177376" maxValue="5"/>
    </cacheField>
    <cacheField name="5. ความเหมาะสมของช่วงเวลาที่ท่านเข้ารับการอบรม" numFmtId="0">
      <sharedItems containsSemiMixedTypes="0" containsString="0" containsNumber="1" minValue="0.81859575487598835" maxValue="5"/>
    </cacheField>
    <cacheField name="6. ความสะดวกของสถานที่อบรม" numFmtId="0">
      <sharedItems containsSemiMixedTypes="0" containsString="0" containsNumber="1" minValue="0.75189529500686825" maxValue="5"/>
    </cacheField>
    <cacheField name="7. ความรู้ก่อนการเข้ารับการอบรมของท่านอยู่ในระดับใด" numFmtId="0">
      <sharedItems containsSemiMixedTypes="0" containsString="0" containsNumber="1" minValue="0.91727102789407966" maxValue="5"/>
    </cacheField>
    <cacheField name="8. ความรู้หลังการเข้ารับการอบรมของท่านอยู่ในระดับใด" numFmtId="0">
      <sharedItems containsSemiMixedTypes="0" containsString="0" containsNumber="1" minValue="0.66838063501819589" maxValue="5"/>
    </cacheField>
    <cacheField name="9. ท่านสามารถนำความรู้ไปประยุกต์ใช้ให้เกิดประโยชน์เพียงใด" numFmtId="0">
      <sharedItems containsSemiMixedTypes="0" containsString="0" containsNumber="1" minValue="0.72807898603172794" maxValue="5"/>
    </cacheField>
    <cacheField name="10. เนื้อหาสาระของการอบรมมีความเหมาะสมเพียงใด" numFmtId="0">
      <sharedItems containsSemiMixedTypes="0" containsString="0" containsNumber="1" minValue="0.68491525818241827" maxValue="5"/>
    </cacheField>
    <cacheField name="11. หนังสือเรียนมีเนื้อหาสาระ ความชัดเจน และเข้าใจง่าย" numFmtId="0">
      <sharedItems containsSemiMixedTypes="0" containsString="0" containsNumber="1" minValue="0.73241767016119785" maxValue="5"/>
    </cacheField>
    <cacheField name="12. อาจารย์อธิบายเนื้อหาวิชาได้อย่างชัดเจนและเข้าใจง่าย" numFmtId="0">
      <sharedItems containsSemiMixedTypes="0" containsString="0" containsNumber="1" minValue="0.78765223265344775" maxValue="5"/>
    </cacheField>
    <cacheField name="13. อาจารย์เข้าสอน – เลิกสอน ตรงเวลา" numFmtId="0">
      <sharedItems containsSemiMixedTypes="0" containsString="0" containsNumber="1" minValue="0.67045130359709926" maxValue="5"/>
    </cacheField>
    <cacheField name="14. อาจารย์ใช้สื่อการสอนได้เหมาะสมกับเนื้อหา และตอบคำถามได้ชัดเจน" numFmtId="0">
      <sharedItems containsSemiMixedTypes="0" containsString="0" containsNumber="1" minValue="0.76572621325338319" maxValue="5"/>
    </cacheField>
    <cacheField name="15. ท่านต้องการให้บัณฑิตวิทยาลัย จัดการอบรมรายวิชานี้ในครั้งต่อไปหรือไม่" numFmtId="0">
      <sharedItems containsSemiMixedTypes="0" containsString="0" containsNumber="1" minValue="0.74461765057279838" maxValue="5"/>
    </cacheField>
    <cacheField name="ข้อคิดเห็นและข้อเสนอแนะอื่นๆ" numFmtId="0">
      <sharedItems containsBlank="1" containsMixedTypes="1" containsNumber="1" minValue="0.86508941691856922" maxValue="4.0250825082508248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onta chat-apiwan" refreshedDate="43458.597624074071" createdVersion="5" refreshedVersion="6" minRefreshableVersion="3" recordCount="106">
  <cacheSource type="worksheet">
    <worksheetSource ref="A1:W1048576" sheet="รวมทั้งหมด"/>
  </cacheSource>
  <cacheFields count="24">
    <cacheField name="ประทับเวลา" numFmtId="0">
      <sharedItems containsNonDate="0" containsDate="1" containsString="0" containsBlank="1" minDate="2018-11-18T10:14:31" maxDate="2018-12-03T22:17:42"/>
    </cacheField>
    <cacheField name="1. สถานภาพ" numFmtId="0">
      <sharedItems containsBlank="1" count="3">
        <s v="หญิง"/>
        <s v="ชาย"/>
        <m/>
      </sharedItems>
    </cacheField>
    <cacheField name="2. อายุ" numFmtId="0">
      <sharedItems containsBlank="1"/>
    </cacheField>
    <cacheField name="3. ระดับการศึกษา" numFmtId="0">
      <sharedItems containsBlank="1"/>
    </cacheField>
    <cacheField name="4. คณะ" numFmtId="0">
      <sharedItems containsBlank="1"/>
    </cacheField>
    <cacheField name="5. สาขาวิชา" numFmtId="0">
      <sharedItems containsBlank="1"/>
    </cacheField>
    <cacheField name="6. รายวิชา" numFmtId="0">
      <sharedItems containsBlank="1" count="9">
        <s v="EPE (Intermediate)"/>
        <s v="EPE (Starter 2)"/>
        <s v="EPE (Elementary 2)"/>
        <s v="EPE (Pre-Intermediate)"/>
        <s v="EPE (Upper-Intermediate)"/>
        <s v="EPE (Elementary 1)"/>
        <m/>
        <s v="กลุ่มพิเศษ นิสิตรหัส 56" u="1"/>
        <s v="EPE (Starter 1)" u="1"/>
      </sharedItems>
    </cacheField>
    <cacheField name="7. ช่วงเวลา " numFmtId="0">
      <sharedItems containsBlank="1"/>
    </cacheField>
    <cacheField name="1. ท่านได้รับความสะดวกในการสมัครเข้ารับการอบรม" numFmtId="0">
      <sharedItems containsString="0" containsBlank="1" containsNumber="1" minValue="0.75714419150692369" maxValue="5"/>
    </cacheField>
    <cacheField name="2. เจ้าหน้าที่ให้บริการด้วยกิริยาวาจาสุภาพ ยิ้มแย้มแจ่มใส" numFmtId="0">
      <sharedItems containsString="0" containsBlank="1" containsNumber="1" minValue="0.73941373619058959" maxValue="5"/>
    </cacheField>
    <cacheField name="3. เจ้าหน้าที่ให้คำแนะนำ/ข้อมูล ถูกต้อง ชัดเจน" numFmtId="0">
      <sharedItems containsString="0" containsBlank="1" containsNumber="1" minValue="0.96390295719594543" maxValue="5"/>
    </cacheField>
    <cacheField name="4. ความเหมาะสมของระยะเวลาในการจัดการอบรม" numFmtId="0">
      <sharedItems containsString="0" containsBlank="1" containsNumber="1" minValue="0.91305167780177376" maxValue="5"/>
    </cacheField>
    <cacheField name="5. ความเหมาะสมของช่วงเวลาที่ท่านเข้ารับการอบรม" numFmtId="0">
      <sharedItems containsString="0" containsBlank="1" containsNumber="1" minValue="0.81859575487598835" maxValue="5"/>
    </cacheField>
    <cacheField name="6. ความสะดวกของสถานที่อบรม" numFmtId="0">
      <sharedItems containsString="0" containsBlank="1" containsNumber="1" minValue="0.75189529500686825" maxValue="5"/>
    </cacheField>
    <cacheField name="7. ความรู้ก่อนการเข้ารับการอบรมของท่านอยู่ในระดับใด" numFmtId="0">
      <sharedItems containsString="0" containsBlank="1" containsNumber="1" minValue="0.91727102789407966" maxValue="5"/>
    </cacheField>
    <cacheField name="8. ความรู้หลังการเข้ารับการอบรมของท่านอยู่ในระดับใด" numFmtId="0">
      <sharedItems containsString="0" containsBlank="1" containsNumber="1" minValue="0.66838063501819589" maxValue="5"/>
    </cacheField>
    <cacheField name="9. ท่านสามารถนำความรู้ไปประยุกต์ใช้ให้เกิดประโยชน์เพียงใด" numFmtId="0">
      <sharedItems containsString="0" containsBlank="1" containsNumber="1" minValue="0.72807898603172794" maxValue="5"/>
    </cacheField>
    <cacheField name="10. เนื้อหาสาระของการอบรมมีความเหมาะสมเพียงใด" numFmtId="0">
      <sharedItems containsString="0" containsBlank="1" containsNumber="1" minValue="0.68491525818241827" maxValue="5"/>
    </cacheField>
    <cacheField name="11. หนังสือเรียนมีเนื้อหาสาระ ความชัดเจน และเข้าใจง่าย" numFmtId="0">
      <sharedItems containsString="0" containsBlank="1" containsNumber="1" minValue="0.73241767016119785" maxValue="5"/>
    </cacheField>
    <cacheField name="12. อาจารย์อธิบายเนื้อหาวิชาได้อย่างชัดเจนและเข้าใจง่าย" numFmtId="0">
      <sharedItems containsString="0" containsBlank="1" containsNumber="1" minValue="0.78765223265344775" maxValue="5"/>
    </cacheField>
    <cacheField name="13. อาจารย์เข้าสอน – เลิกสอน ตรงเวลา" numFmtId="0">
      <sharedItems containsString="0" containsBlank="1" containsNumber="1" minValue="0.67045130359709926" maxValue="5"/>
    </cacheField>
    <cacheField name="14. อาจารย์ใช้สื่อการสอนได้เหมาะสมกับเนื้อหา และตอบคำถามได้ชัดเจน" numFmtId="0">
      <sharedItems containsString="0" containsBlank="1" containsNumber="1" minValue="0.76572621325338319" maxValue="5"/>
    </cacheField>
    <cacheField name="15. ท่านต้องการให้บัณฑิตวิทยาลัย จัดการอบรมรายวิชานี้ในครั้งต่อไปหรือไม่" numFmtId="0">
      <sharedItems containsString="0" containsBlank="1" containsNumber="1" minValue="0.74461765057279838" maxValue="5"/>
    </cacheField>
    <cacheField name="ข้อคิดเห็นและข้อเสนอแนะอื่นๆ" numFmtId="0">
      <sharedItems containsBlank="1" containsMixedTypes="1" containsNumber="1" minValue="0.83156612777834005" maxValue="4.0598568640208201" count="30" longText="1">
        <s v="ควรจะเปิดสอนตามวันเวลาที่แจ้งไว้ แม้คนจะเรียนน้อย"/>
        <m/>
        <s v="ควรให้สัดส่วนของคะแนนในการเข้าเรียนแล้คะแนนของงานให้มากขึ้น ประมาน50:50"/>
        <s v="ช่วงแรกเหมือนเวลาให้เลือกเยอะมากค้าบ แต่ก็ยุบหมดเหลือแค่ช่วงเดียว ทำให้ต้องลาบ่อยขึ้นมาก เกรงใจอาจารย์ค้าบ"/>
        <s v="ควรมีการยกตัวอย่างทำข้อสอบ "/>
        <s v="อยสกให้อบรมให้ตรงกับเนื้อหาที่บกพร่องและใช้ได้จริงเกิดประโยชน์ต่อผู้เข้าเรียน  ทำให้ผู้เข้าเรียนที่ผ่านหลักสูตรมีความรู้ความสามารถใน ในการสอบtoeic cu-tep Iels  เกิดความรู้เพิ่มพูนมากยิ่งขึ้นกว่าเดิม  ปรับปรุงจอโปรเจคเตอด้วยเบลอมากก  "/>
        <s v="ระยะเวลาการอบรมให้น้อยลง จัดรอบการอบรมให้บ่อยขึ้น"/>
        <s v="เวลาในการเรียนแต่ละอาทิตย์น้อยเกินกว่าเนื้อหาที่อาจารย์สอน(หนึ่งอาทิตย์ต้องจบหนึ่งบทซึ่งมากเกินไปและอาจารย์ก็สอนไม่ทันทำให้ต้องข้ามเนื้อหาในบทนั้นๆไปเพื่อให้จบตามเวลา) จึงอยากเสนอให้เพิ่มเวลาเรียนหรือปรับเนื้อหาให้เหมาะสมกับเวลาที่เรียน"/>
        <s v="เป็นโครงการที่ดีครับ"/>
        <s v="-"/>
        <s v="ควรมีกิจกรรมเสริมความรู้อื่นนอกจากในเอกสาร."/>
        <s v="ตัวหนังสือขึ้นจอมีขนาดเล็กไป"/>
        <s v="อยากให้ผู้มีส่วนเกี่ยวข้องและมีบทบาทในการพัฒนาภาษาอังกฤษสำหรับบัณฑิตจัดให้การลงทะเบียนเรียนเหมือนการลงทะเบียนรายวิชาปกติ เมื่อนิสิตเรียนและส่งงานตามกำหนด เข้าเรียนตามเกณฑ์ที่ทางบัณฑิตกำหนด เมื่อจบคอร์สแล้วควรปรับนโยบายให้ผ่านตามเกณฑ์ เพราะมีกรณีนิสิตเรียนปีสุดท้ายและสอบผ่านทุกรายวิชาแล้ว แต่กลับต้องมาลงเรียนภาษาอังกฤษซ้ำๆ ซึ่งนิสิตบางท่านอาจอยู่ในช่วงทำวิทยานิพนธ์เวลาส่วนใหญ่จะต้องทุ่มเทไปกับจุดนั้นแล้ว. แต่กลับต้องมาเสียโอกาสเสียเวลามาเรียนทั้งที่ความเป็นจริงภาษาอังกฤษเป็นรายวิชาที่สามารถพัฒนาได้ต่อเนื่องทั้งชีวิต แต่กลับกลายเป็นความกังวลและหากผลคะแนนไม่ผ่านก็จะต้องมาลงเรียนแบบนี้ทำให้นิสิตไม่สามารถจบตามเวลาของงหลักสูตรที่กำหนดไว้เพราะคนที่สอบผ่านบางคนไม่ได้หมายถึงว่าเก่งนำไปใช้ได้จริงแต่เป็นการจำไปตอบเพื่อให้ผ่านเท่านั้น  แต่หลังจากผ่านไปแล้วนิสิตบางคนกลับนำไปใช้ไม่ไม่ได้เลยค่ะ..(อยากให้ปรับเกณฑ์เรียน ส่งงาน สอบตามเกณฑ์ควรให้ผ่านโดยสามารถนำผลไปยื่นกับทางคณะเพื่อผ่านเกณฑ์..ขอบคุณค่ะ"/>
        <s v="วันสอบ น่าจะห่างจากวันสุดท้าย ที่เรียน ประมาณ 2 อาทิตย์ จะได้มีเวลาในการเตรียมตัว สอบ"/>
        <s v="ควรมีการเปิดคอสเรียนครั้งเดียว แล้วสามารถใช้จบได้เลย เนื่องจากนิสิตบางคนมีระยะเวลาไม่มากพอในการเรียน "/>
        <s v="อยากได้ CD เกี่ยวกับ VDO ในบทเรียนมาฟังเพิ่มเติมค่ะ"/>
        <s v="จัดการอบรมทั้งวันเสาร์และอาทิตย์ เทอมละ 2 หลักสูตร เพื่อให้มีพัฒนาการที่ดีสำหรับนิสิตที่มีความพร้อม"/>
        <s v="อาจารย์ในห้องเรียนอธิบายได้ดีเป็นบางคน บางครั้งเฉลยแบบฝึกหัดเร็วมาก ตามไม่ทัน กรุณาให้มี cd เฉลยแบบฝึกหัด ให้ยืมด้วย ไม่งั้นตอนไปอ่านทวน ก็ไม่เข้าใจ"/>
        <s v="บ่ายโมง ถึง บ่ายสาม พอแล้ว"/>
        <s v="อาจารย์ ณิชฎารัศมี สอนได้ดีมาก ๆ อยากเรียนกะท่านอีกครั้ง"/>
        <s v="อาจารยืทุกคนสอนดี คะ"/>
        <s v="คิดว่าเวลา3ชม.น้อยไปสำหรับ4part ใน1บทเรียน ทำให้เรียนไม่ได้ละเอียดทุกหัวข้อชัดเจน อยากให้แบ่งเป็น2 part ใน 1บท ต่อ1คาบ จะดีกว่าค่ะ เหมือนเทอมที่แล้วเรียนได้ละเอียดดีค่ะ"/>
        <s v="สื่อใช้ตัวอักษรเล็กและเบรอ ขยายมองไม่ชัด"/>
        <s v="คอร์สสนทนาภาษาอังกฤษ คอร์สเขียน abstract"/>
        <s v="อยากให้มีการ เปิดคอร์สเกี่ยวกัยการเขียนเรียงความก่อนการเรียนเพราะ บางครั้ง ไม่ได้ใช้นานเเล้วต่อเนื้อหาไม่ติด ควรมีคอร์สเกี่ยวกับการเขียนเบื้องต้นก่อนการเรียน EPE "/>
        <s v="ตัวอย่างที่สอน ง่ายกว่า ตัวข้อสอบที่ สมัครสอบ จริงๆ"/>
        <n v="4.0250825082508248"/>
        <n v="0.86508941691856922"/>
        <n v="4.0598568640208201" u="1"/>
        <n v="0.8315661277783400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">
  <r>
    <d v="2018-11-18T10:14:31"/>
    <s v="หญิง"/>
    <s v="51 ปีขึ้นไป"/>
    <s v="ปริญญาเอก"/>
    <x v="0"/>
    <x v="0"/>
    <x v="0"/>
    <s v="13.00 - 16300 น."/>
    <n v="3"/>
    <n v="4"/>
    <n v="4"/>
    <n v="4"/>
    <n v="3"/>
    <n v="5"/>
    <n v="3"/>
    <n v="4"/>
    <n v="4"/>
    <n v="4"/>
    <n v="4"/>
    <n v="4"/>
    <n v="5"/>
    <n v="5"/>
    <n v="4"/>
    <s v="ควรจะเปิดสอนตามวันเวลาที่แจ้งไว้ แม้คนจะเรียนน้อย"/>
  </r>
  <r>
    <d v="2018-11-18T10:19:23"/>
    <s v="หญิง"/>
    <s v="20-30 ปี"/>
    <s v="ปริญญาโท"/>
    <x v="0"/>
    <x v="1"/>
    <x v="1"/>
    <s v="13.00 - 16300 น."/>
    <n v="4"/>
    <n v="4"/>
    <n v="3"/>
    <n v="4"/>
    <n v="4"/>
    <n v="4"/>
    <n v="3"/>
    <n v="3"/>
    <n v="3"/>
    <n v="4"/>
    <n v="4"/>
    <n v="5"/>
    <n v="4"/>
    <n v="4"/>
    <n v="4"/>
    <m/>
  </r>
  <r>
    <d v="2018-11-18T10:19:53"/>
    <s v="หญิง"/>
    <s v="20-30 ปี"/>
    <s v="ปริญญาโท"/>
    <x v="0"/>
    <x v="2"/>
    <x v="1"/>
    <s v="13.00 - 16300 น."/>
    <n v="4"/>
    <n v="4"/>
    <n v="4"/>
    <n v="4"/>
    <n v="4"/>
    <n v="5"/>
    <n v="3"/>
    <n v="3"/>
    <n v="4"/>
    <n v="4"/>
    <n v="5"/>
    <n v="4"/>
    <n v="4"/>
    <n v="4"/>
    <n v="5"/>
    <m/>
  </r>
  <r>
    <d v="2018-11-18T10:20:15"/>
    <s v="หญิง"/>
    <s v="31-40 ปี"/>
    <s v="ปริญญาเอก"/>
    <x v="0"/>
    <x v="3"/>
    <x v="1"/>
    <s v="13.00 - 16300 น."/>
    <n v="4"/>
    <n v="4"/>
    <n v="4"/>
    <n v="3"/>
    <n v="3"/>
    <n v="5"/>
    <n v="2"/>
    <n v="4"/>
    <n v="4"/>
    <n v="5"/>
    <n v="4"/>
    <n v="3"/>
    <n v="4"/>
    <n v="5"/>
    <n v="5"/>
    <m/>
  </r>
  <r>
    <d v="2018-11-18T10:20:22"/>
    <s v="หญิง"/>
    <s v="20-30 ปี"/>
    <s v="ปริญญาโท"/>
    <x v="1"/>
    <x v="4"/>
    <x v="2"/>
    <s v="09.00 - 12.00 น."/>
    <n v="5"/>
    <n v="5"/>
    <n v="4"/>
    <n v="5"/>
    <n v="4"/>
    <n v="4"/>
    <n v="3"/>
    <n v="5"/>
    <n v="4"/>
    <n v="4"/>
    <n v="3"/>
    <n v="5"/>
    <n v="5"/>
    <n v="5"/>
    <n v="5"/>
    <m/>
  </r>
  <r>
    <d v="2018-11-18T10:21:26"/>
    <s v="ชาย"/>
    <s v="31-40 ปี"/>
    <s v="ปริญญาเอก"/>
    <x v="0"/>
    <x v="3"/>
    <x v="2"/>
    <s v="09.00 - 12.00 น."/>
    <n v="5"/>
    <n v="5"/>
    <n v="4"/>
    <n v="3"/>
    <n v="3"/>
    <n v="5"/>
    <n v="3"/>
    <n v="4"/>
    <n v="5"/>
    <n v="4"/>
    <n v="4"/>
    <n v="4"/>
    <n v="5"/>
    <n v="5"/>
    <n v="5"/>
    <s v="ควรให้สัดส่วนของคะแนนในการเข้าเรียนแล้คะแนนของงานให้มากขึ้น ประมาน50:50"/>
  </r>
  <r>
    <d v="2018-11-18T10:26:46"/>
    <s v="ชาย"/>
    <s v="20-30 ปี"/>
    <s v="ปริญญาเอก"/>
    <x v="2"/>
    <x v="5"/>
    <x v="3"/>
    <s v="13.00 - 16300 น."/>
    <n v="3"/>
    <n v="5"/>
    <n v="4"/>
    <n v="4"/>
    <n v="4"/>
    <n v="5"/>
    <n v="3"/>
    <n v="4"/>
    <n v="5"/>
    <n v="5"/>
    <n v="5"/>
    <n v="5"/>
    <n v="5"/>
    <n v="4"/>
    <n v="5"/>
    <s v="ช่วงแรกเหมือนเวลาให้เลือกเยอะมากค้าบ แต่ก็ยุบหมดเหลือแค่ช่วงเดียว ทำให้ต้องลาบ่อยขึ้นมาก เกรงใจอาจารย์ค้าบ"/>
  </r>
  <r>
    <d v="2018-11-18T10:26:51"/>
    <s v="ชาย"/>
    <s v="20-30 ปี"/>
    <s v="ปริญญาโท"/>
    <x v="3"/>
    <x v="6"/>
    <x v="1"/>
    <s v="13.00 - 16300 น."/>
    <n v="5"/>
    <n v="4"/>
    <n v="4"/>
    <n v="4"/>
    <n v="3"/>
    <n v="4"/>
    <n v="1"/>
    <n v="4"/>
    <n v="4"/>
    <n v="4"/>
    <n v="4"/>
    <n v="4"/>
    <n v="4"/>
    <n v="4"/>
    <n v="4"/>
    <m/>
  </r>
  <r>
    <d v="2018-11-18T10:30:55"/>
    <s v="หญิง"/>
    <s v="20-30 ปี"/>
    <s v="ปริญญาโท"/>
    <x v="0"/>
    <x v="7"/>
    <x v="1"/>
    <s v="13.00 - 16300 น."/>
    <n v="5"/>
    <n v="5"/>
    <n v="4"/>
    <n v="4"/>
    <n v="5"/>
    <n v="4"/>
    <n v="2"/>
    <n v="3"/>
    <n v="3"/>
    <n v="4"/>
    <n v="4"/>
    <n v="4"/>
    <n v="4"/>
    <n v="4"/>
    <n v="4"/>
    <m/>
  </r>
  <r>
    <d v="2018-11-18T10:30:55"/>
    <s v="หญิง"/>
    <s v="20-30 ปี"/>
    <s v="ปริญญาโท"/>
    <x v="0"/>
    <x v="7"/>
    <x v="1"/>
    <s v="13.00 - 16300 น."/>
    <n v="5"/>
    <n v="5"/>
    <n v="4"/>
    <n v="4"/>
    <n v="5"/>
    <n v="4"/>
    <n v="1"/>
    <n v="3"/>
    <n v="3"/>
    <n v="4"/>
    <n v="4"/>
    <n v="4"/>
    <n v="4"/>
    <n v="4"/>
    <n v="4"/>
    <m/>
  </r>
  <r>
    <d v="2018-11-18T10:33:25"/>
    <s v="หญิง"/>
    <s v="20-30 ปี"/>
    <s v="ปริญญาโท"/>
    <x v="4"/>
    <x v="6"/>
    <x v="2"/>
    <s v="09.00 - 12.00 น."/>
    <n v="4"/>
    <n v="5"/>
    <n v="3"/>
    <n v="4"/>
    <n v="4"/>
    <n v="5"/>
    <n v="3"/>
    <n v="4"/>
    <n v="4"/>
    <n v="4"/>
    <n v="5"/>
    <n v="4"/>
    <n v="5"/>
    <n v="5"/>
    <n v="4"/>
    <m/>
  </r>
  <r>
    <d v="2018-11-18T10:34:33"/>
    <s v="ชาย"/>
    <s v="31-40 ปี"/>
    <s v="ปริญญาโท"/>
    <x v="5"/>
    <x v="8"/>
    <x v="2"/>
    <s v="09.00 - 12.00 น."/>
    <n v="5"/>
    <n v="5"/>
    <n v="5"/>
    <n v="5"/>
    <n v="5"/>
    <n v="5"/>
    <n v="3"/>
    <n v="5"/>
    <n v="5"/>
    <n v="5"/>
    <n v="5"/>
    <n v="5"/>
    <n v="5"/>
    <n v="5"/>
    <n v="5"/>
    <m/>
  </r>
  <r>
    <d v="2018-11-18T10:38:25"/>
    <s v="หญิง"/>
    <s v="20-30 ปี"/>
    <s v="ปริญญาโท"/>
    <x v="3"/>
    <x v="6"/>
    <x v="2"/>
    <s v="09.00 - 12.00 น."/>
    <n v="4"/>
    <n v="4"/>
    <n v="4"/>
    <n v="4"/>
    <n v="4"/>
    <n v="4"/>
    <n v="2"/>
    <n v="3"/>
    <n v="4"/>
    <n v="4"/>
    <n v="4"/>
    <n v="4"/>
    <n v="5"/>
    <n v="5"/>
    <n v="5"/>
    <m/>
  </r>
  <r>
    <d v="2018-11-18T10:39:52"/>
    <s v="หญิง"/>
    <s v="20-30 ปี"/>
    <s v="ปริญญาโท"/>
    <x v="3"/>
    <x v="6"/>
    <x v="1"/>
    <s v="13.00 - 16300 น."/>
    <n v="4"/>
    <n v="5"/>
    <n v="4"/>
    <n v="4"/>
    <n v="3"/>
    <n v="4"/>
    <n v="2"/>
    <n v="3"/>
    <n v="4"/>
    <n v="4"/>
    <n v="4"/>
    <n v="4"/>
    <n v="4"/>
    <n v="4"/>
    <n v="5"/>
    <m/>
  </r>
  <r>
    <d v="2018-11-18T10:41:19"/>
    <s v="หญิง"/>
    <s v="20-30 ปี"/>
    <s v="ปริญญาโท"/>
    <x v="6"/>
    <x v="9"/>
    <x v="3"/>
    <s v="13.00 - 16300 น."/>
    <n v="3"/>
    <n v="3"/>
    <n v="3"/>
    <n v="3"/>
    <n v="3"/>
    <n v="4"/>
    <n v="3"/>
    <n v="4"/>
    <n v="3"/>
    <n v="4"/>
    <n v="4"/>
    <n v="3"/>
    <n v="4"/>
    <n v="4"/>
    <n v="4"/>
    <m/>
  </r>
  <r>
    <d v="2018-11-18T10:45:09"/>
    <s v="ชาย"/>
    <s v="20-30 ปี"/>
    <s v="ปริญญาโท"/>
    <x v="2"/>
    <x v="10"/>
    <x v="3"/>
    <s v="09.00 - 12.00 น."/>
    <n v="4"/>
    <n v="4"/>
    <n v="4"/>
    <n v="3"/>
    <n v="3"/>
    <n v="5"/>
    <n v="5"/>
    <n v="4"/>
    <n v="4"/>
    <n v="4"/>
    <n v="4"/>
    <n v="4"/>
    <n v="5"/>
    <n v="4"/>
    <n v="5"/>
    <m/>
  </r>
  <r>
    <d v="2018-11-18T10:45:15"/>
    <s v="หญิง"/>
    <s v="20-30 ปี"/>
    <s v="ปริญญาโท"/>
    <x v="0"/>
    <x v="7"/>
    <x v="0"/>
    <s v="13.00 - 16300 น."/>
    <n v="4"/>
    <n v="4"/>
    <n v="5"/>
    <n v="5"/>
    <n v="5"/>
    <n v="5"/>
    <n v="3"/>
    <n v="5"/>
    <n v="5"/>
    <n v="5"/>
    <n v="5"/>
    <n v="5"/>
    <n v="5"/>
    <n v="5"/>
    <n v="5"/>
    <m/>
  </r>
  <r>
    <d v="2018-11-18T10:45:57"/>
    <s v="หญิง"/>
    <s v="20-30 ปี"/>
    <s v="ปริญญาโท"/>
    <x v="5"/>
    <x v="11"/>
    <x v="1"/>
    <s v="13.00 - 16300 น."/>
    <n v="5"/>
    <n v="5"/>
    <n v="5"/>
    <n v="5"/>
    <n v="5"/>
    <n v="5"/>
    <n v="5"/>
    <n v="5"/>
    <n v="3"/>
    <n v="5"/>
    <n v="5"/>
    <n v="5"/>
    <n v="5"/>
    <n v="5"/>
    <n v="5"/>
    <m/>
  </r>
  <r>
    <d v="2018-11-18T10:54:00"/>
    <s v="หญิง"/>
    <s v="31-40 ปี"/>
    <s v="ปริญญาเอก"/>
    <x v="0"/>
    <x v="12"/>
    <x v="3"/>
    <s v="13.00 - 16300 น."/>
    <n v="4"/>
    <n v="5"/>
    <n v="5"/>
    <n v="5"/>
    <n v="5"/>
    <n v="5"/>
    <n v="5"/>
    <n v="4"/>
    <n v="5"/>
    <n v="5"/>
    <n v="5"/>
    <n v="4"/>
    <n v="5"/>
    <n v="4"/>
    <n v="5"/>
    <m/>
  </r>
  <r>
    <d v="2018-11-18T10:55:09"/>
    <s v="หญิง"/>
    <s v="41-50 ปี"/>
    <s v="ปริญญาเอก"/>
    <x v="0"/>
    <x v="3"/>
    <x v="3"/>
    <s v="13.00 - 16300 น."/>
    <n v="5"/>
    <n v="5"/>
    <n v="5"/>
    <n v="5"/>
    <n v="5"/>
    <n v="5"/>
    <n v="5"/>
    <n v="5"/>
    <n v="5"/>
    <n v="5"/>
    <n v="4"/>
    <n v="5"/>
    <n v="5"/>
    <n v="5"/>
    <n v="5"/>
    <m/>
  </r>
  <r>
    <d v="2018-11-18T10:57:02"/>
    <s v="ชาย"/>
    <s v="31-40 ปี"/>
    <s v="ปริญญาเอก"/>
    <x v="0"/>
    <x v="3"/>
    <x v="1"/>
    <s v="13.00 - 16300 น."/>
    <n v="3"/>
    <n v="4"/>
    <n v="4"/>
    <n v="4"/>
    <n v="4"/>
    <n v="5"/>
    <n v="2"/>
    <n v="3"/>
    <n v="4"/>
    <n v="4"/>
    <n v="4"/>
    <n v="5"/>
    <n v="4"/>
    <n v="5"/>
    <n v="5"/>
    <m/>
  </r>
  <r>
    <d v="2018-11-18T11:01:39"/>
    <s v="หญิง"/>
    <s v="20-30 ปี"/>
    <s v="ปริญญาโท"/>
    <x v="0"/>
    <x v="12"/>
    <x v="3"/>
    <s v="13.00 - 16300 น."/>
    <n v="4"/>
    <n v="4"/>
    <n v="4"/>
    <n v="5"/>
    <n v="4"/>
    <n v="5"/>
    <n v="4"/>
    <n v="4"/>
    <n v="4"/>
    <n v="4"/>
    <n v="5"/>
    <n v="5"/>
    <n v="5"/>
    <n v="5"/>
    <n v="5"/>
    <m/>
  </r>
  <r>
    <d v="2018-11-18T11:02:11"/>
    <s v="หญิง"/>
    <s v="31-40 ปี"/>
    <s v="ปริญญาเอก"/>
    <x v="7"/>
    <x v="5"/>
    <x v="1"/>
    <s v="13.00 - 16300 น."/>
    <n v="4"/>
    <n v="4"/>
    <n v="4"/>
    <n v="4"/>
    <n v="4"/>
    <n v="4"/>
    <n v="4"/>
    <n v="5"/>
    <n v="4"/>
    <n v="4"/>
    <n v="4"/>
    <n v="4"/>
    <n v="4"/>
    <n v="4"/>
    <n v="4"/>
    <m/>
  </r>
  <r>
    <d v="2018-11-18T11:02:52"/>
    <s v="หญิง"/>
    <s v="20-30 ปี"/>
    <s v="ปริญญาโท"/>
    <x v="0"/>
    <x v="13"/>
    <x v="1"/>
    <s v="13.00 - 16300 น."/>
    <n v="4"/>
    <n v="5"/>
    <n v="4"/>
    <n v="3"/>
    <n v="4"/>
    <n v="4"/>
    <n v="2"/>
    <n v="4"/>
    <n v="4"/>
    <n v="4"/>
    <n v="4"/>
    <n v="4"/>
    <n v="5"/>
    <n v="4"/>
    <n v="4"/>
    <m/>
  </r>
  <r>
    <d v="2018-11-18T11:03:34"/>
    <s v="ชาย"/>
    <s v="31-40 ปี"/>
    <s v="ปริญญาโท"/>
    <x v="0"/>
    <x v="2"/>
    <x v="1"/>
    <s v="13.00 - 16300 น."/>
    <n v="4"/>
    <n v="4"/>
    <n v="2"/>
    <n v="5"/>
    <n v="4"/>
    <n v="5"/>
    <n v="1"/>
    <n v="3"/>
    <n v="3"/>
    <n v="5"/>
    <n v="4"/>
    <n v="4"/>
    <n v="5"/>
    <n v="3"/>
    <n v="5"/>
    <s v="ควรมีการยกตัวอย่างทำข้อสอบ "/>
  </r>
  <r>
    <d v="2018-11-18T11:09:53"/>
    <s v="ชาย"/>
    <s v="20-30 ปี"/>
    <s v="ปริญญาโท"/>
    <x v="8"/>
    <x v="14"/>
    <x v="3"/>
    <s v="13.00 - 16300 น."/>
    <n v="3"/>
    <n v="3"/>
    <n v="2"/>
    <n v="3"/>
    <n v="4"/>
    <n v="4"/>
    <n v="3"/>
    <n v="4"/>
    <n v="4"/>
    <n v="4"/>
    <n v="4"/>
    <n v="5"/>
    <n v="4"/>
    <n v="4"/>
    <n v="5"/>
    <m/>
  </r>
  <r>
    <d v="2018-11-18T11:16:18"/>
    <s v="หญิง"/>
    <s v="31-40 ปี"/>
    <s v="ปริญญาโท"/>
    <x v="9"/>
    <x v="15"/>
    <x v="0"/>
    <s v="13.00 - 16300 น."/>
    <n v="4"/>
    <n v="3"/>
    <n v="1"/>
    <n v="3"/>
    <n v="3"/>
    <n v="2"/>
    <n v="3"/>
    <n v="3"/>
    <n v="2"/>
    <n v="2"/>
    <n v="2"/>
    <n v="4"/>
    <n v="5"/>
    <n v="3"/>
    <n v="3"/>
    <s v="อยสกให้อบรมให้ตรงกับเนื้อหาที่บกพร่องและใช้ได้จริงเกิดประโยชน์ต่อผู้เข้าเรียน  ทำให้ผู้เข้าเรียนที่ผ่านหลักสูตรมีความรู้ความสามารถใน ในการสอบtoeic cu-tep Iels  เกิดความรู้เพิ่มพูนมากยิ่งขึ้นกว่าเดิม  ปรับปรุงจอโปรเจคเตอด้วยเบลอมากก  "/>
  </r>
  <r>
    <d v="2018-11-18T11:16:52"/>
    <s v="ชาย"/>
    <s v="31-40 ปี"/>
    <s v="ปริญญาโท"/>
    <x v="0"/>
    <x v="16"/>
    <x v="3"/>
    <s v="13.00 - 16300 น."/>
    <n v="4"/>
    <n v="4"/>
    <n v="4"/>
    <n v="5"/>
    <n v="4"/>
    <n v="5"/>
    <n v="3"/>
    <n v="4"/>
    <n v="4"/>
    <n v="4"/>
    <n v="4"/>
    <n v="5"/>
    <n v="5"/>
    <n v="5"/>
    <n v="4"/>
    <m/>
  </r>
  <r>
    <d v="2018-11-18T11:19:26"/>
    <s v="หญิง"/>
    <s v="20-30 ปี"/>
    <s v="ปริญญาโท"/>
    <x v="5"/>
    <x v="8"/>
    <x v="0"/>
    <s v="13.00 - 16300 น."/>
    <n v="4"/>
    <n v="4"/>
    <n v="4"/>
    <n v="3"/>
    <n v="3"/>
    <n v="4"/>
    <n v="2"/>
    <n v="3"/>
    <n v="4"/>
    <n v="4"/>
    <n v="3"/>
    <n v="4"/>
    <n v="4"/>
    <n v="4"/>
    <n v="4"/>
    <m/>
  </r>
  <r>
    <d v="2018-11-18T11:19:50"/>
    <s v="ชาย"/>
    <s v="31-40 ปี"/>
    <s v="ปริญญาโท"/>
    <x v="10"/>
    <x v="17"/>
    <x v="3"/>
    <s v="13.00 - 16300 น."/>
    <n v="4"/>
    <n v="4"/>
    <n v="4"/>
    <n v="5"/>
    <n v="4"/>
    <n v="5"/>
    <n v="3"/>
    <n v="4"/>
    <n v="4"/>
    <n v="4"/>
    <n v="4"/>
    <n v="4"/>
    <n v="4"/>
    <n v="4"/>
    <n v="5"/>
    <m/>
  </r>
  <r>
    <d v="2018-11-18T11:20:58"/>
    <s v="ชาย"/>
    <s v="41-50 ปี"/>
    <s v="ปริญญาโท"/>
    <x v="0"/>
    <x v="2"/>
    <x v="1"/>
    <s v="13.00 - 16300 น."/>
    <n v="5"/>
    <n v="5"/>
    <n v="5"/>
    <n v="5"/>
    <n v="5"/>
    <n v="5"/>
    <n v="2"/>
    <n v="4"/>
    <n v="4"/>
    <n v="5"/>
    <n v="5"/>
    <n v="5"/>
    <n v="5"/>
    <n v="5"/>
    <n v="5"/>
    <m/>
  </r>
  <r>
    <d v="2018-11-18T11:26:18"/>
    <s v="ชาย"/>
    <s v="41-50 ปี"/>
    <s v="ปริญญาโท"/>
    <x v="11"/>
    <x v="9"/>
    <x v="3"/>
    <s v="13.00 - 16300 น."/>
    <n v="5"/>
    <n v="5"/>
    <n v="5"/>
    <n v="5"/>
    <n v="5"/>
    <n v="5"/>
    <n v="3"/>
    <n v="5"/>
    <n v="5"/>
    <n v="5"/>
    <n v="5"/>
    <n v="5"/>
    <n v="5"/>
    <n v="5"/>
    <n v="5"/>
    <m/>
  </r>
  <r>
    <d v="2018-11-18T11:27:15"/>
    <s v="หญิง"/>
    <s v="20-30 ปี"/>
    <s v="ปริญญาโท"/>
    <x v="12"/>
    <x v="18"/>
    <x v="3"/>
    <s v="13.00 - 16300 น."/>
    <n v="3"/>
    <n v="4"/>
    <n v="4"/>
    <n v="3"/>
    <n v="4"/>
    <n v="4"/>
    <n v="2"/>
    <n v="3"/>
    <n v="3"/>
    <n v="3"/>
    <n v="4"/>
    <n v="4"/>
    <n v="4"/>
    <n v="3"/>
    <n v="4"/>
    <s v="ระยะเวลาการอบรมให้น้อยลง จัดรอบการอบรมให้บ่อยขึ้น"/>
  </r>
  <r>
    <d v="2018-11-18T11:34:41"/>
    <s v="ชาย"/>
    <s v="20-30 ปี"/>
    <s v="ปริญญาเอก"/>
    <x v="13"/>
    <x v="19"/>
    <x v="0"/>
    <s v="13.00 - 16300 น."/>
    <n v="5"/>
    <n v="5"/>
    <n v="5"/>
    <n v="2"/>
    <n v="2"/>
    <n v="5"/>
    <n v="2"/>
    <n v="3"/>
    <n v="4"/>
    <n v="4"/>
    <n v="5"/>
    <n v="4"/>
    <n v="5"/>
    <n v="5"/>
    <n v="5"/>
    <s v="เวลาในการเรียนแต่ละอาทิตย์น้อยเกินกว่าเนื้อหาที่อาจารย์สอน(หนึ่งอาทิตย์ต้องจบหนึ่งบทซึ่งมากเกินไปและอาจารย์ก็สอนไม่ทันทำให้ต้องข้ามเนื้อหาในบทนั้นๆไปเพื่อให้จบตามเวลา) จึงอยากเสนอให้เพิ่มเวลาเรียนหรือปรับเนื้อหาให้เหมาะสมกับเวลาที่เรียน"/>
  </r>
  <r>
    <d v="2018-11-18T11:34:41"/>
    <s v="ชาย"/>
    <s v="31-40 ปี"/>
    <s v="ปริญญาเอก"/>
    <x v="0"/>
    <x v="3"/>
    <x v="0"/>
    <s v="13.00 - 16300 น."/>
    <n v="4"/>
    <n v="5"/>
    <n v="4"/>
    <n v="4"/>
    <n v="4"/>
    <n v="5"/>
    <n v="2"/>
    <n v="3"/>
    <n v="4"/>
    <n v="4"/>
    <n v="4"/>
    <n v="4"/>
    <n v="5"/>
    <n v="4"/>
    <n v="4"/>
    <m/>
  </r>
  <r>
    <d v="2018-11-18T11:36:54"/>
    <s v="ชาย"/>
    <s v="20-30 ปี"/>
    <s v="ปริญญาโท"/>
    <x v="0"/>
    <x v="20"/>
    <x v="2"/>
    <s v="09.00 - 12.00 น."/>
    <n v="4"/>
    <n v="5"/>
    <n v="4"/>
    <n v="4"/>
    <n v="4"/>
    <n v="5"/>
    <n v="3"/>
    <n v="4"/>
    <n v="4"/>
    <n v="4"/>
    <n v="3"/>
    <n v="4"/>
    <n v="4"/>
    <n v="4"/>
    <n v="4"/>
    <m/>
  </r>
  <r>
    <d v="2018-11-18T11:54:50"/>
    <s v="ชาย"/>
    <s v="41-50 ปี"/>
    <s v="ปริญญาเอก"/>
    <x v="14"/>
    <x v="21"/>
    <x v="2"/>
    <s v="09.00 - 12.00 น."/>
    <n v="4"/>
    <n v="4"/>
    <n v="4"/>
    <n v="3"/>
    <n v="3"/>
    <n v="4"/>
    <n v="3"/>
    <n v="4"/>
    <n v="4"/>
    <n v="4"/>
    <n v="4"/>
    <n v="4"/>
    <n v="4"/>
    <n v="3"/>
    <n v="4"/>
    <s v="เป็นโครงการที่ดีครับ"/>
  </r>
  <r>
    <d v="2018-11-18T12:08:41"/>
    <s v="หญิง"/>
    <s v="20-30 ปี"/>
    <s v="ปริญญาโท"/>
    <x v="5"/>
    <x v="22"/>
    <x v="3"/>
    <s v="13.00 - 16300 น."/>
    <n v="4"/>
    <n v="5"/>
    <n v="5"/>
    <n v="5"/>
    <n v="5"/>
    <n v="5"/>
    <n v="3"/>
    <n v="4"/>
    <n v="4"/>
    <n v="4"/>
    <n v="5"/>
    <n v="4"/>
    <n v="5"/>
    <n v="5"/>
    <n v="5"/>
    <s v="-"/>
  </r>
  <r>
    <d v="2018-11-18T12:43:36"/>
    <s v="หญิง"/>
    <s v="31-40 ปี"/>
    <s v="ปริญญาโท"/>
    <x v="2"/>
    <x v="9"/>
    <x v="3"/>
    <s v="13.00 - 16300 น."/>
    <n v="3"/>
    <n v="5"/>
    <n v="4"/>
    <n v="3"/>
    <n v="3"/>
    <n v="4"/>
    <n v="3"/>
    <n v="4"/>
    <n v="4"/>
    <n v="4"/>
    <n v="4"/>
    <n v="4"/>
    <n v="4"/>
    <n v="3"/>
    <n v="4"/>
    <m/>
  </r>
  <r>
    <d v="2018-11-18T13:26:19"/>
    <s v="ชาย"/>
    <s v="41-50 ปี"/>
    <s v="ปริญญาเอก"/>
    <x v="15"/>
    <x v="23"/>
    <x v="3"/>
    <s v="13.00 - 16300 น."/>
    <n v="3"/>
    <n v="4"/>
    <n v="4"/>
    <n v="3"/>
    <n v="3"/>
    <n v="4"/>
    <n v="2"/>
    <n v="3"/>
    <n v="4"/>
    <n v="4"/>
    <n v="4"/>
    <n v="3"/>
    <n v="4"/>
    <n v="3"/>
    <n v="4"/>
    <s v="ควรมีกิจกรรมเสริมความรู้อื่นนอกจากในเอกสาร."/>
  </r>
  <r>
    <d v="2018-11-18T13:32:55"/>
    <s v="หญิง"/>
    <s v="41-50 ปี"/>
    <s v="ปริญญาโท"/>
    <x v="6"/>
    <x v="5"/>
    <x v="3"/>
    <s v="13.00 - 16300 น."/>
    <n v="5"/>
    <n v="5"/>
    <n v="5"/>
    <n v="4"/>
    <n v="4"/>
    <n v="5"/>
    <n v="3"/>
    <n v="4"/>
    <n v="4"/>
    <n v="4"/>
    <n v="4"/>
    <n v="5"/>
    <n v="4"/>
    <n v="4"/>
    <n v="5"/>
    <s v="ตัวหนังสือขึ้นจอมีขนาดเล็กไป"/>
  </r>
  <r>
    <d v="2018-11-18T13:38:57"/>
    <s v="ชาย"/>
    <s v="31-40 ปี"/>
    <s v="ปริญญาเอก"/>
    <x v="13"/>
    <x v="24"/>
    <x v="0"/>
    <s v="13.00 - 16300 น."/>
    <n v="3"/>
    <n v="3"/>
    <n v="3"/>
    <n v="3"/>
    <n v="3"/>
    <n v="4"/>
    <n v="2"/>
    <n v="3"/>
    <n v="3"/>
    <n v="4"/>
    <n v="3"/>
    <n v="3"/>
    <n v="3"/>
    <n v="4"/>
    <n v="3"/>
    <m/>
  </r>
  <r>
    <d v="2018-11-18T13:40:38"/>
    <s v="ชาย"/>
    <s v="20-30 ปี"/>
    <s v="ปริญญาโท"/>
    <x v="3"/>
    <x v="25"/>
    <x v="2"/>
    <s v="09.00 - 12.00 น."/>
    <n v="4"/>
    <n v="4"/>
    <n v="3"/>
    <n v="3"/>
    <n v="3"/>
    <n v="5"/>
    <n v="2"/>
    <n v="3"/>
    <n v="4"/>
    <n v="4"/>
    <n v="4"/>
    <n v="4"/>
    <n v="5"/>
    <n v="4"/>
    <n v="4"/>
    <m/>
  </r>
  <r>
    <d v="2018-11-18T14:10:02"/>
    <s v="ชาย"/>
    <s v="31-40 ปี"/>
    <s v="ปริญญาเอก"/>
    <x v="13"/>
    <x v="26"/>
    <x v="0"/>
    <s v="13.00 - 16300 น."/>
    <n v="1"/>
    <n v="1"/>
    <n v="1"/>
    <n v="1"/>
    <n v="1"/>
    <n v="1"/>
    <n v="1"/>
    <n v="2"/>
    <n v="2"/>
    <n v="2"/>
    <n v="1"/>
    <n v="1"/>
    <n v="1"/>
    <n v="1"/>
    <n v="1"/>
    <m/>
  </r>
  <r>
    <d v="2018-11-18T14:17:26"/>
    <s v="หญิง"/>
    <s v="20-30 ปี"/>
    <s v="ปริญญาเอก"/>
    <x v="0"/>
    <x v="2"/>
    <x v="4"/>
    <s v="09.00 - 12.00 น."/>
    <n v="5"/>
    <n v="5"/>
    <n v="5"/>
    <n v="5"/>
    <n v="5"/>
    <n v="5"/>
    <n v="3"/>
    <n v="4"/>
    <n v="5"/>
    <n v="5"/>
    <n v="4"/>
    <n v="5"/>
    <n v="5"/>
    <n v="5"/>
    <n v="4"/>
    <m/>
  </r>
  <r>
    <d v="2018-11-18T16:40:28"/>
    <s v="หญิง"/>
    <s v="20-30 ปี"/>
    <s v="ปริญญาโท"/>
    <x v="16"/>
    <x v="27"/>
    <x v="2"/>
    <s v="09.00 - 12.00 น."/>
    <n v="4"/>
    <n v="5"/>
    <n v="4"/>
    <n v="4"/>
    <n v="5"/>
    <n v="5"/>
    <n v="3"/>
    <n v="4"/>
    <n v="5"/>
    <n v="4"/>
    <n v="3"/>
    <n v="5"/>
    <n v="5"/>
    <n v="5"/>
    <n v="5"/>
    <m/>
  </r>
  <r>
    <d v="2018-11-18T18:46:28"/>
    <s v="ชาย"/>
    <s v="20-30 ปี"/>
    <s v="ปริญญาเอก"/>
    <x v="0"/>
    <x v="28"/>
    <x v="3"/>
    <s v="13.00 - 16300 น."/>
    <n v="5"/>
    <n v="5"/>
    <n v="5"/>
    <n v="4"/>
    <n v="4"/>
    <n v="5"/>
    <n v="3"/>
    <n v="4"/>
    <n v="4"/>
    <n v="5"/>
    <n v="5"/>
    <n v="4"/>
    <n v="4"/>
    <n v="5"/>
    <n v="4"/>
    <m/>
  </r>
  <r>
    <d v="2018-11-18T19:18:57"/>
    <s v="หญิง"/>
    <s v="31-40 ปี"/>
    <s v="ปริญญาเอก"/>
    <x v="0"/>
    <x v="16"/>
    <x v="2"/>
    <s v="09.00 - 12.00 น."/>
    <n v="4"/>
    <n v="4"/>
    <n v="4"/>
    <n v="4"/>
    <n v="4"/>
    <n v="4"/>
    <n v="3"/>
    <n v="4"/>
    <n v="4"/>
    <n v="4"/>
    <n v="4"/>
    <n v="4"/>
    <n v="5"/>
    <n v="4"/>
    <n v="4"/>
    <s v="อยากให้ผู้มีส่วนเกี่ยวข้องและมีบทบาทในการพัฒนาภาษาอังกฤษสำหรับบัณฑิตจัดให้การลงทะเบียนเรียนเหมือนการลงทะเบียนรายวิชาปกติ เมื่อนิสิตเรียนและส่งงานตามกำหนด เข้าเรียนตามเกณฑ์ที่ทางบัณฑิตกำหนด เมื่อจบคอร์สแล้วควรปรับนโยบายให้ผ่านตามเกณฑ์ เพราะมีกรณีนิสิตเรียนปีสุดท้ายและสอบผ่านทุกรายวิชาแล้ว แต่กลับต้องมาลงเรียนภาษาอังกฤษซ้ำๆ ซึ่งนิสิตบางท่านอาจอยู่ในช่วงทำวิทยานิพนธ์เวลาส่วนใหญ่จะต้องทุ่มเทไปกับจุดนั้นแล้ว. แต่กลับต้องมาเสียโอกาสเสียเวลามาเรียนทั้งที่ความเป็นจริงภาษาอังกฤษเป็นรายวิชาที่สามารถพัฒนาได้ต่อเนื่องทั้งชีวิต แต่กลับกลายเป็นความกังวลและหากผลคะแนนไม่ผ่านก็จะต้องมาลงเรียนแบบนี้ทำให้นิสิตไม่สามารถจบตามเวลาของงหลักสูตรที่กำหนดไว้เพราะคนที่สอบผ่านบางคนไม่ได้หมายถึงว่าเก่งนำไปใช้ได้จริงแต่เป็นการจำไปตอบเพื่อให้ผ่านเท่านั้น  แต่หลังจากผ่านไปแล้วนิสิตบางคนกลับนำไปใช้ไม่ไม่ได้เลยค่ะ..(อยากให้ปรับเกณฑ์เรียน ส่งงาน สอบตามเกณฑ์ควรให้ผ่านโดยสามารถนำผลไปยื่นกับทางคณะเพื่อผ่านเกณฑ์..ขอบคุณค่ะ"/>
  </r>
  <r>
    <d v="2018-11-18T22:34:55"/>
    <s v="ชาย"/>
    <s v="20-30 ปี"/>
    <s v="ปริญญาโท"/>
    <x v="17"/>
    <x v="29"/>
    <x v="1"/>
    <s v="13.00 - 16300 น."/>
    <n v="5"/>
    <n v="5"/>
    <n v="5"/>
    <n v="3"/>
    <n v="4"/>
    <n v="5"/>
    <n v="2"/>
    <n v="4"/>
    <n v="4"/>
    <n v="4"/>
    <n v="5"/>
    <n v="4"/>
    <n v="4"/>
    <n v="4"/>
    <n v="5"/>
    <m/>
  </r>
  <r>
    <d v="2018-11-18T22:48:19"/>
    <s v="หญิง"/>
    <s v="31-40 ปี"/>
    <s v="ปริญญาโท"/>
    <x v="5"/>
    <x v="30"/>
    <x v="1"/>
    <s v="13.00 - 16300 น."/>
    <n v="4"/>
    <n v="4"/>
    <n v="4"/>
    <n v="3"/>
    <n v="3"/>
    <n v="5"/>
    <n v="2"/>
    <n v="4"/>
    <n v="4"/>
    <n v="4"/>
    <n v="4"/>
    <n v="5"/>
    <n v="5"/>
    <n v="5"/>
    <n v="5"/>
    <m/>
  </r>
  <r>
    <d v="2018-11-19T09:04:12"/>
    <s v="หญิง"/>
    <s v="41-50 ปี"/>
    <s v="ปริญญาเอก"/>
    <x v="0"/>
    <x v="7"/>
    <x v="3"/>
    <s v="13.00 - 16300 น."/>
    <n v="4"/>
    <n v="5"/>
    <n v="4"/>
    <n v="3"/>
    <n v="3"/>
    <n v="4"/>
    <n v="3"/>
    <n v="3"/>
    <n v="3"/>
    <n v="3"/>
    <n v="3"/>
    <n v="3"/>
    <n v="4"/>
    <n v="4"/>
    <n v="5"/>
    <s v="วันสอบ น่าจะห่างจากวันสุดท้าย ที่เรียน ประมาณ 2 อาทิตย์ จะได้มีเวลาในการเตรียมตัว สอบ"/>
  </r>
  <r>
    <d v="2018-11-19T09:06:59"/>
    <s v="หญิง"/>
    <s v="20-30 ปี"/>
    <s v="ปริญญาโท"/>
    <x v="18"/>
    <x v="31"/>
    <x v="3"/>
    <s v="13.00 - 16300 น."/>
    <n v="4"/>
    <n v="3"/>
    <n v="1"/>
    <n v="3"/>
    <n v="3"/>
    <n v="4"/>
    <n v="3"/>
    <n v="3"/>
    <n v="3"/>
    <n v="3"/>
    <n v="3"/>
    <n v="4"/>
    <n v="4"/>
    <n v="4"/>
    <n v="4"/>
    <s v="ควรมีการเปิดคอสเรียนครั้งเดียว แล้วสามารถใช้จบได้เลย เนื่องจากนิสิตบางคนมีระยะเวลาไม่มากพอในการเรียน "/>
  </r>
  <r>
    <d v="2018-11-19T09:13:10"/>
    <s v="ชาย"/>
    <s v="31-40 ปี"/>
    <s v="ปริญญาเอก"/>
    <x v="0"/>
    <x v="3"/>
    <x v="0"/>
    <s v="13.00 - 16300 น."/>
    <n v="5"/>
    <n v="5"/>
    <n v="4"/>
    <n v="4"/>
    <n v="4"/>
    <n v="5"/>
    <n v="3"/>
    <n v="4"/>
    <n v="4"/>
    <n v="4"/>
    <n v="4"/>
    <n v="5"/>
    <n v="4"/>
    <n v="4"/>
    <n v="4"/>
    <m/>
  </r>
  <r>
    <d v="2018-11-19T09:38:44"/>
    <s v="หญิง"/>
    <s v="31-40 ปี"/>
    <s v="ปริญญาเอก"/>
    <x v="0"/>
    <x v="7"/>
    <x v="3"/>
    <s v="13.00 - 16300 น."/>
    <n v="5"/>
    <n v="5"/>
    <n v="5"/>
    <n v="5"/>
    <n v="5"/>
    <n v="5"/>
    <n v="3"/>
    <n v="4"/>
    <n v="5"/>
    <n v="5"/>
    <n v="5"/>
    <n v="5"/>
    <n v="5"/>
    <n v="5"/>
    <n v="5"/>
    <s v="อยากได้ CD เกี่ยวกับ VDO ในบทเรียนมาฟังเพิ่มเติมค่ะ"/>
  </r>
  <r>
    <d v="2018-11-19T10:19:23"/>
    <s v="ชาย"/>
    <s v="41-50 ปี"/>
    <s v="ปริญญาเอก"/>
    <x v="5"/>
    <x v="32"/>
    <x v="3"/>
    <s v="09.00 - 12.00 น."/>
    <n v="4"/>
    <n v="5"/>
    <n v="5"/>
    <n v="5"/>
    <n v="3"/>
    <n v="5"/>
    <n v="2"/>
    <n v="4"/>
    <n v="4"/>
    <n v="4"/>
    <n v="5"/>
    <n v="4"/>
    <n v="5"/>
    <n v="5"/>
    <n v="5"/>
    <s v="จัดการอบรมทั้งวันเสาร์และอาทิตย์ เทอมละ 2 หลักสูตร เพื่อให้มีพัฒนาการที่ดีสำหรับนิสิตที่มีความพร้อม"/>
  </r>
  <r>
    <d v="2018-11-19T11:10:34"/>
    <s v="ชาย"/>
    <s v="20-30 ปี"/>
    <s v="ปริญญาโท"/>
    <x v="17"/>
    <x v="29"/>
    <x v="3"/>
    <s v="13.00 - 16300 น."/>
    <n v="5"/>
    <n v="5"/>
    <n v="2"/>
    <n v="3"/>
    <n v="3"/>
    <n v="5"/>
    <n v="3"/>
    <n v="3"/>
    <n v="3"/>
    <n v="3"/>
    <n v="3"/>
    <n v="1"/>
    <n v="4"/>
    <n v="3"/>
    <n v="5"/>
    <s v="อาจารย์ในห้องเรียนอธิบายได้ดีเป็นบางคน บางครั้งเฉลยแบบฝึกหัดเร็วมาก ตามไม่ทัน กรุณาให้มี cd เฉลยแบบฝึกหัด ให้ยืมด้วย ไม่งั้นตอนไปอ่านทวน ก็ไม่เข้าใจ"/>
  </r>
  <r>
    <d v="2018-11-19T11:22:05"/>
    <s v="ชาย"/>
    <s v="31-40 ปี"/>
    <s v="ปริญญาเอก"/>
    <x v="19"/>
    <x v="33"/>
    <x v="3"/>
    <s v="13.00 - 16300 น."/>
    <n v="3"/>
    <n v="4"/>
    <n v="3"/>
    <n v="2"/>
    <n v="4"/>
    <n v="4"/>
    <n v="3"/>
    <n v="3"/>
    <n v="4"/>
    <n v="4"/>
    <n v="4"/>
    <n v="3"/>
    <n v="4"/>
    <n v="3"/>
    <n v="4"/>
    <m/>
  </r>
  <r>
    <d v="2018-11-19T11:46:31"/>
    <s v="หญิง"/>
    <s v="20-30 ปี"/>
    <s v="ปริญญาโท"/>
    <x v="18"/>
    <x v="31"/>
    <x v="3"/>
    <s v="13.00 - 16300 น."/>
    <n v="4"/>
    <n v="3"/>
    <n v="2"/>
    <n v="3"/>
    <n v="3"/>
    <n v="4"/>
    <n v="3"/>
    <n v="3"/>
    <n v="3"/>
    <n v="3"/>
    <n v="3"/>
    <n v="4"/>
    <n v="4"/>
    <n v="4"/>
    <n v="4"/>
    <s v="ควรมีการเปิดคอสเรียนครั้งเดียว แล้วสามารถใช้จบได้เลย เนื่องจากนิสิตบางคนมีระยะเวลาไม่มากพอในการเรียน "/>
  </r>
  <r>
    <d v="2018-11-19T11:56:06"/>
    <s v="ชาย"/>
    <s v="20-30 ปี"/>
    <s v="ปริญญาโท"/>
    <x v="13"/>
    <x v="24"/>
    <x v="3"/>
    <s v="13.00 - 16300 น."/>
    <n v="3"/>
    <n v="4"/>
    <n v="3"/>
    <n v="3"/>
    <n v="3"/>
    <n v="4"/>
    <n v="4"/>
    <n v="4"/>
    <n v="4"/>
    <n v="4"/>
    <n v="4"/>
    <n v="4"/>
    <n v="5"/>
    <n v="5"/>
    <n v="2"/>
    <s v="บ่ายโมง ถึง บ่ายสาม พอแล้ว"/>
  </r>
  <r>
    <d v="2018-11-19T12:05:08"/>
    <s v="ชาย"/>
    <s v="20-30 ปี"/>
    <s v="ปริญญาโท"/>
    <x v="17"/>
    <x v="29"/>
    <x v="1"/>
    <s v="13.00 - 16300 น."/>
    <n v="4"/>
    <n v="4"/>
    <n v="3"/>
    <n v="4"/>
    <n v="4"/>
    <n v="4"/>
    <n v="3"/>
    <n v="3"/>
    <n v="3"/>
    <n v="3"/>
    <n v="3"/>
    <n v="3"/>
    <n v="4"/>
    <n v="3"/>
    <n v="3"/>
    <m/>
  </r>
  <r>
    <d v="2018-11-19T12:59:05"/>
    <s v="ชาย"/>
    <s v="20-30 ปี"/>
    <s v="ปริญญาโท"/>
    <x v="17"/>
    <x v="34"/>
    <x v="0"/>
    <s v="13.00 - 16300 น."/>
    <n v="4"/>
    <n v="5"/>
    <n v="5"/>
    <n v="4"/>
    <n v="4"/>
    <n v="5"/>
    <n v="3"/>
    <n v="4"/>
    <n v="4"/>
    <n v="4"/>
    <n v="4"/>
    <n v="4"/>
    <n v="5"/>
    <n v="4"/>
    <n v="5"/>
    <m/>
  </r>
  <r>
    <d v="2018-11-19T21:33:22"/>
    <s v="ชาย"/>
    <s v="20-30 ปี"/>
    <s v="ปริญญาโท"/>
    <x v="0"/>
    <x v="16"/>
    <x v="1"/>
    <s v="13.00 - 16300 น."/>
    <n v="4"/>
    <n v="4"/>
    <n v="4"/>
    <n v="4"/>
    <n v="4"/>
    <n v="4"/>
    <n v="2"/>
    <n v="3"/>
    <n v="3"/>
    <n v="4"/>
    <n v="4"/>
    <n v="4"/>
    <n v="5"/>
    <n v="4"/>
    <n v="5"/>
    <m/>
  </r>
  <r>
    <d v="2018-11-20T21:57:29"/>
    <s v="หญิง"/>
    <s v="20-30 ปี"/>
    <s v="ปริญญาโท"/>
    <x v="0"/>
    <x v="7"/>
    <x v="1"/>
    <s v="13.00 - 16300 น."/>
    <n v="5"/>
    <n v="5"/>
    <n v="5"/>
    <n v="5"/>
    <n v="5"/>
    <n v="5"/>
    <n v="5"/>
    <n v="5"/>
    <n v="5"/>
    <n v="5"/>
    <n v="5"/>
    <n v="5"/>
    <n v="4"/>
    <n v="4"/>
    <n v="5"/>
    <m/>
  </r>
  <r>
    <d v="2018-11-20T23:36:06"/>
    <s v="หญิง"/>
    <s v="31-40 ปี"/>
    <s v="ปริญญาเอก"/>
    <x v="20"/>
    <x v="5"/>
    <x v="3"/>
    <s v="13.00 - 16300 น."/>
    <n v="3"/>
    <n v="4"/>
    <n v="3"/>
    <n v="4"/>
    <n v="5"/>
    <n v="5"/>
    <n v="4"/>
    <n v="3"/>
    <n v="3"/>
    <n v="3"/>
    <n v="3"/>
    <n v="4"/>
    <n v="4"/>
    <n v="4"/>
    <n v="5"/>
    <m/>
  </r>
  <r>
    <d v="2018-11-21T08:52:42"/>
    <s v="หญิง"/>
    <s v="41-50 ปี"/>
    <s v="ปริญญาเอก"/>
    <x v="16"/>
    <x v="23"/>
    <x v="0"/>
    <s v="13.00 - 16300 น."/>
    <n v="5"/>
    <n v="4"/>
    <n v="4"/>
    <n v="4"/>
    <n v="3"/>
    <n v="4"/>
    <n v="3"/>
    <n v="3"/>
    <n v="4"/>
    <n v="3"/>
    <n v="3"/>
    <n v="4"/>
    <n v="4"/>
    <n v="4"/>
    <n v="4"/>
    <m/>
  </r>
  <r>
    <d v="2018-11-21T12:23:16"/>
    <s v="ชาย"/>
    <s v="20-30 ปี"/>
    <s v="ปริญญาโท"/>
    <x v="3"/>
    <x v="6"/>
    <x v="1"/>
    <s v="09.00 - 12.00 น."/>
    <n v="4"/>
    <n v="3"/>
    <n v="4"/>
    <n v="3"/>
    <n v="4"/>
    <n v="4"/>
    <n v="3"/>
    <n v="4"/>
    <n v="4"/>
    <n v="4"/>
    <n v="4"/>
    <n v="4"/>
    <n v="4"/>
    <n v="4"/>
    <n v="5"/>
    <s v="อาจารย์ ณิชฎารัศมี สอนได้ดีมาก ๆ อยากเรียนกะท่านอีกครั้ง"/>
  </r>
  <r>
    <d v="2018-11-21T19:29:03"/>
    <s v="หญิง"/>
    <s v="20-30 ปี"/>
    <s v="ปริญญาโท"/>
    <x v="0"/>
    <x v="7"/>
    <x v="1"/>
    <s v="13.00 - 16300 น."/>
    <n v="5"/>
    <n v="5"/>
    <n v="5"/>
    <n v="5"/>
    <n v="5"/>
    <n v="5"/>
    <n v="5"/>
    <n v="3"/>
    <n v="3"/>
    <n v="5"/>
    <n v="5"/>
    <n v="5"/>
    <n v="5"/>
    <n v="5"/>
    <n v="5"/>
    <m/>
  </r>
  <r>
    <d v="2018-11-21T19:30:29"/>
    <s v="หญิง"/>
    <s v="20-30 ปี"/>
    <s v="ปริญญาโท"/>
    <x v="0"/>
    <x v="7"/>
    <x v="1"/>
    <s v="13.00 - 16300 น."/>
    <n v="5"/>
    <n v="5"/>
    <n v="5"/>
    <n v="5"/>
    <n v="5"/>
    <n v="5"/>
    <n v="5"/>
    <n v="5"/>
    <n v="5"/>
    <n v="5"/>
    <n v="5"/>
    <n v="5"/>
    <n v="5"/>
    <n v="5"/>
    <n v="5"/>
    <s v="อาจารยืทุกคนสอนดี คะ"/>
  </r>
  <r>
    <d v="2018-11-21T21:28:06"/>
    <s v="หญิง"/>
    <s v="20-30 ปี"/>
    <s v="ปริญญาโท"/>
    <x v="21"/>
    <x v="35"/>
    <x v="0"/>
    <s v="13.00 - 16300 น."/>
    <n v="3"/>
    <n v="4"/>
    <n v="2"/>
    <n v="2"/>
    <n v="3"/>
    <n v="5"/>
    <n v="3"/>
    <n v="4"/>
    <n v="3"/>
    <n v="3"/>
    <n v="4"/>
    <n v="3"/>
    <n v="4"/>
    <n v="4"/>
    <n v="3"/>
    <m/>
  </r>
  <r>
    <d v="2018-11-22T12:38:32"/>
    <s v="หญิง"/>
    <s v="20-30 ปี"/>
    <s v="ปริญญาโท"/>
    <x v="22"/>
    <x v="36"/>
    <x v="0"/>
    <s v="13.00 - 16300 น."/>
    <n v="4"/>
    <n v="4"/>
    <n v="4"/>
    <n v="5"/>
    <n v="5"/>
    <n v="5"/>
    <n v="3"/>
    <n v="4"/>
    <n v="5"/>
    <n v="4"/>
    <n v="5"/>
    <n v="5"/>
    <n v="5"/>
    <n v="5"/>
    <n v="4"/>
    <m/>
  </r>
  <r>
    <d v="2018-11-23T03:32:44"/>
    <s v="ชาย"/>
    <s v="41-50 ปี"/>
    <s v="ปริญญาเอก"/>
    <x v="13"/>
    <x v="37"/>
    <x v="3"/>
    <s v="13.00 - 16300 น."/>
    <n v="4"/>
    <n v="5"/>
    <n v="5"/>
    <n v="4"/>
    <n v="4"/>
    <n v="4"/>
    <n v="3"/>
    <n v="5"/>
    <n v="5"/>
    <n v="5"/>
    <n v="5"/>
    <n v="5"/>
    <n v="5"/>
    <n v="5"/>
    <n v="5"/>
    <m/>
  </r>
  <r>
    <d v="2018-11-23T10:44:56"/>
    <s v="หญิง"/>
    <s v="20-30 ปี"/>
    <s v="ปริญญาโท"/>
    <x v="0"/>
    <x v="7"/>
    <x v="2"/>
    <s v="09.00 - 12.00 น."/>
    <n v="4"/>
    <n v="3"/>
    <n v="4"/>
    <n v="3"/>
    <n v="3"/>
    <n v="4"/>
    <n v="2"/>
    <n v="3"/>
    <n v="3"/>
    <n v="3"/>
    <n v="3"/>
    <n v="3"/>
    <n v="3"/>
    <n v="3"/>
    <n v="3"/>
    <m/>
  </r>
  <r>
    <d v="2018-11-23T13:56:11"/>
    <s v="หญิง"/>
    <s v="20-30 ปี"/>
    <s v="ปริญญาโท"/>
    <x v="0"/>
    <x v="7"/>
    <x v="1"/>
    <s v="13.00 - 16300 น."/>
    <n v="4"/>
    <n v="5"/>
    <n v="5"/>
    <n v="4"/>
    <n v="4"/>
    <n v="4"/>
    <n v="2"/>
    <n v="3"/>
    <n v="3"/>
    <n v="4"/>
    <n v="4"/>
    <n v="4"/>
    <n v="5"/>
    <n v="5"/>
    <n v="4"/>
    <m/>
  </r>
  <r>
    <d v="2018-11-23T15:11:33"/>
    <s v="ชาย"/>
    <s v="20-30 ปี"/>
    <s v="ปริญญาโท"/>
    <x v="23"/>
    <x v="31"/>
    <x v="3"/>
    <s v="13.00 - 16300 น."/>
    <n v="5"/>
    <n v="5"/>
    <n v="5"/>
    <n v="5"/>
    <n v="5"/>
    <n v="5"/>
    <n v="5"/>
    <n v="4"/>
    <n v="5"/>
    <n v="5"/>
    <n v="5"/>
    <n v="5"/>
    <n v="5"/>
    <n v="5"/>
    <n v="5"/>
    <m/>
  </r>
  <r>
    <d v="2018-11-23T16:17:22"/>
    <s v="หญิง"/>
    <s v="31-40 ปี"/>
    <s v="ปริญญาเอก"/>
    <x v="10"/>
    <x v="38"/>
    <x v="0"/>
    <s v="13.00 - 16300 น."/>
    <n v="4"/>
    <n v="4"/>
    <n v="4"/>
    <n v="4"/>
    <n v="4"/>
    <n v="4"/>
    <n v="3"/>
    <n v="4"/>
    <n v="4"/>
    <n v="4"/>
    <n v="4"/>
    <n v="4"/>
    <n v="4"/>
    <n v="4"/>
    <n v="4"/>
    <s v="คิดว่าเวลา3ชม.น้อยไปสำหรับ4part ใน1บทเรียน ทำให้เรียนไม่ได้ละเอียดทุกหัวข้อชัดเจน อยากให้แบ่งเป็น2 part ใน 1บท ต่อ1คาบ จะดีกว่าค่ะ เหมือนเทอมที่แล้วเรียนได้ละเอียดดีค่ะ"/>
  </r>
  <r>
    <d v="2018-11-25T17:17:07"/>
    <s v="หญิง"/>
    <s v="41-50 ปี"/>
    <s v="ปริญญาโท"/>
    <x v="24"/>
    <x v="39"/>
    <x v="3"/>
    <s v="13.00 - 16300 น."/>
    <n v="4"/>
    <n v="4"/>
    <n v="4"/>
    <n v="4"/>
    <n v="4"/>
    <n v="4"/>
    <n v="3"/>
    <n v="4"/>
    <n v="4"/>
    <n v="4"/>
    <n v="5"/>
    <n v="5"/>
    <n v="5"/>
    <n v="5"/>
    <n v="5"/>
    <m/>
  </r>
  <r>
    <d v="2018-11-25T21:15:50"/>
    <s v="หญิง"/>
    <s v="41-50 ปี"/>
    <s v="ปริญญาเอก"/>
    <x v="25"/>
    <x v="40"/>
    <x v="5"/>
    <s v="13.00 - 16300 น."/>
    <n v="4"/>
    <n v="4"/>
    <n v="4"/>
    <n v="4"/>
    <n v="4"/>
    <n v="3"/>
    <n v="3"/>
    <n v="4"/>
    <n v="4"/>
    <n v="4"/>
    <n v="4"/>
    <n v="4"/>
    <n v="4"/>
    <n v="3"/>
    <n v="4"/>
    <m/>
  </r>
  <r>
    <d v="2018-11-25T21:23:20"/>
    <s v="หญิง"/>
    <s v="41-50 ปี"/>
    <s v="ปริญญาเอก"/>
    <x v="25"/>
    <x v="40"/>
    <x v="5"/>
    <s v="13.00 - 16300 น."/>
    <n v="4"/>
    <n v="4"/>
    <n v="4"/>
    <n v="4"/>
    <n v="4"/>
    <n v="4"/>
    <n v="3"/>
    <n v="4"/>
    <n v="4"/>
    <n v="4"/>
    <n v="4"/>
    <n v="4"/>
    <n v="4"/>
    <n v="3"/>
    <n v="4"/>
    <m/>
  </r>
  <r>
    <d v="2018-11-25T21:29:23"/>
    <s v="หญิง"/>
    <s v="41-50 ปี"/>
    <s v="ปริญญาเอก"/>
    <x v="25"/>
    <x v="40"/>
    <x v="5"/>
    <s v="13.00 - 16300 น."/>
    <n v="4"/>
    <n v="4"/>
    <n v="4"/>
    <n v="4"/>
    <n v="4"/>
    <n v="4"/>
    <n v="3"/>
    <n v="4"/>
    <n v="4"/>
    <n v="4"/>
    <n v="4"/>
    <n v="4"/>
    <n v="4"/>
    <n v="3"/>
    <n v="4"/>
    <s v="สื่อใช้ตัวอักษรเล็กและเบรอ ขยายมองไม่ชัด"/>
  </r>
  <r>
    <d v="2018-11-26T10:17:34"/>
    <s v="หญิง"/>
    <s v="31-40 ปี"/>
    <s v="ปริญญาโท"/>
    <x v="11"/>
    <x v="41"/>
    <x v="1"/>
    <s v="09.00 - 12.00 น."/>
    <n v="5"/>
    <n v="5"/>
    <n v="5"/>
    <n v="5"/>
    <n v="4"/>
    <n v="4"/>
    <n v="3"/>
    <n v="4"/>
    <n v="4"/>
    <n v="4"/>
    <n v="4"/>
    <n v="5"/>
    <n v="5"/>
    <n v="5"/>
    <n v="5"/>
    <m/>
  </r>
  <r>
    <d v="2018-11-26T10:17:37"/>
    <s v="ชาย"/>
    <s v="20-30 ปี"/>
    <s v="ปริญญาโท"/>
    <x v="0"/>
    <x v="42"/>
    <x v="3"/>
    <s v="09.00 - 12.00 น."/>
    <n v="4"/>
    <n v="4"/>
    <n v="4"/>
    <n v="3"/>
    <n v="3"/>
    <n v="3"/>
    <n v="2"/>
    <n v="4"/>
    <n v="5"/>
    <n v="4"/>
    <n v="4"/>
    <n v="5"/>
    <n v="5"/>
    <n v="4"/>
    <n v="4"/>
    <m/>
  </r>
  <r>
    <d v="2018-11-26T10:45:55"/>
    <s v="ชาย"/>
    <s v="31-40 ปี"/>
    <s v="ปริญญาเอก"/>
    <x v="0"/>
    <x v="43"/>
    <x v="5"/>
    <s v="13.00 - 16300 น."/>
    <n v="4"/>
    <n v="4"/>
    <n v="4"/>
    <n v="5"/>
    <n v="4"/>
    <n v="5"/>
    <n v="2"/>
    <n v="3"/>
    <n v="4"/>
    <n v="5"/>
    <n v="4"/>
    <n v="5"/>
    <n v="4"/>
    <n v="4"/>
    <n v="5"/>
    <m/>
  </r>
  <r>
    <d v="2018-11-26T10:49:50"/>
    <s v="หญิง"/>
    <s v="31-40 ปี"/>
    <s v="ปริญญาโท"/>
    <x v="26"/>
    <x v="44"/>
    <x v="5"/>
    <s v="13.00 - 16300 น."/>
    <n v="4"/>
    <n v="5"/>
    <n v="5"/>
    <n v="4"/>
    <n v="4"/>
    <n v="5"/>
    <n v="2"/>
    <n v="4"/>
    <n v="3"/>
    <n v="4"/>
    <n v="4"/>
    <n v="5"/>
    <n v="5"/>
    <n v="5"/>
    <n v="4"/>
    <m/>
  </r>
  <r>
    <d v="2018-11-26T14:36:51"/>
    <s v="ชาย"/>
    <s v="20-30 ปี"/>
    <s v="ปริญญาโท"/>
    <x v="17"/>
    <x v="45"/>
    <x v="1"/>
    <s v="09.00 - 12.00 น."/>
    <n v="5"/>
    <n v="5"/>
    <n v="5"/>
    <n v="5"/>
    <n v="5"/>
    <n v="5"/>
    <n v="3"/>
    <n v="4"/>
    <n v="4"/>
    <n v="4"/>
    <n v="4"/>
    <n v="4"/>
    <n v="5"/>
    <n v="4"/>
    <n v="4"/>
    <s v="คอร์สสนทนาภาษาอังกฤษ คอร์สเขียน abstract"/>
  </r>
  <r>
    <d v="2018-11-27T10:04:21"/>
    <s v="ชาย"/>
    <s v="20-30 ปี"/>
    <s v="ปริญญาเอก"/>
    <x v="0"/>
    <x v="2"/>
    <x v="1"/>
    <s v="09.00 - 12.00 น."/>
    <n v="5"/>
    <n v="5"/>
    <n v="5"/>
    <n v="5"/>
    <n v="5"/>
    <n v="5"/>
    <n v="3"/>
    <n v="4"/>
    <n v="4"/>
    <n v="3"/>
    <n v="4"/>
    <n v="5"/>
    <n v="5"/>
    <n v="4"/>
    <n v="4"/>
    <s v="อยากให้มีการ เปิดคอร์สเกี่ยวกัยการเขียนเรียงความก่อนการเรียนเพราะ บางครั้ง ไม่ได้ใช้นานเเล้วต่อเนื้อหาไม่ติด ควรมีคอร์สเกี่ยวกับการเขียนเบื้องต้นก่อนการเรียน EPE "/>
  </r>
  <r>
    <d v="2018-11-27T10:47:36"/>
    <s v="หญิง"/>
    <s v="20-30 ปี"/>
    <s v="ปริญญาโท"/>
    <x v="11"/>
    <x v="5"/>
    <x v="5"/>
    <s v="13.00 - 16300 น."/>
    <n v="5"/>
    <n v="5"/>
    <n v="5"/>
    <n v="5"/>
    <n v="4"/>
    <n v="5"/>
    <n v="3"/>
    <n v="4"/>
    <n v="5"/>
    <n v="5"/>
    <n v="4"/>
    <n v="5"/>
    <n v="4"/>
    <n v="5"/>
    <n v="4"/>
    <m/>
  </r>
  <r>
    <d v="2018-11-27T10:47:53"/>
    <s v="หญิง"/>
    <s v="20-30 ปี"/>
    <s v="ปริญญาโท"/>
    <x v="27"/>
    <x v="46"/>
    <x v="5"/>
    <s v="13.00 - 16300 น."/>
    <n v="4"/>
    <n v="4"/>
    <n v="4"/>
    <n v="4"/>
    <n v="4"/>
    <n v="4"/>
    <n v="3"/>
    <n v="4"/>
    <n v="3"/>
    <n v="4"/>
    <n v="4"/>
    <n v="4"/>
    <n v="5"/>
    <n v="4"/>
    <n v="4"/>
    <m/>
  </r>
  <r>
    <d v="2018-11-27T17:16:53"/>
    <s v="ชาย"/>
    <s v="20-30 ปี"/>
    <s v="ปริญญาโท"/>
    <x v="17"/>
    <x v="47"/>
    <x v="1"/>
    <s v="13.00 - 16300 น."/>
    <n v="4"/>
    <n v="4"/>
    <n v="3"/>
    <n v="2"/>
    <n v="3"/>
    <n v="2"/>
    <n v="2"/>
    <n v="3"/>
    <n v="3"/>
    <n v="3"/>
    <n v="3"/>
    <n v="4"/>
    <n v="4"/>
    <n v="4"/>
    <n v="5"/>
    <m/>
  </r>
  <r>
    <d v="2018-11-27T17:31:15"/>
    <s v="ชาย"/>
    <s v="20-30 ปี"/>
    <s v="ปริญญาโท"/>
    <x v="0"/>
    <x v="12"/>
    <x v="1"/>
    <s v="09.00 - 12.00 น."/>
    <n v="5"/>
    <n v="4"/>
    <n v="5"/>
    <n v="5"/>
    <n v="4"/>
    <n v="5"/>
    <n v="2"/>
    <n v="3"/>
    <n v="4"/>
    <n v="4"/>
    <n v="4"/>
    <n v="4"/>
    <n v="5"/>
    <n v="5"/>
    <n v="5"/>
    <m/>
  </r>
  <r>
    <d v="2018-11-27T19:14:48"/>
    <s v="หญิง"/>
    <s v="20-30 ปี"/>
    <s v="ปริญญาโท"/>
    <x v="0"/>
    <x v="7"/>
    <x v="1"/>
    <s v="09.00 - 12.00 น."/>
    <n v="3"/>
    <n v="3"/>
    <n v="3"/>
    <n v="3"/>
    <n v="3"/>
    <n v="3"/>
    <n v="3"/>
    <n v="3"/>
    <n v="3"/>
    <n v="3"/>
    <n v="4"/>
    <n v="3"/>
    <n v="3"/>
    <n v="3"/>
    <n v="3"/>
    <m/>
  </r>
  <r>
    <d v="2018-11-28T07:42:51"/>
    <s v="หญิง"/>
    <s v="20-30 ปี"/>
    <s v="ปริญญาโท"/>
    <x v="17"/>
    <x v="48"/>
    <x v="1"/>
    <s v="13.00 - 16300 น."/>
    <n v="3"/>
    <n v="4"/>
    <n v="3"/>
    <n v="3"/>
    <n v="3"/>
    <n v="4"/>
    <n v="2"/>
    <n v="3"/>
    <n v="3"/>
    <n v="3"/>
    <n v="4"/>
    <n v="4"/>
    <n v="4"/>
    <n v="4"/>
    <n v="4"/>
    <s v="ตัวอย่างที่สอน ง่ายกว่า ตัวข้อสอบที่ สมัครสอบ จริงๆ"/>
  </r>
  <r>
    <d v="2018-11-29T07:17:23"/>
    <s v="ชาย"/>
    <s v="20-30 ปี"/>
    <s v="ปริญญาโท"/>
    <x v="6"/>
    <x v="14"/>
    <x v="1"/>
    <s v="13.00 - 16300 น."/>
    <n v="3"/>
    <n v="3"/>
    <n v="3"/>
    <n v="3"/>
    <n v="3"/>
    <n v="3"/>
    <n v="3"/>
    <n v="3"/>
    <n v="3"/>
    <n v="3"/>
    <n v="3"/>
    <n v="3"/>
    <n v="3"/>
    <n v="3"/>
    <n v="3"/>
    <m/>
  </r>
  <r>
    <d v="2018-11-30T11:36:36"/>
    <s v="ชาย"/>
    <s v="20-30 ปี"/>
    <s v="ปริญญาโท"/>
    <x v="28"/>
    <x v="40"/>
    <x v="2"/>
    <s v="09.00 - 12.00 น."/>
    <n v="4"/>
    <n v="4"/>
    <n v="4"/>
    <n v="5"/>
    <n v="5"/>
    <n v="5"/>
    <n v="3"/>
    <n v="4"/>
    <n v="5"/>
    <n v="5"/>
    <n v="5"/>
    <n v="5"/>
    <n v="5"/>
    <n v="5"/>
    <n v="5"/>
    <m/>
  </r>
  <r>
    <d v="2018-11-30T11:38:05"/>
    <s v="หญิง"/>
    <s v="20-30 ปี"/>
    <s v="ปริญญาโท"/>
    <x v="13"/>
    <x v="37"/>
    <x v="2"/>
    <s v="09.00 - 12.00 น."/>
    <n v="4"/>
    <n v="3"/>
    <n v="5"/>
    <n v="5"/>
    <n v="5"/>
    <n v="5"/>
    <n v="3"/>
    <n v="4"/>
    <n v="5"/>
    <n v="5"/>
    <n v="5"/>
    <n v="5"/>
    <n v="5"/>
    <n v="5"/>
    <n v="5"/>
    <m/>
  </r>
  <r>
    <d v="2018-11-30T11:57:43"/>
    <s v="หญิง"/>
    <s v="20-30 ปี"/>
    <s v="ปริญญาโท"/>
    <x v="16"/>
    <x v="49"/>
    <x v="2"/>
    <s v="09.00 - 12.00 น."/>
    <n v="4"/>
    <n v="4"/>
    <n v="3"/>
    <n v="4"/>
    <n v="4"/>
    <n v="4"/>
    <n v="3"/>
    <n v="4"/>
    <n v="4"/>
    <n v="4"/>
    <n v="4"/>
    <n v="5"/>
    <n v="4"/>
    <n v="5"/>
    <n v="4"/>
    <m/>
  </r>
  <r>
    <d v="2018-12-01T20:13:35"/>
    <s v="หญิง"/>
    <s v="31-40 ปี"/>
    <s v="ปริญญาเอก"/>
    <x v="6"/>
    <x v="5"/>
    <x v="2"/>
    <s v="09.00 - 12.00 น."/>
    <n v="5"/>
    <n v="5"/>
    <n v="5"/>
    <n v="5"/>
    <n v="5"/>
    <n v="5"/>
    <n v="5"/>
    <n v="5"/>
    <n v="5"/>
    <n v="5"/>
    <n v="5"/>
    <n v="5"/>
    <n v="5"/>
    <n v="4"/>
    <n v="5"/>
    <m/>
  </r>
  <r>
    <d v="2018-12-03T09:04:10"/>
    <s v="หญิง"/>
    <s v="20-30 ปี"/>
    <s v="ปริญญาโท"/>
    <x v="17"/>
    <x v="48"/>
    <x v="1"/>
    <s v="13.00 - 16300 น."/>
    <n v="3"/>
    <n v="4"/>
    <n v="3"/>
    <n v="3"/>
    <n v="3"/>
    <n v="4"/>
    <n v="2"/>
    <n v="3"/>
    <n v="3"/>
    <n v="3"/>
    <n v="4"/>
    <n v="4"/>
    <n v="4"/>
    <n v="4"/>
    <n v="4"/>
    <s v="ตัวอย่างที่สอน ง่ายกว่า ตัวข้อสอบที่ สมัครสอบ จริงๆ"/>
  </r>
  <r>
    <d v="2018-12-03T19:22:15"/>
    <s v="หญิง"/>
    <s v="41-50 ปี"/>
    <s v="ปริญญาเอก"/>
    <x v="0"/>
    <x v="12"/>
    <x v="2"/>
    <s v="09.00 - 12.00 น."/>
    <n v="5"/>
    <n v="5"/>
    <n v="5"/>
    <n v="5"/>
    <n v="5"/>
    <n v="5"/>
    <n v="2"/>
    <n v="4"/>
    <n v="4"/>
    <n v="4"/>
    <n v="4"/>
    <n v="5"/>
    <n v="5"/>
    <n v="5"/>
    <n v="5"/>
    <m/>
  </r>
  <r>
    <d v="2018-12-03T20:53:58"/>
    <s v="หญิง"/>
    <s v="41-50 ปี"/>
    <s v="ปริญญาเอก"/>
    <x v="29"/>
    <x v="50"/>
    <x v="3"/>
    <s v="13.00 - 16300 น."/>
    <n v="5"/>
    <n v="4"/>
    <n v="4"/>
    <n v="4"/>
    <n v="4"/>
    <n v="5"/>
    <n v="2"/>
    <n v="3"/>
    <n v="4"/>
    <n v="4"/>
    <n v="4"/>
    <n v="4"/>
    <n v="4"/>
    <n v="4"/>
    <n v="5"/>
    <m/>
  </r>
  <r>
    <d v="2018-12-03T22:10:10"/>
    <s v="ชาย"/>
    <s v="20-30 ปี"/>
    <s v="ปริญญาโท"/>
    <x v="3"/>
    <x v="25"/>
    <x v="2"/>
    <s v="09.00 - 12.00 น."/>
    <n v="5"/>
    <n v="4"/>
    <n v="4"/>
    <n v="4"/>
    <n v="4"/>
    <n v="4"/>
    <n v="2"/>
    <n v="3"/>
    <n v="4"/>
    <n v="4"/>
    <n v="4"/>
    <n v="4"/>
    <n v="5"/>
    <n v="4"/>
    <n v="4"/>
    <m/>
  </r>
  <r>
    <d v="2018-12-03T22:17:42"/>
    <s v="ชาย"/>
    <s v="20-30 ปี"/>
    <s v="ปริญญาโท"/>
    <x v="3"/>
    <x v="25"/>
    <x v="2"/>
    <s v="09.00 - 12.00 น."/>
    <n v="5"/>
    <n v="4"/>
    <n v="4"/>
    <n v="4"/>
    <n v="4"/>
    <n v="4"/>
    <n v="2"/>
    <n v="3"/>
    <n v="4"/>
    <n v="4"/>
    <n v="4"/>
    <n v="4"/>
    <n v="5"/>
    <n v="4"/>
    <n v="4"/>
    <m/>
  </r>
  <r>
    <m/>
    <m/>
    <m/>
    <m/>
    <x v="30"/>
    <x v="51"/>
    <x v="6"/>
    <m/>
    <n v="4.1287128712871288"/>
    <n v="4.2871287128712874"/>
    <n v="3.9702970297029703"/>
    <n v="3.9207920792079207"/>
    <n v="3.9009900990099009"/>
    <n v="4.4158415841584162"/>
    <n v="2.8316831683168315"/>
    <n v="3.7128712871287131"/>
    <n v="3.9009900990099009"/>
    <n v="4.0297029702970297"/>
    <n v="4.0594059405940595"/>
    <n v="4.1980198019801982"/>
    <n v="4.4455445544554459"/>
    <n v="4.2079207920792081"/>
    <n v="4.3663366336633667"/>
    <n v="4.0250825082508248"/>
  </r>
  <r>
    <m/>
    <m/>
    <m/>
    <m/>
    <x v="30"/>
    <x v="51"/>
    <x v="6"/>
    <m/>
    <n v="0.75714419150692369"/>
    <n v="0.73941373619058959"/>
    <n v="0.96390295719594543"/>
    <n v="0.91305167780177376"/>
    <n v="0.81859575487598835"/>
    <n v="0.75189529500686825"/>
    <n v="0.91727102789407966"/>
    <n v="0.66838063501819589"/>
    <n v="0.72807898603172794"/>
    <n v="0.68491525818241827"/>
    <n v="0.73241767016119785"/>
    <n v="0.78765223265344775"/>
    <n v="0.67045130359709926"/>
    <n v="0.76572621325338319"/>
    <n v="0.74461765057279838"/>
    <n v="0.86508941691856922"/>
  </r>
  <r>
    <m/>
    <m/>
    <m/>
    <m/>
    <x v="30"/>
    <x v="51"/>
    <x v="6"/>
    <m/>
    <n v="4.095979194784408"/>
    <n v="4.2526848781462316"/>
    <n v="3.941108737736883"/>
    <n v="3.8915907160874728"/>
    <n v="3.8710639403289897"/>
    <n v="4.3802692900889832"/>
    <n v="2.8130966426816593"/>
    <n v="3.6833131254577371"/>
    <n v="3.8701851367479772"/>
    <n v="3.9972293031891204"/>
    <n v="4.0271050835995661"/>
    <n v="4.1649094372294524"/>
    <n v="4.4088931636704132"/>
    <n v="4.1745014272362386"/>
    <n v="4.3311743134391865"/>
    <m/>
  </r>
  <r>
    <m/>
    <m/>
    <m/>
    <m/>
    <x v="30"/>
    <x v="51"/>
    <x v="6"/>
    <m/>
    <n v="0.75714419150692369"/>
    <n v="0.73941373619058959"/>
    <n v="0.96390295719594543"/>
    <n v="0.91305167780177376"/>
    <n v="0.81859575487598835"/>
    <n v="0.75189529500686825"/>
    <n v="0.91727102789407966"/>
    <n v="0.66838063501819589"/>
    <n v="0.72807898603172794"/>
    <n v="0.68491525818241827"/>
    <n v="0.73241767016119785"/>
    <n v="0.78765223265344775"/>
    <n v="0.67045130359709926"/>
    <n v="0.76572621325338319"/>
    <n v="0.7446176505727983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6">
  <r>
    <d v="2018-11-18T10:14:31"/>
    <x v="0"/>
    <s v="51 ปีขึ้นไป"/>
    <s v="ปริญญาเอก"/>
    <s v="ศึกษาศาสตร์"/>
    <s v="พัฒนาศึกษา"/>
    <x v="0"/>
    <s v="13.00 - 16300 น."/>
    <n v="3"/>
    <n v="4"/>
    <n v="4"/>
    <n v="4"/>
    <n v="3"/>
    <n v="5"/>
    <n v="3"/>
    <n v="4"/>
    <n v="4"/>
    <n v="4"/>
    <n v="4"/>
    <n v="4"/>
    <n v="5"/>
    <n v="5"/>
    <n v="4"/>
    <x v="0"/>
  </r>
  <r>
    <d v="2018-11-18T10:19:23"/>
    <x v="0"/>
    <s v="20-30 ปี"/>
    <s v="ปริญญาโท"/>
    <s v="ศึกษาศาสตร์"/>
    <s v="วิทศึกษา"/>
    <x v="1"/>
    <s v="13.00 - 16300 น."/>
    <n v="4"/>
    <n v="4"/>
    <n v="3"/>
    <n v="4"/>
    <n v="4"/>
    <n v="4"/>
    <n v="3"/>
    <n v="3"/>
    <n v="3"/>
    <n v="4"/>
    <n v="4"/>
    <n v="5"/>
    <n v="4"/>
    <n v="4"/>
    <n v="4"/>
    <x v="1"/>
  </r>
  <r>
    <d v="2018-11-18T10:19:53"/>
    <x v="0"/>
    <s v="20-30 ปี"/>
    <s v="ปริญญาโท"/>
    <s v="ศึกษาศาสตร์"/>
    <s v="วิทยาศาสตร์ศึกษา"/>
    <x v="1"/>
    <s v="13.00 - 16300 น."/>
    <n v="4"/>
    <n v="4"/>
    <n v="4"/>
    <n v="4"/>
    <n v="4"/>
    <n v="5"/>
    <n v="3"/>
    <n v="3"/>
    <n v="4"/>
    <n v="4"/>
    <n v="5"/>
    <n v="4"/>
    <n v="4"/>
    <n v="4"/>
    <n v="5"/>
    <x v="1"/>
  </r>
  <r>
    <d v="2018-11-18T10:20:15"/>
    <x v="0"/>
    <s v="31-40 ปี"/>
    <s v="ปริญญาเอก"/>
    <s v="ศึกษาศาสตร์"/>
    <s v="การจัดการกีฬา"/>
    <x v="1"/>
    <s v="13.00 - 16300 น."/>
    <n v="4"/>
    <n v="4"/>
    <n v="4"/>
    <n v="3"/>
    <n v="3"/>
    <n v="5"/>
    <n v="2"/>
    <n v="4"/>
    <n v="4"/>
    <n v="5"/>
    <n v="4"/>
    <n v="3"/>
    <n v="4"/>
    <n v="5"/>
    <n v="5"/>
    <x v="1"/>
  </r>
  <r>
    <d v="2018-11-18T10:20:22"/>
    <x v="0"/>
    <s v="20-30 ปี"/>
    <s v="ปริญญาโท"/>
    <s v="สหเวชศาสตร์"/>
    <s v="ฟิสิกส์การแพทย์"/>
    <x v="2"/>
    <s v="09.00 - 12.00 น."/>
    <n v="5"/>
    <n v="5"/>
    <n v="4"/>
    <n v="5"/>
    <n v="4"/>
    <n v="4"/>
    <n v="3"/>
    <n v="5"/>
    <n v="4"/>
    <n v="4"/>
    <n v="3"/>
    <n v="5"/>
    <n v="5"/>
    <n v="5"/>
    <n v="5"/>
    <x v="1"/>
  </r>
  <r>
    <d v="2018-11-18T10:21:26"/>
    <x v="1"/>
    <s v="31-40 ปี"/>
    <s v="ปริญญาเอก"/>
    <s v="ศึกษาศาสตร์"/>
    <s v="การจัดการกีฬา"/>
    <x v="2"/>
    <s v="09.00 - 12.00 น."/>
    <n v="5"/>
    <n v="5"/>
    <n v="4"/>
    <n v="3"/>
    <n v="3"/>
    <n v="5"/>
    <n v="3"/>
    <n v="4"/>
    <n v="5"/>
    <n v="4"/>
    <n v="4"/>
    <n v="4"/>
    <n v="5"/>
    <n v="5"/>
    <n v="5"/>
    <x v="2"/>
  </r>
  <r>
    <d v="2018-11-18T10:26:46"/>
    <x v="1"/>
    <s v="20-30 ปี"/>
    <s v="ปริญญาเอก"/>
    <s v="บริหารธุรกิจ เศรษฐศาสตร์และการสื่อสาร"/>
    <s v="การสื่อสาร"/>
    <x v="3"/>
    <s v="13.00 - 16300 น."/>
    <n v="3"/>
    <n v="5"/>
    <n v="4"/>
    <n v="4"/>
    <n v="4"/>
    <n v="5"/>
    <n v="3"/>
    <n v="4"/>
    <n v="5"/>
    <n v="5"/>
    <n v="5"/>
    <n v="5"/>
    <n v="5"/>
    <n v="4"/>
    <n v="5"/>
    <x v="3"/>
  </r>
  <r>
    <d v="2018-11-18T10:26:51"/>
    <x v="1"/>
    <s v="20-30 ปี"/>
    <s v="ปริญญาโท"/>
    <s v="สังคมศาสตร์"/>
    <s v="รัฐศาสตร์"/>
    <x v="1"/>
    <s v="13.00 - 16300 น."/>
    <n v="5"/>
    <n v="4"/>
    <n v="4"/>
    <n v="4"/>
    <n v="3"/>
    <n v="4"/>
    <n v="1"/>
    <n v="4"/>
    <n v="4"/>
    <n v="4"/>
    <n v="4"/>
    <n v="4"/>
    <n v="4"/>
    <n v="4"/>
    <n v="4"/>
    <x v="1"/>
  </r>
  <r>
    <d v="2018-11-18T10:30:55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4"/>
    <n v="4"/>
    <n v="5"/>
    <n v="4"/>
    <n v="2"/>
    <n v="3"/>
    <n v="3"/>
    <n v="4"/>
    <n v="4"/>
    <n v="4"/>
    <n v="4"/>
    <n v="4"/>
    <n v="4"/>
    <x v="1"/>
  </r>
  <r>
    <d v="2018-11-18T10:30:55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4"/>
    <n v="4"/>
    <n v="5"/>
    <n v="4"/>
    <n v="1"/>
    <n v="3"/>
    <n v="3"/>
    <n v="4"/>
    <n v="4"/>
    <n v="4"/>
    <n v="4"/>
    <n v="4"/>
    <n v="4"/>
    <x v="1"/>
  </r>
  <r>
    <d v="2018-11-18T10:33:25"/>
    <x v="0"/>
    <s v="20-30 ปี"/>
    <s v="ปริญญาโท"/>
    <s v="สังคม"/>
    <s v="รัฐศาสตร์"/>
    <x v="2"/>
    <s v="09.00 - 12.00 น."/>
    <n v="4"/>
    <n v="5"/>
    <n v="3"/>
    <n v="4"/>
    <n v="4"/>
    <n v="5"/>
    <n v="3"/>
    <n v="4"/>
    <n v="4"/>
    <n v="4"/>
    <n v="5"/>
    <n v="4"/>
    <n v="5"/>
    <n v="5"/>
    <n v="4"/>
    <x v="1"/>
  </r>
  <r>
    <d v="2018-11-18T10:34:33"/>
    <x v="1"/>
    <s v="31-40 ปี"/>
    <s v="ปริญญาโท"/>
    <s v="สาธารณสุขศาสตร์"/>
    <s v="สาธารณสุขศาสตรมหาบัณฑิต"/>
    <x v="2"/>
    <s v="09.00 - 12.00 น."/>
    <n v="5"/>
    <n v="5"/>
    <n v="5"/>
    <n v="5"/>
    <n v="5"/>
    <n v="5"/>
    <n v="3"/>
    <n v="5"/>
    <n v="5"/>
    <n v="5"/>
    <n v="5"/>
    <n v="5"/>
    <n v="5"/>
    <n v="5"/>
    <n v="5"/>
    <x v="1"/>
  </r>
  <r>
    <d v="2018-11-18T10:38:25"/>
    <x v="0"/>
    <s v="20-30 ปี"/>
    <s v="ปริญญาโท"/>
    <s v="สังคมศาสตร์"/>
    <s v="รัฐศาสตร์"/>
    <x v="2"/>
    <s v="09.00 - 12.00 น."/>
    <n v="4"/>
    <n v="4"/>
    <n v="4"/>
    <n v="4"/>
    <n v="4"/>
    <n v="4"/>
    <n v="2"/>
    <n v="3"/>
    <n v="4"/>
    <n v="4"/>
    <n v="4"/>
    <n v="4"/>
    <n v="5"/>
    <n v="5"/>
    <n v="5"/>
    <x v="1"/>
  </r>
  <r>
    <d v="2018-11-18T10:39:52"/>
    <x v="0"/>
    <s v="20-30 ปี"/>
    <s v="ปริญญาโท"/>
    <s v="สังคมศาสตร์"/>
    <s v="รัฐศาสตร์"/>
    <x v="1"/>
    <s v="13.00 - 16300 น."/>
    <n v="4"/>
    <n v="5"/>
    <n v="4"/>
    <n v="4"/>
    <n v="3"/>
    <n v="4"/>
    <n v="2"/>
    <n v="3"/>
    <n v="4"/>
    <n v="4"/>
    <n v="4"/>
    <n v="4"/>
    <n v="4"/>
    <n v="4"/>
    <n v="5"/>
    <x v="1"/>
  </r>
  <r>
    <d v="2018-11-18T10:41:19"/>
    <x v="0"/>
    <s v="20-30 ปี"/>
    <s v="ปริญญาโท"/>
    <s v="BEC"/>
    <s v="MBA"/>
    <x v="3"/>
    <s v="13.00 - 16300 น."/>
    <n v="3"/>
    <n v="3"/>
    <n v="3"/>
    <n v="3"/>
    <n v="3"/>
    <n v="4"/>
    <n v="3"/>
    <n v="4"/>
    <n v="3"/>
    <n v="4"/>
    <n v="4"/>
    <n v="3"/>
    <n v="4"/>
    <n v="4"/>
    <n v="4"/>
    <x v="1"/>
  </r>
  <r>
    <d v="2018-11-18T10:45:09"/>
    <x v="1"/>
    <s v="20-30 ปี"/>
    <s v="ปริญญาโท"/>
    <s v="บริหารธุรกิจ เศรษฐศาสตร์และการสื่อสาร"/>
    <s v="การบริหารเทคโนโลยีสารสนเทศเชิงกลยุทย์"/>
    <x v="3"/>
    <s v="09.00 - 12.00 น."/>
    <n v="4"/>
    <n v="4"/>
    <n v="4"/>
    <n v="3"/>
    <n v="3"/>
    <n v="5"/>
    <n v="5"/>
    <n v="4"/>
    <n v="4"/>
    <n v="4"/>
    <n v="4"/>
    <n v="4"/>
    <n v="5"/>
    <n v="4"/>
    <n v="5"/>
    <x v="1"/>
  </r>
  <r>
    <d v="2018-11-18T10:45:15"/>
    <x v="0"/>
    <s v="20-30 ปี"/>
    <s v="ปริญญาโท"/>
    <s v="ศึกษาศาสตร์"/>
    <s v="หลักสูตรและการสอน"/>
    <x v="0"/>
    <s v="13.00 - 16300 น."/>
    <n v="4"/>
    <n v="4"/>
    <n v="5"/>
    <n v="5"/>
    <n v="5"/>
    <n v="5"/>
    <n v="3"/>
    <n v="5"/>
    <n v="5"/>
    <n v="5"/>
    <n v="5"/>
    <n v="5"/>
    <n v="5"/>
    <n v="5"/>
    <n v="5"/>
    <x v="1"/>
  </r>
  <r>
    <d v="2018-11-18T10:45:57"/>
    <x v="0"/>
    <s v="20-30 ปี"/>
    <s v="ปริญญาโท"/>
    <s v="สาธารณสุขศาสตร์"/>
    <s v="สาธารณสุข"/>
    <x v="1"/>
    <s v="13.00 - 16300 น."/>
    <n v="5"/>
    <n v="5"/>
    <n v="5"/>
    <n v="5"/>
    <n v="5"/>
    <n v="5"/>
    <n v="5"/>
    <n v="5"/>
    <n v="3"/>
    <n v="5"/>
    <n v="5"/>
    <n v="5"/>
    <n v="5"/>
    <n v="5"/>
    <n v="5"/>
    <x v="1"/>
  </r>
  <r>
    <d v="2018-11-18T10:54:00"/>
    <x v="0"/>
    <s v="31-40 ปี"/>
    <s v="ปริญญาเอก"/>
    <s v="ศึกษาศาสตร์"/>
    <s v="พัฒนศึกษา"/>
    <x v="3"/>
    <s v="13.00 - 16300 น."/>
    <n v="4"/>
    <n v="5"/>
    <n v="5"/>
    <n v="5"/>
    <n v="5"/>
    <n v="5"/>
    <n v="5"/>
    <n v="4"/>
    <n v="5"/>
    <n v="5"/>
    <n v="5"/>
    <n v="4"/>
    <n v="5"/>
    <n v="4"/>
    <n v="5"/>
    <x v="1"/>
  </r>
  <r>
    <d v="2018-11-18T10:55:09"/>
    <x v="0"/>
    <s v="41-50 ปี"/>
    <s v="ปริญญาเอก"/>
    <s v="ศึกษาศาสตร์"/>
    <s v="การจัดการกีฬา"/>
    <x v="3"/>
    <s v="13.00 - 16300 น."/>
    <n v="5"/>
    <n v="5"/>
    <n v="5"/>
    <n v="5"/>
    <n v="5"/>
    <n v="5"/>
    <n v="5"/>
    <n v="5"/>
    <n v="5"/>
    <n v="5"/>
    <n v="4"/>
    <n v="5"/>
    <n v="5"/>
    <n v="5"/>
    <n v="5"/>
    <x v="1"/>
  </r>
  <r>
    <d v="2018-11-18T10:57:02"/>
    <x v="1"/>
    <s v="31-40 ปี"/>
    <s v="ปริญญาเอก"/>
    <s v="ศึกษาศาสตร์"/>
    <s v="การจัดการกีฬา"/>
    <x v="1"/>
    <s v="13.00 - 16300 น."/>
    <n v="3"/>
    <n v="4"/>
    <n v="4"/>
    <n v="4"/>
    <n v="4"/>
    <n v="5"/>
    <n v="2"/>
    <n v="3"/>
    <n v="4"/>
    <n v="4"/>
    <n v="4"/>
    <n v="5"/>
    <n v="4"/>
    <n v="5"/>
    <n v="5"/>
    <x v="1"/>
  </r>
  <r>
    <d v="2018-11-18T11:01:39"/>
    <x v="0"/>
    <s v="20-30 ปี"/>
    <s v="ปริญญาโท"/>
    <s v="ศึกษาศาสตร์"/>
    <s v="พัฒนศึกษา"/>
    <x v="3"/>
    <s v="13.00 - 16300 น."/>
    <n v="4"/>
    <n v="4"/>
    <n v="4"/>
    <n v="5"/>
    <n v="4"/>
    <n v="5"/>
    <n v="4"/>
    <n v="4"/>
    <n v="4"/>
    <n v="4"/>
    <n v="5"/>
    <n v="5"/>
    <n v="5"/>
    <n v="5"/>
    <n v="5"/>
    <x v="1"/>
  </r>
  <r>
    <d v="2018-11-18T11:02:11"/>
    <x v="0"/>
    <s v="31-40 ปี"/>
    <s v="ปริญญาเอก"/>
    <s v="บริหารธุกิจ เศรษฐศาสตร์ และการสื่อสาร"/>
    <s v="การสื่อสาร"/>
    <x v="1"/>
    <s v="13.00 - 16300 น."/>
    <n v="4"/>
    <n v="4"/>
    <n v="4"/>
    <n v="4"/>
    <n v="4"/>
    <n v="4"/>
    <n v="4"/>
    <n v="5"/>
    <n v="4"/>
    <n v="4"/>
    <n v="4"/>
    <n v="4"/>
    <n v="4"/>
    <n v="4"/>
    <n v="4"/>
    <x v="1"/>
  </r>
  <r>
    <d v="2018-11-18T11:02:52"/>
    <x v="0"/>
    <s v="20-30 ปี"/>
    <s v="ปริญญาโท"/>
    <s v="ศึกษาศาสตร์"/>
    <s v="วิทยาศาสตร์"/>
    <x v="1"/>
    <s v="13.00 - 16300 น."/>
    <n v="4"/>
    <n v="5"/>
    <n v="4"/>
    <n v="3"/>
    <n v="4"/>
    <n v="4"/>
    <n v="2"/>
    <n v="4"/>
    <n v="4"/>
    <n v="4"/>
    <n v="4"/>
    <n v="4"/>
    <n v="5"/>
    <n v="4"/>
    <n v="4"/>
    <x v="1"/>
  </r>
  <r>
    <d v="2018-11-18T11:03:34"/>
    <x v="1"/>
    <s v="31-40 ปี"/>
    <s v="ปริญญาโท"/>
    <s v="ศึกษาศาสตร์"/>
    <s v="วิทยาศาสตร์ศึกษา"/>
    <x v="1"/>
    <s v="13.00 - 16300 น."/>
    <n v="4"/>
    <n v="4"/>
    <n v="2"/>
    <n v="5"/>
    <n v="4"/>
    <n v="5"/>
    <n v="1"/>
    <n v="3"/>
    <n v="3"/>
    <n v="5"/>
    <n v="4"/>
    <n v="4"/>
    <n v="5"/>
    <n v="3"/>
    <n v="5"/>
    <x v="4"/>
  </r>
  <r>
    <d v="2018-11-18T11:09:53"/>
    <x v="1"/>
    <s v="20-30 ปี"/>
    <s v="ปริญญาโท"/>
    <s v="B.E.C."/>
    <s v="M.B.A."/>
    <x v="3"/>
    <s v="13.00 - 16300 น."/>
    <n v="3"/>
    <n v="3"/>
    <n v="2"/>
    <n v="3"/>
    <n v="4"/>
    <n v="4"/>
    <n v="3"/>
    <n v="4"/>
    <n v="4"/>
    <n v="4"/>
    <n v="4"/>
    <n v="5"/>
    <n v="4"/>
    <n v="4"/>
    <n v="5"/>
    <x v="1"/>
  </r>
  <r>
    <d v="2018-11-18T11:16:18"/>
    <x v="0"/>
    <s v="31-40 ปี"/>
    <s v="ปริญญาโท"/>
    <s v="BEC."/>
    <s v="MBB"/>
    <x v="0"/>
    <s v="13.00 - 16300 น."/>
    <n v="4"/>
    <n v="3"/>
    <n v="1"/>
    <n v="3"/>
    <n v="3"/>
    <n v="2"/>
    <n v="3"/>
    <n v="3"/>
    <n v="2"/>
    <n v="2"/>
    <n v="2"/>
    <n v="4"/>
    <n v="5"/>
    <n v="3"/>
    <n v="3"/>
    <x v="5"/>
  </r>
  <r>
    <d v="2018-11-18T11:16:52"/>
    <x v="1"/>
    <s v="31-40 ปี"/>
    <s v="ปริญญาโท"/>
    <s v="ศึกษาศาสตร์"/>
    <s v="การบริหารการศึกษา"/>
    <x v="3"/>
    <s v="13.00 - 16300 น."/>
    <n v="4"/>
    <n v="4"/>
    <n v="4"/>
    <n v="5"/>
    <n v="4"/>
    <n v="5"/>
    <n v="3"/>
    <n v="4"/>
    <n v="4"/>
    <n v="4"/>
    <n v="4"/>
    <n v="5"/>
    <n v="5"/>
    <n v="5"/>
    <n v="4"/>
    <x v="1"/>
  </r>
  <r>
    <d v="2018-11-18T11:19:26"/>
    <x v="0"/>
    <s v="20-30 ปี"/>
    <s v="ปริญญาโท"/>
    <s v="สาธารณสุขศาสตร์"/>
    <s v="สาธารณสุขศาสตรมหาบัณฑิต"/>
    <x v="0"/>
    <s v="13.00 - 16300 น."/>
    <n v="4"/>
    <n v="4"/>
    <n v="4"/>
    <n v="3"/>
    <n v="3"/>
    <n v="4"/>
    <n v="2"/>
    <n v="3"/>
    <n v="4"/>
    <n v="4"/>
    <n v="3"/>
    <n v="4"/>
    <n v="4"/>
    <n v="4"/>
    <n v="4"/>
    <x v="1"/>
  </r>
  <r>
    <d v="2018-11-18T11:19:50"/>
    <x v="1"/>
    <s v="31-40 ปี"/>
    <s v="ปริญญาโท"/>
    <s v="ทันตแพทยศาสตร์"/>
    <s v="ปริทันตวิทยา"/>
    <x v="3"/>
    <s v="13.00 - 16300 น."/>
    <n v="4"/>
    <n v="4"/>
    <n v="4"/>
    <n v="5"/>
    <n v="4"/>
    <n v="5"/>
    <n v="3"/>
    <n v="4"/>
    <n v="4"/>
    <n v="4"/>
    <n v="4"/>
    <n v="4"/>
    <n v="4"/>
    <n v="4"/>
    <n v="5"/>
    <x v="1"/>
  </r>
  <r>
    <d v="2018-11-18T11:20:58"/>
    <x v="1"/>
    <s v="41-50 ปี"/>
    <s v="ปริญญาโท"/>
    <s v="ศึกษาศาสตร์"/>
    <s v="วิทยาศาสตร์ศึกษา"/>
    <x v="1"/>
    <s v="13.00 - 16300 น."/>
    <n v="5"/>
    <n v="5"/>
    <n v="5"/>
    <n v="5"/>
    <n v="5"/>
    <n v="5"/>
    <n v="2"/>
    <n v="4"/>
    <n v="4"/>
    <n v="5"/>
    <n v="5"/>
    <n v="5"/>
    <n v="5"/>
    <n v="5"/>
    <n v="5"/>
    <x v="1"/>
  </r>
  <r>
    <d v="2018-11-18T11:26:18"/>
    <x v="1"/>
    <s v="41-50 ปี"/>
    <s v="ปริญญาโท"/>
    <s v="บริหารธุรกิจ"/>
    <s v="MBA"/>
    <x v="3"/>
    <s v="13.00 - 16300 น."/>
    <n v="5"/>
    <n v="5"/>
    <n v="5"/>
    <n v="5"/>
    <n v="5"/>
    <n v="5"/>
    <n v="3"/>
    <n v="5"/>
    <n v="5"/>
    <n v="5"/>
    <n v="5"/>
    <n v="5"/>
    <n v="5"/>
    <n v="5"/>
    <n v="5"/>
    <x v="1"/>
  </r>
  <r>
    <d v="2018-11-18T11:27:15"/>
    <x v="0"/>
    <s v="20-30 ปี"/>
    <s v="ปริญญาโท"/>
    <s v="วิทยาศาสตร์การแพทย์"/>
    <s v="วิทยาศาสตร์การแพทย์"/>
    <x v="3"/>
    <s v="13.00 - 16300 น."/>
    <n v="3"/>
    <n v="4"/>
    <n v="4"/>
    <n v="3"/>
    <n v="4"/>
    <n v="4"/>
    <n v="2"/>
    <n v="3"/>
    <n v="3"/>
    <n v="3"/>
    <n v="4"/>
    <n v="4"/>
    <n v="4"/>
    <n v="3"/>
    <n v="4"/>
    <x v="6"/>
  </r>
  <r>
    <d v="2018-11-18T11:34:41"/>
    <x v="1"/>
    <s v="20-30 ปี"/>
    <s v="ปริญญาเอก"/>
    <s v="วิทยาศาสตร์"/>
    <s v="เคมี"/>
    <x v="0"/>
    <s v="13.00 - 16300 น."/>
    <n v="5"/>
    <n v="5"/>
    <n v="5"/>
    <n v="2"/>
    <n v="2"/>
    <n v="5"/>
    <n v="2"/>
    <n v="3"/>
    <n v="4"/>
    <n v="4"/>
    <n v="5"/>
    <n v="4"/>
    <n v="5"/>
    <n v="5"/>
    <n v="5"/>
    <x v="7"/>
  </r>
  <r>
    <d v="2018-11-18T11:34:41"/>
    <x v="1"/>
    <s v="31-40 ปี"/>
    <s v="ปริญญาเอก"/>
    <s v="ศึกษาศาสตร์"/>
    <s v="การจัดการกีฬา"/>
    <x v="0"/>
    <s v="13.00 - 16300 น."/>
    <n v="4"/>
    <n v="5"/>
    <n v="4"/>
    <n v="4"/>
    <n v="4"/>
    <n v="5"/>
    <n v="2"/>
    <n v="3"/>
    <n v="4"/>
    <n v="4"/>
    <n v="4"/>
    <n v="4"/>
    <n v="5"/>
    <n v="4"/>
    <n v="4"/>
    <x v="1"/>
  </r>
  <r>
    <d v="2018-11-18T11:36:54"/>
    <x v="1"/>
    <s v="20-30 ปี"/>
    <s v="ปริญญาโท"/>
    <s v="ศึกษาศาสตร์"/>
    <s v="บริหารการศึกษา"/>
    <x v="2"/>
    <s v="09.00 - 12.00 น."/>
    <n v="4"/>
    <n v="5"/>
    <n v="4"/>
    <n v="4"/>
    <n v="4"/>
    <n v="5"/>
    <n v="3"/>
    <n v="4"/>
    <n v="4"/>
    <n v="4"/>
    <n v="3"/>
    <n v="4"/>
    <n v="4"/>
    <n v="4"/>
    <n v="4"/>
    <x v="1"/>
  </r>
  <r>
    <d v="2018-11-18T11:54:50"/>
    <x v="1"/>
    <s v="41-50 ปี"/>
    <s v="ปริญญาเอก"/>
    <s v="ศึกษาศาตร"/>
    <s v="บริหารการศึกษา​"/>
    <x v="2"/>
    <s v="09.00 - 12.00 น."/>
    <n v="4"/>
    <n v="4"/>
    <n v="4"/>
    <n v="3"/>
    <n v="3"/>
    <n v="4"/>
    <n v="3"/>
    <n v="4"/>
    <n v="4"/>
    <n v="4"/>
    <n v="4"/>
    <n v="4"/>
    <n v="4"/>
    <n v="3"/>
    <n v="4"/>
    <x v="8"/>
  </r>
  <r>
    <d v="2018-11-18T12:08:41"/>
    <x v="0"/>
    <s v="20-30 ปี"/>
    <s v="ปริญญาโท"/>
    <s v="สาธารณสุขศาสตร์"/>
    <s v="สาธารณสุขศาสตรบัณฑิต"/>
    <x v="3"/>
    <s v="13.00 - 16300 น."/>
    <n v="4"/>
    <n v="5"/>
    <n v="5"/>
    <n v="5"/>
    <n v="5"/>
    <n v="5"/>
    <n v="3"/>
    <n v="4"/>
    <n v="4"/>
    <n v="4"/>
    <n v="5"/>
    <n v="4"/>
    <n v="5"/>
    <n v="5"/>
    <n v="5"/>
    <x v="9"/>
  </r>
  <r>
    <d v="2018-11-18T12:43:36"/>
    <x v="0"/>
    <s v="31-40 ปี"/>
    <s v="ปริญญาโท"/>
    <s v="บริหารธุรกิจ เศรษฐศาสตร์และการสื่อสาร"/>
    <s v="MBA"/>
    <x v="3"/>
    <s v="13.00 - 16300 น."/>
    <n v="3"/>
    <n v="5"/>
    <n v="4"/>
    <n v="3"/>
    <n v="3"/>
    <n v="4"/>
    <n v="3"/>
    <n v="4"/>
    <n v="4"/>
    <n v="4"/>
    <n v="4"/>
    <n v="4"/>
    <n v="4"/>
    <n v="3"/>
    <n v="4"/>
    <x v="1"/>
  </r>
  <r>
    <d v="2018-11-18T13:26:19"/>
    <x v="1"/>
    <s v="41-50 ปี"/>
    <s v="ปริญญาเอก"/>
    <s v="คณะเกษตรศาสตร์ฯ"/>
    <s v="วิทยาศาสตร์การเกษตร"/>
    <x v="3"/>
    <s v="13.00 - 16300 น."/>
    <n v="3"/>
    <n v="4"/>
    <n v="4"/>
    <n v="3"/>
    <n v="3"/>
    <n v="4"/>
    <n v="2"/>
    <n v="3"/>
    <n v="4"/>
    <n v="4"/>
    <n v="4"/>
    <n v="3"/>
    <n v="4"/>
    <n v="3"/>
    <n v="4"/>
    <x v="10"/>
  </r>
  <r>
    <d v="2018-11-18T13:32:55"/>
    <x v="0"/>
    <s v="41-50 ปี"/>
    <s v="ปริญญาโท"/>
    <s v="BEC"/>
    <s v="การสื่อสาร"/>
    <x v="3"/>
    <s v="13.00 - 16300 น."/>
    <n v="5"/>
    <n v="5"/>
    <n v="5"/>
    <n v="4"/>
    <n v="4"/>
    <n v="5"/>
    <n v="3"/>
    <n v="4"/>
    <n v="4"/>
    <n v="4"/>
    <n v="4"/>
    <n v="5"/>
    <n v="4"/>
    <n v="4"/>
    <n v="5"/>
    <x v="11"/>
  </r>
  <r>
    <d v="2018-11-18T13:38:57"/>
    <x v="1"/>
    <s v="31-40 ปี"/>
    <s v="ปริญญาเอก"/>
    <s v="วิทยาศาสตร์"/>
    <s v="เทคโนโลยีสารสนเทศ"/>
    <x v="0"/>
    <s v="13.00 - 16300 น."/>
    <n v="3"/>
    <n v="3"/>
    <n v="3"/>
    <n v="3"/>
    <n v="3"/>
    <n v="4"/>
    <n v="2"/>
    <n v="3"/>
    <n v="3"/>
    <n v="4"/>
    <n v="3"/>
    <n v="3"/>
    <n v="3"/>
    <n v="4"/>
    <n v="3"/>
    <x v="1"/>
  </r>
  <r>
    <d v="2018-11-18T13:40:38"/>
    <x v="1"/>
    <s v="20-30 ปี"/>
    <s v="ปริญญาโท"/>
    <s v="สังคมศาสตร์"/>
    <s v="เอเชียตะวันออกเฉียงใต้ศึกษา"/>
    <x v="2"/>
    <s v="09.00 - 12.00 น."/>
    <n v="4"/>
    <n v="4"/>
    <n v="3"/>
    <n v="3"/>
    <n v="3"/>
    <n v="5"/>
    <n v="2"/>
    <n v="3"/>
    <n v="4"/>
    <n v="4"/>
    <n v="4"/>
    <n v="4"/>
    <n v="5"/>
    <n v="4"/>
    <n v="4"/>
    <x v="1"/>
  </r>
  <r>
    <d v="2018-11-18T14:10:02"/>
    <x v="1"/>
    <s v="31-40 ปี"/>
    <s v="ปริญญาเอก"/>
    <s v="วิทยาศาสตร์"/>
    <s v="คณิตศาสตร์"/>
    <x v="0"/>
    <s v="13.00 - 16300 น."/>
    <n v="1"/>
    <n v="1"/>
    <n v="1"/>
    <n v="1"/>
    <n v="1"/>
    <n v="1"/>
    <n v="1"/>
    <n v="2"/>
    <n v="2"/>
    <n v="2"/>
    <n v="1"/>
    <n v="1"/>
    <n v="1"/>
    <n v="1"/>
    <n v="1"/>
    <x v="1"/>
  </r>
  <r>
    <d v="2018-11-18T14:17:26"/>
    <x v="0"/>
    <s v="20-30 ปี"/>
    <s v="ปริญญาเอก"/>
    <s v="ศึกษาศาสตร์"/>
    <s v="วิทยาศาสตร์ศึกษา"/>
    <x v="4"/>
    <s v="09.00 - 12.00 น."/>
    <n v="5"/>
    <n v="5"/>
    <n v="5"/>
    <n v="5"/>
    <n v="5"/>
    <n v="5"/>
    <n v="3"/>
    <n v="4"/>
    <n v="5"/>
    <n v="5"/>
    <n v="4"/>
    <n v="5"/>
    <n v="5"/>
    <n v="5"/>
    <n v="4"/>
    <x v="1"/>
  </r>
  <r>
    <d v="2018-11-18T16:40:28"/>
    <x v="0"/>
    <s v="20-30 ปี"/>
    <s v="ปริญญาโท"/>
    <s v="เกษตรศาสตร์ฯ"/>
    <s v="วิทยาศาสตร์และเทคโนโลยีการอาหาร"/>
    <x v="2"/>
    <s v="09.00 - 12.00 น."/>
    <n v="4"/>
    <n v="5"/>
    <n v="4"/>
    <n v="4"/>
    <n v="5"/>
    <n v="5"/>
    <n v="3"/>
    <n v="4"/>
    <n v="5"/>
    <n v="4"/>
    <n v="3"/>
    <n v="5"/>
    <n v="5"/>
    <n v="5"/>
    <n v="5"/>
    <x v="1"/>
  </r>
  <r>
    <d v="2018-11-18T18:46:28"/>
    <x v="1"/>
    <s v="20-30 ปี"/>
    <s v="ปริญญาเอก"/>
    <s v="ศึกษาศาสตร์"/>
    <s v="วิจัยและประเมินผลการศึกษา"/>
    <x v="3"/>
    <s v="13.00 - 16300 น."/>
    <n v="5"/>
    <n v="5"/>
    <n v="5"/>
    <n v="4"/>
    <n v="4"/>
    <n v="5"/>
    <n v="3"/>
    <n v="4"/>
    <n v="4"/>
    <n v="5"/>
    <n v="5"/>
    <n v="4"/>
    <n v="4"/>
    <n v="5"/>
    <n v="4"/>
    <x v="1"/>
  </r>
  <r>
    <d v="2018-11-18T19:18:57"/>
    <x v="0"/>
    <s v="31-40 ปี"/>
    <s v="ปริญญาเอก"/>
    <s v="ศึกษาศาสตร์"/>
    <s v="การบริหารการศึกษา"/>
    <x v="2"/>
    <s v="09.00 - 12.00 น."/>
    <n v="4"/>
    <n v="4"/>
    <n v="4"/>
    <n v="4"/>
    <n v="4"/>
    <n v="4"/>
    <n v="3"/>
    <n v="4"/>
    <n v="4"/>
    <n v="4"/>
    <n v="4"/>
    <n v="4"/>
    <n v="5"/>
    <n v="4"/>
    <n v="4"/>
    <x v="12"/>
  </r>
  <r>
    <d v="2018-11-18T22:34:55"/>
    <x v="1"/>
    <s v="20-30 ปี"/>
    <s v="ปริญญาโท"/>
    <s v="วิศวกรรมศาสตร์"/>
    <s v="วิศวกรรมเครื่องกล"/>
    <x v="1"/>
    <s v="13.00 - 16300 น."/>
    <n v="5"/>
    <n v="5"/>
    <n v="5"/>
    <n v="3"/>
    <n v="4"/>
    <n v="5"/>
    <n v="2"/>
    <n v="4"/>
    <n v="4"/>
    <n v="4"/>
    <n v="5"/>
    <n v="4"/>
    <n v="4"/>
    <n v="4"/>
    <n v="5"/>
    <x v="1"/>
  </r>
  <r>
    <d v="2018-11-18T22:48:19"/>
    <x v="0"/>
    <s v="31-40 ปี"/>
    <s v="ปริญญาโท"/>
    <s v="สาธารณสุขศาสตร์"/>
    <s v="สาธารณสุขศาสตร์"/>
    <x v="1"/>
    <s v="13.00 - 16300 น."/>
    <n v="4"/>
    <n v="4"/>
    <n v="4"/>
    <n v="3"/>
    <n v="3"/>
    <n v="5"/>
    <n v="2"/>
    <n v="4"/>
    <n v="4"/>
    <n v="4"/>
    <n v="4"/>
    <n v="5"/>
    <n v="5"/>
    <n v="5"/>
    <n v="5"/>
    <x v="1"/>
  </r>
  <r>
    <d v="2018-11-19T09:04:12"/>
    <x v="0"/>
    <s v="41-50 ปี"/>
    <s v="ปริญญาเอก"/>
    <s v="ศึกษาศาสตร์"/>
    <s v="หลักสูตรและการสอน"/>
    <x v="3"/>
    <s v="13.00 - 16300 น."/>
    <n v="4"/>
    <n v="5"/>
    <n v="4"/>
    <n v="3"/>
    <n v="3"/>
    <n v="4"/>
    <n v="3"/>
    <n v="3"/>
    <n v="3"/>
    <n v="3"/>
    <n v="3"/>
    <n v="3"/>
    <n v="4"/>
    <n v="4"/>
    <n v="5"/>
    <x v="13"/>
  </r>
  <r>
    <d v="2018-11-19T09:06:59"/>
    <x v="0"/>
    <s v="20-30 ปี"/>
    <s v="ปริญญาโท"/>
    <s v="เกษตรศาสตร์ ทรัพยากรธรรมชาติ และสิ่งแวดล้อม"/>
    <s v="วิทยาศาสตร์สิ่งแวดล้อม"/>
    <x v="3"/>
    <s v="13.00 - 16300 น."/>
    <n v="4"/>
    <n v="3"/>
    <n v="1"/>
    <n v="3"/>
    <n v="3"/>
    <n v="4"/>
    <n v="3"/>
    <n v="3"/>
    <n v="3"/>
    <n v="3"/>
    <n v="3"/>
    <n v="4"/>
    <n v="4"/>
    <n v="4"/>
    <n v="4"/>
    <x v="14"/>
  </r>
  <r>
    <d v="2018-11-19T09:13:10"/>
    <x v="1"/>
    <s v="31-40 ปี"/>
    <s v="ปริญญาเอก"/>
    <s v="ศึกษาศาสตร์"/>
    <s v="การจัดการกีฬา"/>
    <x v="0"/>
    <s v="13.00 - 16300 น."/>
    <n v="5"/>
    <n v="5"/>
    <n v="4"/>
    <n v="4"/>
    <n v="4"/>
    <n v="5"/>
    <n v="3"/>
    <n v="4"/>
    <n v="4"/>
    <n v="4"/>
    <n v="4"/>
    <n v="5"/>
    <n v="4"/>
    <n v="4"/>
    <n v="4"/>
    <x v="1"/>
  </r>
  <r>
    <d v="2018-11-19T09:38:44"/>
    <x v="0"/>
    <s v="31-40 ปี"/>
    <s v="ปริญญาเอก"/>
    <s v="ศึกษาศาสตร์"/>
    <s v="หลักสูตรและการสอน"/>
    <x v="3"/>
    <s v="13.00 - 16300 น."/>
    <n v="5"/>
    <n v="5"/>
    <n v="5"/>
    <n v="5"/>
    <n v="5"/>
    <n v="5"/>
    <n v="3"/>
    <n v="4"/>
    <n v="5"/>
    <n v="5"/>
    <n v="5"/>
    <n v="5"/>
    <n v="5"/>
    <n v="5"/>
    <n v="5"/>
    <x v="15"/>
  </r>
  <r>
    <d v="2018-11-19T10:19:23"/>
    <x v="1"/>
    <s v="41-50 ปี"/>
    <s v="ปริญญาเอก"/>
    <s v="สาธารณสุขศาสตร์"/>
    <s v="สาธารณสุขศาสตรดุษฎีบัณฑิต"/>
    <x v="3"/>
    <s v="09.00 - 12.00 น."/>
    <n v="4"/>
    <n v="5"/>
    <n v="5"/>
    <n v="5"/>
    <n v="3"/>
    <n v="5"/>
    <n v="2"/>
    <n v="4"/>
    <n v="4"/>
    <n v="4"/>
    <n v="5"/>
    <n v="4"/>
    <n v="5"/>
    <n v="5"/>
    <n v="5"/>
    <x v="16"/>
  </r>
  <r>
    <d v="2018-11-19T11:10:34"/>
    <x v="1"/>
    <s v="20-30 ปี"/>
    <s v="ปริญญาโท"/>
    <s v="วิศวกรรมศาสตร์"/>
    <s v="วิศวกรรมเครื่องกล"/>
    <x v="3"/>
    <s v="13.00 - 16300 น."/>
    <n v="5"/>
    <n v="5"/>
    <n v="2"/>
    <n v="3"/>
    <n v="3"/>
    <n v="5"/>
    <n v="3"/>
    <n v="3"/>
    <n v="3"/>
    <n v="3"/>
    <n v="3"/>
    <n v="1"/>
    <n v="4"/>
    <n v="3"/>
    <n v="5"/>
    <x v="17"/>
  </r>
  <r>
    <d v="2018-11-19T11:22:05"/>
    <x v="1"/>
    <s v="31-40 ปี"/>
    <s v="ปริญญาเอก"/>
    <s v="Agriculture "/>
    <s v="Agricultural science "/>
    <x v="3"/>
    <s v="13.00 - 16300 น."/>
    <n v="3"/>
    <n v="4"/>
    <n v="3"/>
    <n v="2"/>
    <n v="4"/>
    <n v="4"/>
    <n v="3"/>
    <n v="3"/>
    <n v="4"/>
    <n v="4"/>
    <n v="4"/>
    <n v="3"/>
    <n v="4"/>
    <n v="3"/>
    <n v="4"/>
    <x v="1"/>
  </r>
  <r>
    <d v="2018-11-19T11:46:31"/>
    <x v="0"/>
    <s v="20-30 ปี"/>
    <s v="ปริญญาโท"/>
    <s v="เกษตรศาสตร์ ทรัพยากรธรรมชาติ และสิ่งแวดล้อม"/>
    <s v="วิทยาศาสตร์สิ่งแวดล้อม"/>
    <x v="3"/>
    <s v="13.00 - 16300 น."/>
    <n v="4"/>
    <n v="3"/>
    <n v="2"/>
    <n v="3"/>
    <n v="3"/>
    <n v="4"/>
    <n v="3"/>
    <n v="3"/>
    <n v="3"/>
    <n v="3"/>
    <n v="3"/>
    <n v="4"/>
    <n v="4"/>
    <n v="4"/>
    <n v="4"/>
    <x v="14"/>
  </r>
  <r>
    <d v="2018-11-19T11:56:06"/>
    <x v="1"/>
    <s v="20-30 ปี"/>
    <s v="ปริญญาโท"/>
    <s v="วิทยาศาสตร์"/>
    <s v="เทคโนโลยีสารสนเทศ"/>
    <x v="3"/>
    <s v="13.00 - 16300 น."/>
    <n v="3"/>
    <n v="4"/>
    <n v="3"/>
    <n v="3"/>
    <n v="3"/>
    <n v="4"/>
    <n v="4"/>
    <n v="4"/>
    <n v="4"/>
    <n v="4"/>
    <n v="4"/>
    <n v="4"/>
    <n v="5"/>
    <n v="5"/>
    <n v="2"/>
    <x v="18"/>
  </r>
  <r>
    <d v="2018-11-19T12:05:08"/>
    <x v="1"/>
    <s v="20-30 ปี"/>
    <s v="ปริญญาโท"/>
    <s v="วิศวกรรมศาสตร์"/>
    <s v="วิศวกรรมเครื่องกล"/>
    <x v="1"/>
    <s v="13.00 - 16300 น."/>
    <n v="4"/>
    <n v="4"/>
    <n v="3"/>
    <n v="4"/>
    <n v="4"/>
    <n v="4"/>
    <n v="3"/>
    <n v="3"/>
    <n v="3"/>
    <n v="3"/>
    <n v="3"/>
    <n v="3"/>
    <n v="4"/>
    <n v="3"/>
    <n v="3"/>
    <x v="1"/>
  </r>
  <r>
    <d v="2018-11-19T12:59:05"/>
    <x v="1"/>
    <s v="20-30 ปี"/>
    <s v="ปริญญาโท"/>
    <s v="วิศวกรรมศาสตร์"/>
    <s v="วิศวกรรมไฟฟ้า"/>
    <x v="0"/>
    <s v="13.00 - 16300 น."/>
    <n v="4"/>
    <n v="5"/>
    <n v="5"/>
    <n v="4"/>
    <n v="4"/>
    <n v="5"/>
    <n v="3"/>
    <n v="4"/>
    <n v="4"/>
    <n v="4"/>
    <n v="4"/>
    <n v="4"/>
    <n v="5"/>
    <n v="4"/>
    <n v="5"/>
    <x v="1"/>
  </r>
  <r>
    <d v="2018-11-19T21:33:22"/>
    <x v="1"/>
    <s v="20-30 ปี"/>
    <s v="ปริญญาโท"/>
    <s v="ศึกษาศาสตร์"/>
    <s v="การบริหารการศึกษา"/>
    <x v="1"/>
    <s v="13.00 - 16300 น."/>
    <n v="4"/>
    <n v="4"/>
    <n v="4"/>
    <n v="4"/>
    <n v="4"/>
    <n v="4"/>
    <n v="2"/>
    <n v="3"/>
    <n v="3"/>
    <n v="4"/>
    <n v="4"/>
    <n v="4"/>
    <n v="5"/>
    <n v="4"/>
    <n v="5"/>
    <x v="1"/>
  </r>
  <r>
    <d v="2018-11-20T21:57:29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5"/>
    <n v="5"/>
    <n v="5"/>
    <n v="5"/>
    <n v="5"/>
    <n v="5"/>
    <n v="5"/>
    <n v="5"/>
    <n v="5"/>
    <n v="5"/>
    <n v="4"/>
    <n v="4"/>
    <n v="5"/>
    <x v="1"/>
  </r>
  <r>
    <d v="2018-11-20T23:36:06"/>
    <x v="0"/>
    <s v="31-40 ปี"/>
    <s v="ปริญญาเอก"/>
    <s v="บริหารธุรกิจ​เศรษฐศาสตร์​และการสื่อสาร"/>
    <s v="การสื่อสาร"/>
    <x v="3"/>
    <s v="13.00 - 16300 น."/>
    <n v="3"/>
    <n v="4"/>
    <n v="3"/>
    <n v="4"/>
    <n v="5"/>
    <n v="5"/>
    <n v="4"/>
    <n v="3"/>
    <n v="3"/>
    <n v="3"/>
    <n v="3"/>
    <n v="4"/>
    <n v="4"/>
    <n v="4"/>
    <n v="5"/>
    <x v="1"/>
  </r>
  <r>
    <d v="2018-11-21T08:52:42"/>
    <x v="0"/>
    <s v="41-50 ปี"/>
    <s v="ปริญญาเอก"/>
    <s v="เกษตรศาสตร์ฯ"/>
    <s v="วิทยาศาสตร์การเกษตร"/>
    <x v="0"/>
    <s v="13.00 - 16300 น."/>
    <n v="5"/>
    <n v="4"/>
    <n v="4"/>
    <n v="4"/>
    <n v="3"/>
    <n v="4"/>
    <n v="3"/>
    <n v="3"/>
    <n v="4"/>
    <n v="3"/>
    <n v="3"/>
    <n v="4"/>
    <n v="4"/>
    <n v="4"/>
    <n v="4"/>
    <x v="1"/>
  </r>
  <r>
    <d v="2018-11-21T12:23:16"/>
    <x v="1"/>
    <s v="20-30 ปี"/>
    <s v="ปริญญาโท"/>
    <s v="สังคมศาสตร์"/>
    <s v="รัฐศาสตร์"/>
    <x v="1"/>
    <s v="09.00 - 12.00 น."/>
    <n v="4"/>
    <n v="3"/>
    <n v="4"/>
    <n v="3"/>
    <n v="4"/>
    <n v="4"/>
    <n v="3"/>
    <n v="4"/>
    <n v="4"/>
    <n v="4"/>
    <n v="4"/>
    <n v="4"/>
    <n v="4"/>
    <n v="4"/>
    <n v="5"/>
    <x v="19"/>
  </r>
  <r>
    <d v="2018-11-21T19:29:03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5"/>
    <n v="5"/>
    <n v="5"/>
    <n v="5"/>
    <n v="5"/>
    <n v="3"/>
    <n v="3"/>
    <n v="5"/>
    <n v="5"/>
    <n v="5"/>
    <n v="5"/>
    <n v="5"/>
    <n v="5"/>
    <x v="1"/>
  </r>
  <r>
    <d v="2018-11-21T19:30:29"/>
    <x v="0"/>
    <s v="20-30 ปี"/>
    <s v="ปริญญาโท"/>
    <s v="ศึกษาศาสตร์"/>
    <s v="หลักสูตรและการสอน"/>
    <x v="1"/>
    <s v="13.00 - 16300 น."/>
    <n v="5"/>
    <n v="5"/>
    <n v="5"/>
    <n v="5"/>
    <n v="5"/>
    <n v="5"/>
    <n v="5"/>
    <n v="5"/>
    <n v="5"/>
    <n v="5"/>
    <n v="5"/>
    <n v="5"/>
    <n v="5"/>
    <n v="5"/>
    <n v="5"/>
    <x v="20"/>
  </r>
  <r>
    <d v="2018-11-21T21:28:06"/>
    <x v="0"/>
    <s v="20-30 ปี"/>
    <s v="ปริญญาโท"/>
    <s v="บริหาร"/>
    <s v="บริหาร"/>
    <x v="0"/>
    <s v="13.00 - 16300 น."/>
    <n v="3"/>
    <n v="4"/>
    <n v="2"/>
    <n v="2"/>
    <n v="3"/>
    <n v="5"/>
    <n v="3"/>
    <n v="4"/>
    <n v="3"/>
    <n v="3"/>
    <n v="4"/>
    <n v="3"/>
    <n v="4"/>
    <n v="4"/>
    <n v="3"/>
    <x v="1"/>
  </r>
  <r>
    <d v="2018-11-22T12:38:32"/>
    <x v="0"/>
    <s v="20-30 ปี"/>
    <s v="ปริญญาโท"/>
    <s v="MBA"/>
    <s v="บริหารธุรกิจ"/>
    <x v="0"/>
    <s v="13.00 - 16300 น."/>
    <n v="4"/>
    <n v="4"/>
    <n v="4"/>
    <n v="5"/>
    <n v="5"/>
    <n v="5"/>
    <n v="3"/>
    <n v="4"/>
    <n v="5"/>
    <n v="4"/>
    <n v="5"/>
    <n v="5"/>
    <n v="5"/>
    <n v="5"/>
    <n v="4"/>
    <x v="1"/>
  </r>
  <r>
    <d v="2018-11-23T03:32:44"/>
    <x v="1"/>
    <s v="41-50 ปี"/>
    <s v="ปริญญาเอก"/>
    <s v="วิทยาศาสตร์"/>
    <s v="วิทยาการคอมพิวเตอร์"/>
    <x v="3"/>
    <s v="13.00 - 16300 น."/>
    <n v="4"/>
    <n v="5"/>
    <n v="5"/>
    <n v="4"/>
    <n v="4"/>
    <n v="4"/>
    <n v="3"/>
    <n v="5"/>
    <n v="5"/>
    <n v="5"/>
    <n v="5"/>
    <n v="5"/>
    <n v="5"/>
    <n v="5"/>
    <n v="5"/>
    <x v="1"/>
  </r>
  <r>
    <d v="2018-11-23T10:44:56"/>
    <x v="0"/>
    <s v="20-30 ปี"/>
    <s v="ปริญญาโท"/>
    <s v="ศึกษาศาสตร์"/>
    <s v="หลักสูตรและการสอน"/>
    <x v="2"/>
    <s v="09.00 - 12.00 น."/>
    <n v="4"/>
    <n v="3"/>
    <n v="4"/>
    <n v="3"/>
    <n v="3"/>
    <n v="4"/>
    <n v="2"/>
    <n v="3"/>
    <n v="3"/>
    <n v="3"/>
    <n v="3"/>
    <n v="3"/>
    <n v="3"/>
    <n v="3"/>
    <n v="3"/>
    <x v="1"/>
  </r>
  <r>
    <d v="2018-11-23T13:56:11"/>
    <x v="0"/>
    <s v="20-30 ปี"/>
    <s v="ปริญญาโท"/>
    <s v="ศึกษาศาสตร์"/>
    <s v="หลักสูตรและการสอน"/>
    <x v="1"/>
    <s v="13.00 - 16300 น."/>
    <n v="4"/>
    <n v="5"/>
    <n v="5"/>
    <n v="4"/>
    <n v="4"/>
    <n v="4"/>
    <n v="2"/>
    <n v="3"/>
    <n v="3"/>
    <n v="4"/>
    <n v="4"/>
    <n v="4"/>
    <n v="5"/>
    <n v="5"/>
    <n v="4"/>
    <x v="1"/>
  </r>
  <r>
    <d v="2018-11-23T15:11:33"/>
    <x v="1"/>
    <s v="20-30 ปี"/>
    <s v="ปริญญาโท"/>
    <s v="เกษตร"/>
    <s v="วิทยาศาสตร์สิ่งแวดล้อม"/>
    <x v="3"/>
    <s v="13.00 - 16300 น."/>
    <n v="5"/>
    <n v="5"/>
    <n v="5"/>
    <n v="5"/>
    <n v="5"/>
    <n v="5"/>
    <n v="5"/>
    <n v="4"/>
    <n v="5"/>
    <n v="5"/>
    <n v="5"/>
    <n v="5"/>
    <n v="5"/>
    <n v="5"/>
    <n v="5"/>
    <x v="1"/>
  </r>
  <r>
    <d v="2018-11-23T16:17:22"/>
    <x v="0"/>
    <s v="31-40 ปี"/>
    <s v="ปริญญาเอก"/>
    <s v="ทันตแพทยศาสตร์"/>
    <s v="ชีววิทยาช่องปาก"/>
    <x v="0"/>
    <s v="13.00 - 16300 น."/>
    <n v="4"/>
    <n v="4"/>
    <n v="4"/>
    <n v="4"/>
    <n v="4"/>
    <n v="4"/>
    <n v="3"/>
    <n v="4"/>
    <n v="4"/>
    <n v="4"/>
    <n v="4"/>
    <n v="4"/>
    <n v="4"/>
    <n v="4"/>
    <n v="4"/>
    <x v="21"/>
  </r>
  <r>
    <d v="2018-11-25T17:17:07"/>
    <x v="0"/>
    <s v="41-50 ปี"/>
    <s v="ปริญญาโท"/>
    <s v="พยาบาลศาสตร์"/>
    <s v="การพยาบาลเวชปฏิบัติชุมชน"/>
    <x v="3"/>
    <s v="13.00 - 16300 น."/>
    <n v="4"/>
    <n v="4"/>
    <n v="4"/>
    <n v="4"/>
    <n v="4"/>
    <n v="4"/>
    <n v="3"/>
    <n v="4"/>
    <n v="4"/>
    <n v="4"/>
    <n v="5"/>
    <n v="5"/>
    <n v="5"/>
    <n v="5"/>
    <n v="5"/>
    <x v="1"/>
  </r>
  <r>
    <d v="2018-11-25T21:15:50"/>
    <x v="0"/>
    <s v="41-50 ปี"/>
    <s v="ปริญญาเอก"/>
    <s v="สถาปัตยกรรมศาสตร์"/>
    <s v="ศิลปะและการออกแบบ"/>
    <x v="5"/>
    <s v="13.00 - 16300 น."/>
    <n v="4"/>
    <n v="4"/>
    <n v="4"/>
    <n v="4"/>
    <n v="4"/>
    <n v="3"/>
    <n v="3"/>
    <n v="4"/>
    <n v="4"/>
    <n v="4"/>
    <n v="4"/>
    <n v="4"/>
    <n v="4"/>
    <n v="3"/>
    <n v="4"/>
    <x v="1"/>
  </r>
  <r>
    <d v="2018-11-25T21:23:20"/>
    <x v="0"/>
    <s v="41-50 ปี"/>
    <s v="ปริญญาเอก"/>
    <s v="สถาปัตยกรรมศาสตร์"/>
    <s v="ศิลปะและการออกแบบ"/>
    <x v="5"/>
    <s v="13.00 - 16300 น."/>
    <n v="4"/>
    <n v="4"/>
    <n v="4"/>
    <n v="4"/>
    <n v="4"/>
    <n v="4"/>
    <n v="3"/>
    <n v="4"/>
    <n v="4"/>
    <n v="4"/>
    <n v="4"/>
    <n v="4"/>
    <n v="4"/>
    <n v="3"/>
    <n v="4"/>
    <x v="1"/>
  </r>
  <r>
    <d v="2018-11-25T21:29:23"/>
    <x v="0"/>
    <s v="41-50 ปี"/>
    <s v="ปริญญาเอก"/>
    <s v="สถาปัตยกรรมศาสตร์"/>
    <s v="ศิลปะและการออกแบบ"/>
    <x v="5"/>
    <s v="13.00 - 16300 น."/>
    <n v="4"/>
    <n v="4"/>
    <n v="4"/>
    <n v="4"/>
    <n v="4"/>
    <n v="4"/>
    <n v="3"/>
    <n v="4"/>
    <n v="4"/>
    <n v="4"/>
    <n v="4"/>
    <n v="4"/>
    <n v="4"/>
    <n v="3"/>
    <n v="4"/>
    <x v="22"/>
  </r>
  <r>
    <d v="2018-11-26T10:17:34"/>
    <x v="0"/>
    <s v="31-40 ปี"/>
    <s v="ปริญญาโท"/>
    <s v="บริหารธุรกิจ"/>
    <s v="เศรษฐศาสตร์"/>
    <x v="1"/>
    <s v="09.00 - 12.00 น."/>
    <n v="5"/>
    <n v="5"/>
    <n v="5"/>
    <n v="5"/>
    <n v="4"/>
    <n v="4"/>
    <n v="3"/>
    <n v="4"/>
    <n v="4"/>
    <n v="4"/>
    <n v="4"/>
    <n v="5"/>
    <n v="5"/>
    <n v="5"/>
    <n v="5"/>
    <x v="1"/>
  </r>
  <r>
    <d v="2018-11-26T10:17:37"/>
    <x v="1"/>
    <s v="20-30 ปี"/>
    <s v="ปริญญาโท"/>
    <s v="ศึกษาศาสตร์"/>
    <s v="ภาษาอังกฤษ"/>
    <x v="3"/>
    <s v="09.00 - 12.00 น."/>
    <n v="4"/>
    <n v="4"/>
    <n v="4"/>
    <n v="3"/>
    <n v="3"/>
    <n v="3"/>
    <n v="2"/>
    <n v="4"/>
    <n v="5"/>
    <n v="4"/>
    <n v="4"/>
    <n v="5"/>
    <n v="5"/>
    <n v="4"/>
    <n v="4"/>
    <x v="1"/>
  </r>
  <r>
    <d v="2018-11-26T10:45:55"/>
    <x v="1"/>
    <s v="31-40 ปี"/>
    <s v="ปริญญาเอก"/>
    <s v="ศึกษาศาสตร์"/>
    <s v="การจัดการกึฬา"/>
    <x v="5"/>
    <s v="13.00 - 16300 น."/>
    <n v="4"/>
    <n v="4"/>
    <n v="4"/>
    <n v="5"/>
    <n v="4"/>
    <n v="5"/>
    <n v="2"/>
    <n v="3"/>
    <n v="4"/>
    <n v="5"/>
    <n v="4"/>
    <n v="5"/>
    <n v="4"/>
    <n v="4"/>
    <n v="5"/>
    <x v="1"/>
  </r>
  <r>
    <d v="2018-11-26T10:49:50"/>
    <x v="0"/>
    <s v="31-40 ปี"/>
    <s v="ปริญญาโท"/>
    <s v="มนุษยศาสตร์"/>
    <s v="ภาษาไทย"/>
    <x v="5"/>
    <s v="13.00 - 16300 น."/>
    <n v="4"/>
    <n v="5"/>
    <n v="5"/>
    <n v="4"/>
    <n v="4"/>
    <n v="5"/>
    <n v="2"/>
    <n v="4"/>
    <n v="3"/>
    <n v="4"/>
    <n v="4"/>
    <n v="5"/>
    <n v="5"/>
    <n v="5"/>
    <n v="4"/>
    <x v="1"/>
  </r>
  <r>
    <d v="2018-11-26T14:36:51"/>
    <x v="1"/>
    <s v="20-30 ปี"/>
    <s v="ปริญญาโท"/>
    <s v="วิศวกรรมศาสตร์"/>
    <s v="วิศวกรรมสิ่งแวดล้อม"/>
    <x v="1"/>
    <s v="09.00 - 12.00 น."/>
    <n v="5"/>
    <n v="5"/>
    <n v="5"/>
    <n v="5"/>
    <n v="5"/>
    <n v="5"/>
    <n v="3"/>
    <n v="4"/>
    <n v="4"/>
    <n v="4"/>
    <n v="4"/>
    <n v="4"/>
    <n v="5"/>
    <n v="4"/>
    <n v="4"/>
    <x v="23"/>
  </r>
  <r>
    <d v="2018-11-27T10:04:21"/>
    <x v="1"/>
    <s v="20-30 ปี"/>
    <s v="ปริญญาเอก"/>
    <s v="ศึกษาศาสตร์"/>
    <s v="วิทยาศาสตร์ศึกษา"/>
    <x v="1"/>
    <s v="09.00 - 12.00 น."/>
    <n v="5"/>
    <n v="5"/>
    <n v="5"/>
    <n v="5"/>
    <n v="5"/>
    <n v="5"/>
    <n v="3"/>
    <n v="4"/>
    <n v="4"/>
    <n v="3"/>
    <n v="4"/>
    <n v="5"/>
    <n v="5"/>
    <n v="4"/>
    <n v="4"/>
    <x v="24"/>
  </r>
  <r>
    <d v="2018-11-27T10:47:36"/>
    <x v="0"/>
    <s v="20-30 ปี"/>
    <s v="ปริญญาโท"/>
    <s v="บริหารธุรกิจ"/>
    <s v="การสื่อสาร"/>
    <x v="5"/>
    <s v="13.00 - 16300 น."/>
    <n v="5"/>
    <n v="5"/>
    <n v="5"/>
    <n v="5"/>
    <n v="4"/>
    <n v="5"/>
    <n v="3"/>
    <n v="4"/>
    <n v="5"/>
    <n v="5"/>
    <n v="4"/>
    <n v="5"/>
    <n v="4"/>
    <n v="5"/>
    <n v="4"/>
    <x v="1"/>
  </r>
  <r>
    <d v="2018-11-27T10:47:53"/>
    <x v="0"/>
    <s v="20-30 ปี"/>
    <s v="ปริญญาโท"/>
    <s v="วิทยาลัยโลจิสติกส์และโซ่อุปทาน "/>
    <s v="โลจิสติกส์และโซ่อุปทาน"/>
    <x v="5"/>
    <s v="13.00 - 16300 น."/>
    <n v="4"/>
    <n v="4"/>
    <n v="4"/>
    <n v="4"/>
    <n v="4"/>
    <n v="4"/>
    <n v="3"/>
    <n v="4"/>
    <n v="3"/>
    <n v="4"/>
    <n v="4"/>
    <n v="4"/>
    <n v="5"/>
    <n v="4"/>
    <n v="4"/>
    <x v="1"/>
  </r>
  <r>
    <d v="2018-11-27T17:16:53"/>
    <x v="1"/>
    <s v="20-30 ปี"/>
    <s v="ปริญญาโท"/>
    <s v="วิศวกรรมศาสตร์"/>
    <s v="วิศวกรรมสิ่งแวเล้อม"/>
    <x v="1"/>
    <s v="13.00 - 16300 น."/>
    <n v="4"/>
    <n v="4"/>
    <n v="3"/>
    <n v="2"/>
    <n v="3"/>
    <n v="2"/>
    <n v="2"/>
    <n v="3"/>
    <n v="3"/>
    <n v="3"/>
    <n v="3"/>
    <n v="4"/>
    <n v="4"/>
    <n v="4"/>
    <n v="5"/>
    <x v="1"/>
  </r>
  <r>
    <d v="2018-11-27T17:31:15"/>
    <x v="1"/>
    <s v="20-30 ปี"/>
    <s v="ปริญญาโท"/>
    <s v="ศึกษาศาสตร์"/>
    <s v="พัฒนศึกษา"/>
    <x v="1"/>
    <s v="09.00 - 12.00 น."/>
    <n v="5"/>
    <n v="4"/>
    <n v="5"/>
    <n v="5"/>
    <n v="4"/>
    <n v="5"/>
    <n v="2"/>
    <n v="3"/>
    <n v="4"/>
    <n v="4"/>
    <n v="4"/>
    <n v="4"/>
    <n v="5"/>
    <n v="5"/>
    <n v="5"/>
    <x v="1"/>
  </r>
  <r>
    <d v="2018-11-27T19:14:48"/>
    <x v="0"/>
    <s v="20-30 ปี"/>
    <s v="ปริญญาโท"/>
    <s v="ศึกษาศาสตร์"/>
    <s v="หลักสูตรและการสอน"/>
    <x v="1"/>
    <s v="09.00 - 12.00 น."/>
    <n v="3"/>
    <n v="3"/>
    <n v="3"/>
    <n v="3"/>
    <n v="3"/>
    <n v="3"/>
    <n v="3"/>
    <n v="3"/>
    <n v="3"/>
    <n v="3"/>
    <n v="4"/>
    <n v="3"/>
    <n v="3"/>
    <n v="3"/>
    <n v="3"/>
    <x v="1"/>
  </r>
  <r>
    <d v="2018-11-28T07:42:51"/>
    <x v="0"/>
    <s v="20-30 ปี"/>
    <s v="ปริญญาโท"/>
    <s v="วิศวกรรมศาสตร์"/>
    <s v="สิ่งแวดล้อม"/>
    <x v="1"/>
    <s v="13.00 - 16300 น."/>
    <n v="3"/>
    <n v="4"/>
    <n v="3"/>
    <n v="3"/>
    <n v="3"/>
    <n v="4"/>
    <n v="2"/>
    <n v="3"/>
    <n v="3"/>
    <n v="3"/>
    <n v="4"/>
    <n v="4"/>
    <n v="4"/>
    <n v="4"/>
    <n v="4"/>
    <x v="25"/>
  </r>
  <r>
    <d v="2018-11-29T07:17:23"/>
    <x v="1"/>
    <s v="20-30 ปี"/>
    <s v="ปริญญาโท"/>
    <s v="BEC"/>
    <s v="M.B.A."/>
    <x v="1"/>
    <s v="13.00 - 16300 น."/>
    <n v="3"/>
    <n v="3"/>
    <n v="3"/>
    <n v="3"/>
    <n v="3"/>
    <n v="3"/>
    <n v="3"/>
    <n v="3"/>
    <n v="3"/>
    <n v="3"/>
    <n v="3"/>
    <n v="3"/>
    <n v="3"/>
    <n v="3"/>
    <n v="3"/>
    <x v="1"/>
  </r>
  <r>
    <d v="2018-11-30T11:36:36"/>
    <x v="1"/>
    <s v="20-30 ปี"/>
    <s v="ปริญญาโท"/>
    <s v="สถาปัตย์"/>
    <s v="ศิลปะและการออกแบบ"/>
    <x v="2"/>
    <s v="09.00 - 12.00 น."/>
    <n v="4"/>
    <n v="4"/>
    <n v="4"/>
    <n v="5"/>
    <n v="5"/>
    <n v="5"/>
    <n v="3"/>
    <n v="4"/>
    <n v="5"/>
    <n v="5"/>
    <n v="5"/>
    <n v="5"/>
    <n v="5"/>
    <n v="5"/>
    <n v="5"/>
    <x v="1"/>
  </r>
  <r>
    <d v="2018-11-30T11:38:05"/>
    <x v="0"/>
    <s v="20-30 ปี"/>
    <s v="ปริญญาโท"/>
    <s v="วิทยาศาสตร์"/>
    <s v="วิทยาการคอมพิวเตอร์"/>
    <x v="2"/>
    <s v="09.00 - 12.00 น."/>
    <n v="4"/>
    <n v="3"/>
    <n v="5"/>
    <n v="5"/>
    <n v="5"/>
    <n v="5"/>
    <n v="3"/>
    <n v="4"/>
    <n v="5"/>
    <n v="5"/>
    <n v="5"/>
    <n v="5"/>
    <n v="5"/>
    <n v="5"/>
    <n v="5"/>
    <x v="1"/>
  </r>
  <r>
    <d v="2018-11-30T11:57:43"/>
    <x v="0"/>
    <s v="20-30 ปี"/>
    <s v="ปริญญาโท"/>
    <s v="เกษตรศาสตร์ฯ"/>
    <s v="ภูมิศาสตร์"/>
    <x v="2"/>
    <s v="09.00 - 12.00 น."/>
    <n v="4"/>
    <n v="4"/>
    <n v="3"/>
    <n v="4"/>
    <n v="4"/>
    <n v="4"/>
    <n v="3"/>
    <n v="4"/>
    <n v="4"/>
    <n v="4"/>
    <n v="4"/>
    <n v="5"/>
    <n v="4"/>
    <n v="5"/>
    <n v="4"/>
    <x v="1"/>
  </r>
  <r>
    <d v="2018-12-01T20:13:35"/>
    <x v="0"/>
    <s v="31-40 ปี"/>
    <s v="ปริญญาเอก"/>
    <s v="BEC"/>
    <s v="การสื่อสาร"/>
    <x v="2"/>
    <s v="09.00 - 12.00 น."/>
    <n v="5"/>
    <n v="5"/>
    <n v="5"/>
    <n v="5"/>
    <n v="5"/>
    <n v="5"/>
    <n v="5"/>
    <n v="5"/>
    <n v="5"/>
    <n v="5"/>
    <n v="5"/>
    <n v="5"/>
    <n v="5"/>
    <n v="4"/>
    <n v="5"/>
    <x v="1"/>
  </r>
  <r>
    <d v="2018-12-03T09:04:10"/>
    <x v="0"/>
    <s v="20-30 ปี"/>
    <s v="ปริญญาโท"/>
    <s v="วิศวกรรมศาสตร์"/>
    <s v="สิ่งแวดล้อม"/>
    <x v="1"/>
    <s v="13.00 - 16300 น."/>
    <n v="3"/>
    <n v="4"/>
    <n v="3"/>
    <n v="3"/>
    <n v="3"/>
    <n v="4"/>
    <n v="2"/>
    <n v="3"/>
    <n v="3"/>
    <n v="3"/>
    <n v="4"/>
    <n v="4"/>
    <n v="4"/>
    <n v="4"/>
    <n v="4"/>
    <x v="25"/>
  </r>
  <r>
    <d v="2018-12-03T19:22:15"/>
    <x v="0"/>
    <s v="41-50 ปี"/>
    <s v="ปริญญาเอก"/>
    <s v="ศึกษาศาสตร์"/>
    <s v="พัฒนศึกษา"/>
    <x v="2"/>
    <s v="09.00 - 12.00 น."/>
    <n v="5"/>
    <n v="5"/>
    <n v="5"/>
    <n v="5"/>
    <n v="5"/>
    <n v="5"/>
    <n v="2"/>
    <n v="4"/>
    <n v="4"/>
    <n v="4"/>
    <n v="4"/>
    <n v="5"/>
    <n v="5"/>
    <n v="5"/>
    <n v="5"/>
    <x v="1"/>
  </r>
  <r>
    <d v="2018-12-03T20:53:58"/>
    <x v="0"/>
    <s v="41-50 ปี"/>
    <s v="ปริญญาเอก"/>
    <s v="วิทยาศาสตร"/>
    <s v="เทคโนโลยีชีวภาพ"/>
    <x v="3"/>
    <s v="13.00 - 16300 น."/>
    <n v="5"/>
    <n v="4"/>
    <n v="4"/>
    <n v="4"/>
    <n v="4"/>
    <n v="5"/>
    <n v="2"/>
    <n v="3"/>
    <n v="4"/>
    <n v="4"/>
    <n v="4"/>
    <n v="4"/>
    <n v="4"/>
    <n v="4"/>
    <n v="5"/>
    <x v="1"/>
  </r>
  <r>
    <d v="2018-12-03T22:10:10"/>
    <x v="1"/>
    <s v="20-30 ปี"/>
    <s v="ปริญญาโท"/>
    <s v="สังคมศาสตร์"/>
    <s v="เอเชียตะวันออกเฉียงใต้ศึกษา"/>
    <x v="2"/>
    <s v="09.00 - 12.00 น."/>
    <n v="5"/>
    <n v="4"/>
    <n v="4"/>
    <n v="4"/>
    <n v="4"/>
    <n v="4"/>
    <n v="2"/>
    <n v="3"/>
    <n v="4"/>
    <n v="4"/>
    <n v="4"/>
    <n v="4"/>
    <n v="5"/>
    <n v="4"/>
    <n v="4"/>
    <x v="1"/>
  </r>
  <r>
    <d v="2018-12-03T22:17:42"/>
    <x v="1"/>
    <s v="20-30 ปี"/>
    <s v="ปริญญาโท"/>
    <s v="สังคมศาสตร์"/>
    <s v="เอเชียตะวันออกเฉียงใต้ศึกษา"/>
    <x v="2"/>
    <s v="09.00 - 12.00 น."/>
    <n v="5"/>
    <n v="4"/>
    <n v="4"/>
    <n v="4"/>
    <n v="4"/>
    <n v="4"/>
    <n v="2"/>
    <n v="3"/>
    <n v="4"/>
    <n v="4"/>
    <n v="4"/>
    <n v="4"/>
    <n v="5"/>
    <n v="4"/>
    <n v="4"/>
    <x v="1"/>
  </r>
  <r>
    <m/>
    <x v="2"/>
    <m/>
    <m/>
    <m/>
    <m/>
    <x v="6"/>
    <m/>
    <n v="4.1287128712871288"/>
    <n v="4.2871287128712874"/>
    <n v="3.9702970297029703"/>
    <n v="3.9207920792079207"/>
    <n v="3.9009900990099009"/>
    <n v="4.4158415841584162"/>
    <n v="2.8316831683168315"/>
    <n v="3.7128712871287131"/>
    <n v="3.9009900990099009"/>
    <n v="4.0297029702970297"/>
    <n v="4.0594059405940595"/>
    <n v="4.1980198019801982"/>
    <n v="4.4455445544554459"/>
    <n v="4.2079207920792081"/>
    <n v="4.3663366336633667"/>
    <x v="26"/>
  </r>
  <r>
    <m/>
    <x v="2"/>
    <m/>
    <m/>
    <m/>
    <m/>
    <x v="6"/>
    <m/>
    <n v="0.75714419150692369"/>
    <n v="0.73941373619058959"/>
    <n v="0.96390295719594543"/>
    <n v="0.91305167780177376"/>
    <n v="0.81859575487598835"/>
    <n v="0.75189529500686825"/>
    <n v="0.91727102789407966"/>
    <n v="0.66838063501819589"/>
    <n v="0.72807898603172794"/>
    <n v="0.68491525818241827"/>
    <n v="0.73241767016119785"/>
    <n v="0.78765223265344775"/>
    <n v="0.67045130359709926"/>
    <n v="0.76572621325338319"/>
    <n v="0.74461765057279838"/>
    <x v="27"/>
  </r>
  <r>
    <m/>
    <x v="2"/>
    <m/>
    <m/>
    <m/>
    <m/>
    <x v="6"/>
    <m/>
    <n v="4.095979194784408"/>
    <n v="4.2526848781462316"/>
    <n v="3.941108737736883"/>
    <n v="3.8915907160874728"/>
    <n v="3.8710639403289897"/>
    <n v="4.3802692900889832"/>
    <n v="2.8130966426816593"/>
    <n v="3.6833131254577371"/>
    <n v="3.8701851367479772"/>
    <n v="3.9972293031891204"/>
    <n v="4.0271050835995661"/>
    <n v="4.1649094372294524"/>
    <n v="4.4088931636704132"/>
    <n v="4.1745014272362386"/>
    <n v="4.3311743134391865"/>
    <x v="1"/>
  </r>
  <r>
    <m/>
    <x v="2"/>
    <m/>
    <m/>
    <m/>
    <m/>
    <x v="6"/>
    <m/>
    <n v="0.75714419150692369"/>
    <n v="0.73941373619058959"/>
    <n v="0.96390295719594543"/>
    <n v="0.91305167780177376"/>
    <n v="0.81859575487598835"/>
    <n v="0.75189529500686825"/>
    <n v="0.91727102789407966"/>
    <n v="0.66838063501819589"/>
    <n v="0.72807898603172794"/>
    <n v="0.68491525818241827"/>
    <n v="0.73241767016119785"/>
    <n v="0.78765223265344775"/>
    <n v="0.67045130359709926"/>
    <n v="0.76572621325338319"/>
    <n v="0.74461765057279838"/>
    <x v="1"/>
  </r>
  <r>
    <m/>
    <x v="2"/>
    <m/>
    <m/>
    <m/>
    <m/>
    <x v="6"/>
    <m/>
    <m/>
    <m/>
    <m/>
    <m/>
    <m/>
    <m/>
    <m/>
    <m/>
    <m/>
    <m/>
    <m/>
    <m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A84" firstHeaderRow="1" firstDataRow="1" firstDataCol="1"/>
  <pivotFields count="24"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axis="axisRow" showAll="0">
      <items count="10">
        <item x="5"/>
        <item x="2"/>
        <item x="0"/>
        <item x="3"/>
        <item m="1" x="8"/>
        <item x="1"/>
        <item x="4"/>
        <item m="1" x="7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1">
        <item m="1" x="29"/>
        <item m="1" x="28"/>
        <item x="9"/>
        <item x="1"/>
        <item x="0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3">
    <field x="6"/>
    <field x="23"/>
    <field x="1"/>
  </rowFields>
  <rowItems count="81">
    <i>
      <x/>
    </i>
    <i r="1">
      <x v="3"/>
    </i>
    <i r="2">
      <x/>
    </i>
    <i r="2">
      <x v="1"/>
    </i>
    <i r="1">
      <x v="24"/>
    </i>
    <i r="2">
      <x v="1"/>
    </i>
    <i>
      <x v="1"/>
    </i>
    <i r="1">
      <x v="3"/>
    </i>
    <i r="2">
      <x/>
    </i>
    <i r="2">
      <x v="1"/>
    </i>
    <i r="1">
      <x v="5"/>
    </i>
    <i r="2">
      <x/>
    </i>
    <i r="1">
      <x v="11"/>
    </i>
    <i r="2">
      <x/>
    </i>
    <i r="1">
      <x v="14"/>
    </i>
    <i r="2">
      <x v="1"/>
    </i>
    <i>
      <x v="2"/>
    </i>
    <i r="1">
      <x v="3"/>
    </i>
    <i r="2">
      <x/>
    </i>
    <i r="2">
      <x v="1"/>
    </i>
    <i r="1">
      <x v="4"/>
    </i>
    <i r="2">
      <x v="1"/>
    </i>
    <i r="1">
      <x v="8"/>
    </i>
    <i r="2">
      <x v="1"/>
    </i>
    <i r="1">
      <x v="10"/>
    </i>
    <i r="2">
      <x/>
    </i>
    <i r="1">
      <x v="23"/>
    </i>
    <i r="2">
      <x v="1"/>
    </i>
    <i>
      <x v="3"/>
    </i>
    <i r="1">
      <x v="2"/>
    </i>
    <i r="2">
      <x v="1"/>
    </i>
    <i r="1">
      <x v="3"/>
    </i>
    <i r="2">
      <x/>
    </i>
    <i r="2">
      <x v="1"/>
    </i>
    <i r="1">
      <x v="6"/>
    </i>
    <i r="2">
      <x/>
    </i>
    <i r="1">
      <x v="9"/>
    </i>
    <i r="2">
      <x v="1"/>
    </i>
    <i r="1">
      <x v="12"/>
    </i>
    <i r="2">
      <x/>
    </i>
    <i r="1">
      <x v="13"/>
    </i>
    <i r="2">
      <x v="1"/>
    </i>
    <i r="1">
      <x v="15"/>
    </i>
    <i r="2">
      <x v="1"/>
    </i>
    <i r="1">
      <x v="16"/>
    </i>
    <i r="2">
      <x v="1"/>
    </i>
    <i r="1">
      <x v="17"/>
    </i>
    <i r="2">
      <x v="1"/>
    </i>
    <i r="1">
      <x v="18"/>
    </i>
    <i r="2">
      <x/>
    </i>
    <i r="1">
      <x v="19"/>
    </i>
    <i r="2">
      <x/>
    </i>
    <i r="1">
      <x v="20"/>
    </i>
    <i r="2">
      <x/>
    </i>
    <i>
      <x v="5"/>
    </i>
    <i r="1">
      <x v="3"/>
    </i>
    <i r="2">
      <x/>
    </i>
    <i r="2">
      <x v="1"/>
    </i>
    <i r="1">
      <x v="7"/>
    </i>
    <i r="2">
      <x/>
    </i>
    <i r="1">
      <x v="21"/>
    </i>
    <i r="2">
      <x/>
    </i>
    <i r="1">
      <x v="22"/>
    </i>
    <i r="2">
      <x v="1"/>
    </i>
    <i r="1">
      <x v="25"/>
    </i>
    <i r="2">
      <x/>
    </i>
    <i r="1">
      <x v="26"/>
    </i>
    <i r="2">
      <x/>
    </i>
    <i r="1">
      <x v="27"/>
    </i>
    <i r="2">
      <x v="1"/>
    </i>
    <i>
      <x v="6"/>
    </i>
    <i r="1">
      <x v="3"/>
    </i>
    <i r="2">
      <x v="1"/>
    </i>
    <i>
      <x v="8"/>
    </i>
    <i r="1">
      <x v="3"/>
    </i>
    <i r="2">
      <x v="2"/>
    </i>
    <i r="1">
      <x v="28"/>
    </i>
    <i r="2">
      <x v="2"/>
    </i>
    <i r="1">
      <x v="29"/>
    </i>
    <i r="2">
      <x v="2"/>
    </i>
    <i t="grand">
      <x/>
    </i>
  </rowItems>
  <colItems count="1">
    <i/>
  </colItems>
  <formats count="38">
    <format dxfId="46">
      <pivotArea type="all" dataOnly="0" outline="0" fieldPosition="0"/>
    </format>
    <format dxfId="45">
      <pivotArea outline="0" collapsedLevelsAreSubtotals="1" fieldPosition="0"/>
    </format>
    <format dxfId="44">
      <pivotArea field="6" type="button" dataOnly="0" labelOnly="1" outline="0" axis="axisRow" fieldPosition="0"/>
    </format>
    <format dxfId="43">
      <pivotArea dataOnly="0" labelOnly="1" outline="0" axis="axisValues" fieldPosition="0"/>
    </format>
    <format dxfId="42">
      <pivotArea dataOnly="0" labelOnly="1" fieldPosition="0">
        <references count="1">
          <reference field="6" count="0"/>
        </references>
      </pivotArea>
    </format>
    <format dxfId="41">
      <pivotArea dataOnly="0" labelOnly="1" grandRow="1" outline="0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6" type="button" dataOnly="0" labelOnly="1" outline="0" axis="axisRow" fieldPosition="0"/>
    </format>
    <format dxfId="37">
      <pivotArea dataOnly="0" labelOnly="1" outline="0" axis="axisValues" fieldPosition="0"/>
    </format>
    <format dxfId="36">
      <pivotArea dataOnly="0" labelOnly="1" fieldPosition="0">
        <references count="1">
          <reference field="6" count="0"/>
        </references>
      </pivotArea>
    </format>
    <format dxfId="35">
      <pivotArea dataOnly="0" labelOnly="1" grandRow="1" outline="0" fieldPosition="0"/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field="6" type="button" dataOnly="0" labelOnly="1" outline="0" axis="axisRow" fieldPosition="0"/>
    </format>
    <format dxfId="31">
      <pivotArea dataOnly="0" labelOnly="1" outline="0" axis="axisValues" fieldPosition="0"/>
    </format>
    <format dxfId="30">
      <pivotArea dataOnly="0" labelOnly="1" fieldPosition="0">
        <references count="1">
          <reference field="6" count="0"/>
        </references>
      </pivotArea>
    </format>
    <format dxfId="29">
      <pivotArea dataOnly="0" labelOnly="1" grandRow="1" outline="0" fieldPosition="0"/>
    </format>
    <format dxfId="28">
      <pivotArea type="all" dataOnly="0" outline="0" fieldPosition="0"/>
    </format>
    <format dxfId="27">
      <pivotArea field="6" type="button" dataOnly="0" labelOnly="1" outline="0" axis="axisRow" fieldPosition="0"/>
    </format>
    <format dxfId="26">
      <pivotArea dataOnly="0" labelOnly="1" fieldPosition="0">
        <references count="1">
          <reference field="6" count="0"/>
        </references>
      </pivotArea>
    </format>
    <format dxfId="25">
      <pivotArea dataOnly="0" labelOnly="1" grandRow="1" outline="0" fieldPosition="0"/>
    </format>
    <format dxfId="24">
      <pivotArea dataOnly="0" labelOnly="1" fieldPosition="0">
        <references count="2">
          <reference field="6" count="1" selected="0">
            <x v="0"/>
          </reference>
          <reference field="23" count="1">
            <x v="2"/>
          </reference>
        </references>
      </pivotArea>
    </format>
    <format dxfId="23">
      <pivotArea dataOnly="0" labelOnly="1" fieldPosition="0">
        <references count="2">
          <reference field="6" count="1" selected="0">
            <x v="1"/>
          </reference>
          <reference field="23" count="1">
            <x v="2"/>
          </reference>
        </references>
      </pivotArea>
    </format>
    <format dxfId="22">
      <pivotArea dataOnly="0" labelOnly="1" fieldPosition="0">
        <references count="2">
          <reference field="6" count="1" selected="0">
            <x v="4"/>
          </reference>
          <reference field="23" count="1">
            <x v="2"/>
          </reference>
        </references>
      </pivotArea>
    </format>
    <format dxfId="21">
      <pivotArea dataOnly="0" labelOnly="1" fieldPosition="0">
        <references count="2">
          <reference field="6" count="1" selected="0">
            <x v="5"/>
          </reference>
          <reference field="23" count="1">
            <x v="2"/>
          </reference>
        </references>
      </pivotArea>
    </format>
    <format dxfId="20">
      <pivotArea dataOnly="0" labelOnly="1" fieldPosition="0">
        <references count="2">
          <reference field="6" count="1" selected="0">
            <x v="7"/>
          </reference>
          <reference field="23" count="1">
            <x v="2"/>
          </reference>
        </references>
      </pivotArea>
    </format>
    <format dxfId="19">
      <pivotArea dataOnly="0" labelOnly="1" fieldPosition="0">
        <references count="2">
          <reference field="6" count="1" selected="0">
            <x v="8"/>
          </reference>
          <reference field="23" count="3">
            <x v="0"/>
            <x v="1"/>
            <x v="3"/>
          </reference>
        </references>
      </pivotArea>
    </format>
    <format dxfId="18">
      <pivotArea type="all" dataOnly="0" outline="0" fieldPosition="0"/>
    </format>
    <format dxfId="17">
      <pivotArea field="6" type="button" dataOnly="0" labelOnly="1" outline="0" axis="axisRow" fieldPosition="0"/>
    </format>
    <format dxfId="16">
      <pivotArea dataOnly="0" labelOnly="1" fieldPosition="0">
        <references count="1">
          <reference field="6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6" count="1" selected="0">
            <x v="0"/>
          </reference>
          <reference field="23" count="1">
            <x v="2"/>
          </reference>
        </references>
      </pivotArea>
    </format>
    <format dxfId="13">
      <pivotArea dataOnly="0" labelOnly="1" fieldPosition="0">
        <references count="2">
          <reference field="6" count="1" selected="0">
            <x v="1"/>
          </reference>
          <reference field="23" count="1">
            <x v="2"/>
          </reference>
        </references>
      </pivotArea>
    </format>
    <format dxfId="12">
      <pivotArea dataOnly="0" labelOnly="1" fieldPosition="0">
        <references count="2">
          <reference field="6" count="1" selected="0">
            <x v="4"/>
          </reference>
          <reference field="23" count="1">
            <x v="2"/>
          </reference>
        </references>
      </pivotArea>
    </format>
    <format dxfId="11">
      <pivotArea dataOnly="0" labelOnly="1" fieldPosition="0">
        <references count="2">
          <reference field="6" count="1" selected="0">
            <x v="5"/>
          </reference>
          <reference field="23" count="1">
            <x v="2"/>
          </reference>
        </references>
      </pivotArea>
    </format>
    <format dxfId="10">
      <pivotArea dataOnly="0" labelOnly="1" fieldPosition="0">
        <references count="2">
          <reference field="6" count="1" selected="0">
            <x v="7"/>
          </reference>
          <reference field="23" count="1">
            <x v="2"/>
          </reference>
        </references>
      </pivotArea>
    </format>
    <format dxfId="9">
      <pivotArea dataOnly="0" labelOnly="1" fieldPosition="0">
        <references count="2">
          <reference field="6" count="1" selected="0">
            <x v="8"/>
          </reference>
          <reference field="23" count="3">
            <x v="0"/>
            <x v="1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P11" firstHeaderRow="0" firstDataRow="1" firstDataCol="1"/>
  <pivotFields count="24">
    <pivotField showAll="0"/>
    <pivotField showAll="0"/>
    <pivotField showAll="0"/>
    <pivotField showAll="0"/>
    <pivotField showAll="0">
      <items count="32">
        <item x="19"/>
        <item x="8"/>
        <item x="6"/>
        <item x="9"/>
        <item x="22"/>
        <item x="23"/>
        <item x="18"/>
        <item x="16"/>
        <item x="15"/>
        <item x="10"/>
        <item x="21"/>
        <item x="7"/>
        <item x="11"/>
        <item x="2"/>
        <item x="20"/>
        <item x="24"/>
        <item x="26"/>
        <item x="27"/>
        <item x="29"/>
        <item x="13"/>
        <item x="12"/>
        <item x="17"/>
        <item x="14"/>
        <item x="0"/>
        <item x="28"/>
        <item x="25"/>
        <item x="1"/>
        <item x="4"/>
        <item x="3"/>
        <item x="5"/>
        <item x="30"/>
        <item t="default"/>
      </items>
    </pivotField>
    <pivotField showAll="0">
      <items count="53">
        <item x="33"/>
        <item x="14"/>
        <item x="9"/>
        <item x="15"/>
        <item x="19"/>
        <item x="50"/>
        <item x="24"/>
        <item x="41"/>
        <item x="25"/>
        <item x="46"/>
        <item x="3"/>
        <item x="43"/>
        <item x="10"/>
        <item x="16"/>
        <item x="39"/>
        <item x="5"/>
        <item x="26"/>
        <item x="38"/>
        <item x="35"/>
        <item x="20"/>
        <item x="21"/>
        <item x="36"/>
        <item x="17"/>
        <item x="12"/>
        <item x="0"/>
        <item x="4"/>
        <item x="44"/>
        <item x="42"/>
        <item x="49"/>
        <item x="6"/>
        <item x="28"/>
        <item x="37"/>
        <item x="13"/>
        <item x="27"/>
        <item x="23"/>
        <item x="18"/>
        <item x="2"/>
        <item x="31"/>
        <item x="1"/>
        <item x="29"/>
        <item x="34"/>
        <item x="47"/>
        <item x="45"/>
        <item x="40"/>
        <item x="11"/>
        <item x="30"/>
        <item x="32"/>
        <item x="22"/>
        <item x="8"/>
        <item x="48"/>
        <item x="7"/>
        <item x="51"/>
        <item t="default"/>
      </items>
    </pivotField>
    <pivotField axis="axisRow" showAll="0">
      <items count="8">
        <item x="5"/>
        <item x="2"/>
        <item x="0"/>
        <item x="3"/>
        <item x="1"/>
        <item x="4"/>
        <item x="6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Average of 1. ท่านได้รับความสะดวกในการสมัครเข้ารับการอบรม" fld="8" subtotal="average" baseField="6" baseItem="2" numFmtId="2"/>
    <dataField name="Average of 2. เจ้าหน้าที่ให้บริการด้วยกิริยาวาจาสุภาพ ยิ้มแย้มแจ่มใส" fld="9" subtotal="average" baseField="6" baseItem="2"/>
    <dataField name="Average of 3. เจ้าหน้าที่ให้คำแนะนำ/ข้อมูล ถูกต้อง ชัดเจน" fld="10" subtotal="average" baseField="6" baseItem="2"/>
    <dataField name="Average of 5. ความเหมาะสมของช่วงเวลาที่ท่านเข้ารับการอบรม" fld="12" subtotal="average" baseField="6" baseItem="2"/>
    <dataField name="Average of 6. ความสะดวกของสถานที่อบรม" fld="13" subtotal="average" baseField="6" baseItem="2"/>
    <dataField name="Average of 7. ความรู้ก่อนการเข้ารับการอบรมของท่านอยู่ในระดับใด" fld="14" subtotal="average" baseField="6" baseItem="2"/>
    <dataField name="Average of 8. ความรู้หลังการเข้ารับการอบรมของท่านอยู่ในระดับใด" fld="15" subtotal="average" baseField="6" baseItem="2"/>
    <dataField name="Average of 9. ท่านสามารถนำความรู้ไปประยุกต์ใช้ให้เกิดประโยชน์เพียงใด" fld="16" subtotal="average" baseField="6" baseItem="2"/>
    <dataField name="Average of 10. เนื้อหาสาระของการอบรมมีความเหมาะสมเพียงใด" fld="17" subtotal="average" baseField="6" baseItem="2"/>
    <dataField name="Average of 11. หนังสือเรียนมีเนื้อหาสาระ ความชัดเจน และเข้าใจง่าย" fld="18" subtotal="average" baseField="6" baseItem="2"/>
    <dataField name="Average of 12. อาจารย์อธิบายเนื้อหาวิชาได้อย่างชัดเจนและเข้าใจง่าย" fld="19" subtotal="average" baseField="6" baseItem="2"/>
    <dataField name="Average of 13. อาจารย์เข้าสอน – เลิกสอน ตรงเวลา" fld="20" subtotal="average" baseField="6" baseItem="2"/>
    <dataField name="Average of 14. อาจารย์ใช้สื่อการสอนได้เหมาะสมกับเนื้อหา และตอบคำถามได้ชัดเจน" fld="21" subtotal="average" baseField="6" baseItem="2"/>
    <dataField name="Average of 15. ท่านต้องการให้บัณฑิตวิทยาลัย จัดการอบรมรายวิชานี้ในครั้งต่อไปหรือไม่" fld="22" subtotal="average" baseField="6" baseItem="2"/>
    <dataField name="Sum of 4. ความเหมาะสมของระยะเวลาในการจัดการอบรม" fld="11" baseField="0" baseItem="0"/>
  </dataFields>
  <formats count="9"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B394"/>
  <sheetViews>
    <sheetView topLeftCell="A67" workbookViewId="0">
      <selection activeCell="G33" sqref="G33"/>
    </sheetView>
  </sheetViews>
  <sheetFormatPr defaultColWidth="123.28515625" defaultRowHeight="21.75" x14ac:dyDescent="0.5"/>
  <cols>
    <col min="1" max="1" width="104" style="13" customWidth="1"/>
    <col min="2" max="16384" width="123.28515625" style="13"/>
  </cols>
  <sheetData>
    <row r="3" spans="1:2" x14ac:dyDescent="0.5">
      <c r="A3" s="11" t="s">
        <v>34</v>
      </c>
      <c r="B3" s="12"/>
    </row>
    <row r="4" spans="1:2" x14ac:dyDescent="0.5">
      <c r="A4" s="14" t="s">
        <v>27</v>
      </c>
      <c r="B4" s="12"/>
    </row>
    <row r="5" spans="1:2" x14ac:dyDescent="0.5">
      <c r="A5" s="14" t="s">
        <v>35</v>
      </c>
      <c r="B5" s="12"/>
    </row>
    <row r="6" spans="1:2" x14ac:dyDescent="0.5">
      <c r="A6" s="14" t="s">
        <v>19</v>
      </c>
      <c r="B6" s="12"/>
    </row>
    <row r="7" spans="1:2" x14ac:dyDescent="0.5">
      <c r="A7" s="14" t="s">
        <v>23</v>
      </c>
      <c r="B7" s="12"/>
    </row>
    <row r="8" spans="1:2" x14ac:dyDescent="0.5">
      <c r="A8" s="14" t="s">
        <v>77</v>
      </c>
      <c r="B8" s="12"/>
    </row>
    <row r="9" spans="1:2" x14ac:dyDescent="0.5">
      <c r="A9" s="14" t="s">
        <v>23</v>
      </c>
      <c r="B9" s="12"/>
    </row>
    <row r="10" spans="1:2" x14ac:dyDescent="0.5">
      <c r="A10" s="14" t="s">
        <v>26</v>
      </c>
      <c r="B10" s="12"/>
    </row>
    <row r="11" spans="1:2" x14ac:dyDescent="0.5">
      <c r="A11" s="14" t="s">
        <v>35</v>
      </c>
      <c r="B11" s="12"/>
    </row>
    <row r="12" spans="1:2" x14ac:dyDescent="0.5">
      <c r="A12" s="14" t="s">
        <v>19</v>
      </c>
      <c r="B12" s="12"/>
    </row>
    <row r="13" spans="1:2" x14ac:dyDescent="0.5">
      <c r="A13" s="14" t="s">
        <v>23</v>
      </c>
      <c r="B13" s="12"/>
    </row>
    <row r="14" spans="1:2" x14ac:dyDescent="0.5">
      <c r="A14" s="14" t="s">
        <v>58</v>
      </c>
      <c r="B14" s="12"/>
    </row>
    <row r="15" spans="1:2" x14ac:dyDescent="0.5">
      <c r="A15" s="14" t="s">
        <v>19</v>
      </c>
      <c r="B15" s="12"/>
    </row>
    <row r="16" spans="1:2" x14ac:dyDescent="0.5">
      <c r="A16" s="14" t="s">
        <v>64</v>
      </c>
      <c r="B16" s="12"/>
    </row>
    <row r="17" spans="1:2" x14ac:dyDescent="0.5">
      <c r="A17" s="14" t="s">
        <v>19</v>
      </c>
      <c r="B17" s="12"/>
    </row>
    <row r="18" spans="1:2" ht="174" x14ac:dyDescent="0.5">
      <c r="A18" s="14" t="s">
        <v>67</v>
      </c>
      <c r="B18" s="12"/>
    </row>
    <row r="19" spans="1:2" x14ac:dyDescent="0.5">
      <c r="A19" s="14" t="s">
        <v>23</v>
      </c>
      <c r="B19" s="12"/>
    </row>
    <row r="20" spans="1:2" x14ac:dyDescent="0.5">
      <c r="A20" s="14" t="s">
        <v>30</v>
      </c>
      <c r="B20" s="12"/>
    </row>
    <row r="21" spans="1:2" x14ac:dyDescent="0.5">
      <c r="A21" s="14" t="s">
        <v>35</v>
      </c>
      <c r="B21" s="12"/>
    </row>
    <row r="22" spans="1:2" x14ac:dyDescent="0.5">
      <c r="A22" s="14" t="s">
        <v>19</v>
      </c>
      <c r="B22" s="12"/>
    </row>
    <row r="23" spans="1:2" x14ac:dyDescent="0.5">
      <c r="A23" s="14" t="s">
        <v>23</v>
      </c>
      <c r="B23" s="12"/>
    </row>
    <row r="24" spans="1:2" x14ac:dyDescent="0.5">
      <c r="A24" s="14" t="s">
        <v>57</v>
      </c>
      <c r="B24" s="12"/>
    </row>
    <row r="25" spans="1:2" x14ac:dyDescent="0.5">
      <c r="A25" s="14" t="s">
        <v>23</v>
      </c>
      <c r="B25" s="12"/>
    </row>
    <row r="26" spans="1:2" ht="43.5" x14ac:dyDescent="0.5">
      <c r="A26" s="14" t="s">
        <v>61</v>
      </c>
      <c r="B26" s="12"/>
    </row>
    <row r="27" spans="1:2" x14ac:dyDescent="0.5">
      <c r="A27" s="14" t="s">
        <v>23</v>
      </c>
      <c r="B27" s="12"/>
    </row>
    <row r="28" spans="1:2" ht="43.5" x14ac:dyDescent="0.5">
      <c r="A28" s="14" t="s">
        <v>63</v>
      </c>
      <c r="B28" s="12"/>
    </row>
    <row r="29" spans="1:2" x14ac:dyDescent="0.5">
      <c r="A29" s="14" t="s">
        <v>19</v>
      </c>
      <c r="B29" s="12"/>
    </row>
    <row r="30" spans="1:2" ht="43.5" x14ac:dyDescent="0.5">
      <c r="A30" s="14" t="s">
        <v>76</v>
      </c>
    </row>
    <row r="31" spans="1:2" x14ac:dyDescent="0.5">
      <c r="A31" s="14" t="s">
        <v>23</v>
      </c>
    </row>
    <row r="32" spans="1:2" x14ac:dyDescent="0.5">
      <c r="A32" s="14" t="s">
        <v>31</v>
      </c>
    </row>
    <row r="33" spans="1:1" x14ac:dyDescent="0.5">
      <c r="A33" s="14" t="s">
        <v>28</v>
      </c>
    </row>
    <row r="34" spans="1:1" x14ac:dyDescent="0.5">
      <c r="A34" s="14" t="s">
        <v>23</v>
      </c>
    </row>
    <row r="35" spans="1:1" x14ac:dyDescent="0.5">
      <c r="A35" s="14" t="s">
        <v>35</v>
      </c>
    </row>
    <row r="36" spans="1:1" x14ac:dyDescent="0.5">
      <c r="A36" s="14" t="s">
        <v>19</v>
      </c>
    </row>
    <row r="37" spans="1:1" x14ac:dyDescent="0.5">
      <c r="A37" s="14" t="s">
        <v>23</v>
      </c>
    </row>
    <row r="38" spans="1:1" x14ac:dyDescent="0.5">
      <c r="A38" s="14" t="s">
        <v>59</v>
      </c>
    </row>
    <row r="39" spans="1:1" x14ac:dyDescent="0.5">
      <c r="A39" s="14" t="s">
        <v>19</v>
      </c>
    </row>
    <row r="40" spans="1:1" x14ac:dyDescent="0.5">
      <c r="A40" s="14" t="s">
        <v>62</v>
      </c>
    </row>
    <row r="41" spans="1:1" x14ac:dyDescent="0.5">
      <c r="A41" s="14" t="s">
        <v>23</v>
      </c>
    </row>
    <row r="42" spans="1:1" x14ac:dyDescent="0.5">
      <c r="A42" s="14" t="s">
        <v>65</v>
      </c>
    </row>
    <row r="43" spans="1:1" x14ac:dyDescent="0.5">
      <c r="A43" s="14" t="s">
        <v>19</v>
      </c>
    </row>
    <row r="44" spans="1:1" x14ac:dyDescent="0.5">
      <c r="A44" s="14" t="s">
        <v>66</v>
      </c>
    </row>
    <row r="45" spans="1:1" x14ac:dyDescent="0.5">
      <c r="A45" s="14" t="s">
        <v>23</v>
      </c>
    </row>
    <row r="46" spans="1:1" x14ac:dyDescent="0.5">
      <c r="A46" s="14" t="s">
        <v>68</v>
      </c>
    </row>
    <row r="47" spans="1:1" x14ac:dyDescent="0.5">
      <c r="A47" s="14" t="s">
        <v>23</v>
      </c>
    </row>
    <row r="48" spans="1:1" x14ac:dyDescent="0.5">
      <c r="A48" s="14" t="s">
        <v>69</v>
      </c>
    </row>
    <row r="49" spans="1:1" x14ac:dyDescent="0.5">
      <c r="A49" s="14" t="s">
        <v>23</v>
      </c>
    </row>
    <row r="50" spans="1:1" x14ac:dyDescent="0.5">
      <c r="A50" s="14" t="s">
        <v>70</v>
      </c>
    </row>
    <row r="51" spans="1:1" x14ac:dyDescent="0.5">
      <c r="A51" s="14" t="s">
        <v>23</v>
      </c>
    </row>
    <row r="52" spans="1:1" x14ac:dyDescent="0.5">
      <c r="A52" s="14" t="s">
        <v>71</v>
      </c>
    </row>
    <row r="53" spans="1:1" x14ac:dyDescent="0.5">
      <c r="A53" s="14" t="s">
        <v>19</v>
      </c>
    </row>
    <row r="54" spans="1:1" ht="43.5" x14ac:dyDescent="0.5">
      <c r="A54" s="14" t="s">
        <v>72</v>
      </c>
    </row>
    <row r="55" spans="1:1" x14ac:dyDescent="0.5">
      <c r="A55" s="14" t="s">
        <v>19</v>
      </c>
    </row>
    <row r="56" spans="1:1" x14ac:dyDescent="0.5">
      <c r="A56" s="14" t="s">
        <v>73</v>
      </c>
    </row>
    <row r="57" spans="1:1" x14ac:dyDescent="0.5">
      <c r="A57" s="14" t="s">
        <v>19</v>
      </c>
    </row>
    <row r="58" spans="1:1" x14ac:dyDescent="0.5">
      <c r="A58" s="14" t="s">
        <v>22</v>
      </c>
    </row>
    <row r="59" spans="1:1" x14ac:dyDescent="0.5">
      <c r="A59" s="14" t="s">
        <v>35</v>
      </c>
    </row>
    <row r="60" spans="1:1" x14ac:dyDescent="0.5">
      <c r="A60" s="14" t="s">
        <v>19</v>
      </c>
    </row>
    <row r="61" spans="1:1" x14ac:dyDescent="0.5">
      <c r="A61" s="14" t="s">
        <v>23</v>
      </c>
    </row>
    <row r="62" spans="1:1" x14ac:dyDescent="0.5">
      <c r="A62" s="14" t="s">
        <v>60</v>
      </c>
    </row>
    <row r="63" spans="1:1" x14ac:dyDescent="0.5">
      <c r="A63" s="14" t="s">
        <v>19</v>
      </c>
    </row>
    <row r="64" spans="1:1" x14ac:dyDescent="0.5">
      <c r="A64" s="14" t="s">
        <v>74</v>
      </c>
    </row>
    <row r="65" spans="1:1" x14ac:dyDescent="0.5">
      <c r="A65" s="14" t="s">
        <v>19</v>
      </c>
    </row>
    <row r="66" spans="1:1" x14ac:dyDescent="0.5">
      <c r="A66" s="14" t="s">
        <v>75</v>
      </c>
    </row>
    <row r="67" spans="1:1" x14ac:dyDescent="0.5">
      <c r="A67" s="14" t="s">
        <v>23</v>
      </c>
    </row>
    <row r="68" spans="1:1" x14ac:dyDescent="0.5">
      <c r="A68" s="14" t="s">
        <v>78</v>
      </c>
    </row>
    <row r="69" spans="1:1" x14ac:dyDescent="0.5">
      <c r="A69" s="14" t="s">
        <v>19</v>
      </c>
    </row>
    <row r="70" spans="1:1" ht="43.5" x14ac:dyDescent="0.5">
      <c r="A70" s="14" t="s">
        <v>79</v>
      </c>
    </row>
    <row r="71" spans="1:1" x14ac:dyDescent="0.5">
      <c r="A71" s="14" t="s">
        <v>19</v>
      </c>
    </row>
    <row r="72" spans="1:1" x14ac:dyDescent="0.5">
      <c r="A72" s="14" t="s">
        <v>80</v>
      </c>
    </row>
    <row r="73" spans="1:1" x14ac:dyDescent="0.5">
      <c r="A73" s="14" t="s">
        <v>23</v>
      </c>
    </row>
    <row r="74" spans="1:1" x14ac:dyDescent="0.5">
      <c r="A74" s="14" t="s">
        <v>29</v>
      </c>
    </row>
    <row r="75" spans="1:1" x14ac:dyDescent="0.5">
      <c r="A75" s="14" t="s">
        <v>35</v>
      </c>
    </row>
    <row r="76" spans="1:1" x14ac:dyDescent="0.5">
      <c r="A76" s="14" t="s">
        <v>23</v>
      </c>
    </row>
    <row r="77" spans="1:1" x14ac:dyDescent="0.5">
      <c r="A77" s="14" t="s">
        <v>35</v>
      </c>
    </row>
    <row r="78" spans="1:1" x14ac:dyDescent="0.5">
      <c r="A78" s="14" t="s">
        <v>35</v>
      </c>
    </row>
    <row r="79" spans="1:1" x14ac:dyDescent="0.5">
      <c r="A79" s="14" t="s">
        <v>35</v>
      </c>
    </row>
    <row r="80" spans="1:1" x14ac:dyDescent="0.5">
      <c r="A80" s="14">
        <v>4.0250825082508248</v>
      </c>
    </row>
    <row r="81" spans="1:1" x14ac:dyDescent="0.5">
      <c r="A81" s="14" t="s">
        <v>35</v>
      </c>
    </row>
    <row r="82" spans="1:1" x14ac:dyDescent="0.5">
      <c r="A82" s="14">
        <v>0.86508941691856922</v>
      </c>
    </row>
    <row r="83" spans="1:1" x14ac:dyDescent="0.5">
      <c r="A83" s="14" t="s">
        <v>35</v>
      </c>
    </row>
    <row r="84" spans="1:1" x14ac:dyDescent="0.5">
      <c r="A84" s="14" t="s">
        <v>36</v>
      </c>
    </row>
    <row r="85" spans="1:1" x14ac:dyDescent="0.5">
      <c r="A85"/>
    </row>
    <row r="86" spans="1:1" x14ac:dyDescent="0.5">
      <c r="A86"/>
    </row>
    <row r="87" spans="1:1" x14ac:dyDescent="0.5">
      <c r="A87"/>
    </row>
    <row r="88" spans="1:1" x14ac:dyDescent="0.5">
      <c r="A88"/>
    </row>
    <row r="89" spans="1:1" x14ac:dyDescent="0.5">
      <c r="A89"/>
    </row>
    <row r="90" spans="1:1" x14ac:dyDescent="0.5">
      <c r="A90"/>
    </row>
    <row r="91" spans="1:1" x14ac:dyDescent="0.5">
      <c r="A91"/>
    </row>
    <row r="92" spans="1:1" x14ac:dyDescent="0.5">
      <c r="A92"/>
    </row>
    <row r="93" spans="1:1" x14ac:dyDescent="0.5">
      <c r="A93"/>
    </row>
    <row r="94" spans="1:1" x14ac:dyDescent="0.5">
      <c r="A94"/>
    </row>
    <row r="95" spans="1:1" x14ac:dyDescent="0.5">
      <c r="A95"/>
    </row>
    <row r="96" spans="1:1" x14ac:dyDescent="0.5">
      <c r="A96"/>
    </row>
    <row r="97" spans="1:1" x14ac:dyDescent="0.5">
      <c r="A97"/>
    </row>
    <row r="98" spans="1:1" x14ac:dyDescent="0.5">
      <c r="A98"/>
    </row>
    <row r="99" spans="1:1" x14ac:dyDescent="0.5">
      <c r="A99"/>
    </row>
    <row r="100" spans="1:1" x14ac:dyDescent="0.5">
      <c r="A100"/>
    </row>
    <row r="101" spans="1:1" x14ac:dyDescent="0.5">
      <c r="A101"/>
    </row>
    <row r="102" spans="1:1" x14ac:dyDescent="0.5">
      <c r="A102"/>
    </row>
    <row r="103" spans="1:1" x14ac:dyDescent="0.5">
      <c r="A103"/>
    </row>
    <row r="104" spans="1:1" x14ac:dyDescent="0.5">
      <c r="A104"/>
    </row>
    <row r="105" spans="1:1" x14ac:dyDescent="0.5">
      <c r="A105"/>
    </row>
    <row r="106" spans="1:1" x14ac:dyDescent="0.5">
      <c r="A106"/>
    </row>
    <row r="107" spans="1:1" x14ac:dyDescent="0.5">
      <c r="A107"/>
    </row>
    <row r="108" spans="1:1" x14ac:dyDescent="0.5">
      <c r="A108"/>
    </row>
    <row r="109" spans="1:1" x14ac:dyDescent="0.5">
      <c r="A109"/>
    </row>
    <row r="110" spans="1:1" x14ac:dyDescent="0.5">
      <c r="A110"/>
    </row>
    <row r="111" spans="1:1" x14ac:dyDescent="0.5">
      <c r="A111"/>
    </row>
    <row r="112" spans="1:1" x14ac:dyDescent="0.5">
      <c r="A112"/>
    </row>
    <row r="113" spans="1:1" x14ac:dyDescent="0.5">
      <c r="A113"/>
    </row>
    <row r="114" spans="1:1" x14ac:dyDescent="0.5">
      <c r="A114"/>
    </row>
    <row r="115" spans="1:1" x14ac:dyDescent="0.5">
      <c r="A115"/>
    </row>
    <row r="116" spans="1:1" x14ac:dyDescent="0.5">
      <c r="A116"/>
    </row>
    <row r="117" spans="1:1" x14ac:dyDescent="0.5">
      <c r="A117"/>
    </row>
    <row r="118" spans="1:1" x14ac:dyDescent="0.5">
      <c r="A118"/>
    </row>
    <row r="119" spans="1:1" x14ac:dyDescent="0.5">
      <c r="A119"/>
    </row>
    <row r="120" spans="1:1" x14ac:dyDescent="0.5">
      <c r="A120"/>
    </row>
    <row r="121" spans="1:1" x14ac:dyDescent="0.5">
      <c r="A121"/>
    </row>
    <row r="122" spans="1:1" x14ac:dyDescent="0.5">
      <c r="A122"/>
    </row>
    <row r="123" spans="1:1" x14ac:dyDescent="0.5">
      <c r="A123"/>
    </row>
    <row r="124" spans="1:1" x14ac:dyDescent="0.5">
      <c r="A124"/>
    </row>
    <row r="125" spans="1:1" x14ac:dyDescent="0.5">
      <c r="A125"/>
    </row>
    <row r="126" spans="1:1" x14ac:dyDescent="0.5">
      <c r="A126"/>
    </row>
    <row r="127" spans="1:1" x14ac:dyDescent="0.5">
      <c r="A127"/>
    </row>
    <row r="128" spans="1:1" x14ac:dyDescent="0.5">
      <c r="A128"/>
    </row>
    <row r="129" spans="1:1" x14ac:dyDescent="0.5">
      <c r="A129"/>
    </row>
    <row r="130" spans="1:1" x14ac:dyDescent="0.5">
      <c r="A130"/>
    </row>
    <row r="131" spans="1:1" x14ac:dyDescent="0.5">
      <c r="A131"/>
    </row>
    <row r="132" spans="1:1" x14ac:dyDescent="0.5">
      <c r="A132"/>
    </row>
    <row r="133" spans="1:1" x14ac:dyDescent="0.5">
      <c r="A133"/>
    </row>
    <row r="134" spans="1:1" x14ac:dyDescent="0.5">
      <c r="A134"/>
    </row>
    <row r="135" spans="1:1" x14ac:dyDescent="0.5">
      <c r="A135"/>
    </row>
    <row r="136" spans="1:1" x14ac:dyDescent="0.5">
      <c r="A136"/>
    </row>
    <row r="137" spans="1:1" x14ac:dyDescent="0.5">
      <c r="A137"/>
    </row>
    <row r="138" spans="1:1" x14ac:dyDescent="0.5">
      <c r="A138"/>
    </row>
    <row r="139" spans="1:1" x14ac:dyDescent="0.5">
      <c r="A139"/>
    </row>
    <row r="140" spans="1:1" x14ac:dyDescent="0.5">
      <c r="A140"/>
    </row>
    <row r="141" spans="1:1" x14ac:dyDescent="0.5">
      <c r="A141"/>
    </row>
    <row r="142" spans="1:1" x14ac:dyDescent="0.5">
      <c r="A142"/>
    </row>
    <row r="143" spans="1:1" x14ac:dyDescent="0.5">
      <c r="A143"/>
    </row>
    <row r="144" spans="1:1" x14ac:dyDescent="0.5">
      <c r="A144"/>
    </row>
    <row r="145" spans="1:1" x14ac:dyDescent="0.5">
      <c r="A145"/>
    </row>
    <row r="146" spans="1:1" x14ac:dyDescent="0.5">
      <c r="A146"/>
    </row>
    <row r="147" spans="1:1" x14ac:dyDescent="0.5">
      <c r="A147"/>
    </row>
    <row r="148" spans="1:1" x14ac:dyDescent="0.5">
      <c r="A148"/>
    </row>
    <row r="149" spans="1:1" x14ac:dyDescent="0.5">
      <c r="A149"/>
    </row>
    <row r="150" spans="1:1" x14ac:dyDescent="0.5">
      <c r="A150"/>
    </row>
    <row r="151" spans="1:1" x14ac:dyDescent="0.5">
      <c r="A151"/>
    </row>
    <row r="152" spans="1:1" x14ac:dyDescent="0.5">
      <c r="A152"/>
    </row>
    <row r="153" spans="1:1" x14ac:dyDescent="0.5">
      <c r="A153"/>
    </row>
    <row r="154" spans="1:1" x14ac:dyDescent="0.5">
      <c r="A154"/>
    </row>
    <row r="155" spans="1:1" x14ac:dyDescent="0.5">
      <c r="A155"/>
    </row>
    <row r="156" spans="1:1" x14ac:dyDescent="0.5">
      <c r="A156"/>
    </row>
    <row r="157" spans="1:1" x14ac:dyDescent="0.5">
      <c r="A157"/>
    </row>
    <row r="158" spans="1:1" x14ac:dyDescent="0.5">
      <c r="A158"/>
    </row>
    <row r="159" spans="1:1" x14ac:dyDescent="0.5">
      <c r="A159"/>
    </row>
    <row r="160" spans="1:1" x14ac:dyDescent="0.5">
      <c r="A160"/>
    </row>
    <row r="161" spans="1:1" x14ac:dyDescent="0.5">
      <c r="A161"/>
    </row>
    <row r="162" spans="1:1" x14ac:dyDescent="0.5">
      <c r="A162"/>
    </row>
    <row r="163" spans="1:1" x14ac:dyDescent="0.5">
      <c r="A163"/>
    </row>
    <row r="164" spans="1:1" x14ac:dyDescent="0.5">
      <c r="A164"/>
    </row>
    <row r="165" spans="1:1" x14ac:dyDescent="0.5">
      <c r="A165"/>
    </row>
    <row r="166" spans="1:1" x14ac:dyDescent="0.5">
      <c r="A166"/>
    </row>
    <row r="167" spans="1:1" x14ac:dyDescent="0.5">
      <c r="A167"/>
    </row>
    <row r="168" spans="1:1" x14ac:dyDescent="0.5">
      <c r="A168"/>
    </row>
    <row r="169" spans="1:1" x14ac:dyDescent="0.5">
      <c r="A169"/>
    </row>
    <row r="170" spans="1:1" x14ac:dyDescent="0.5">
      <c r="A170"/>
    </row>
    <row r="171" spans="1:1" x14ac:dyDescent="0.5">
      <c r="A171"/>
    </row>
    <row r="172" spans="1:1" x14ac:dyDescent="0.5">
      <c r="A172"/>
    </row>
    <row r="173" spans="1:1" x14ac:dyDescent="0.5">
      <c r="A173"/>
    </row>
    <row r="174" spans="1:1" x14ac:dyDescent="0.5">
      <c r="A174"/>
    </row>
    <row r="175" spans="1:1" x14ac:dyDescent="0.5">
      <c r="A175"/>
    </row>
    <row r="176" spans="1:1" x14ac:dyDescent="0.5">
      <c r="A176"/>
    </row>
    <row r="177" spans="1:1" x14ac:dyDescent="0.5">
      <c r="A177"/>
    </row>
    <row r="178" spans="1:1" x14ac:dyDescent="0.5">
      <c r="A178"/>
    </row>
    <row r="179" spans="1:1" x14ac:dyDescent="0.5">
      <c r="A179"/>
    </row>
    <row r="180" spans="1:1" x14ac:dyDescent="0.5">
      <c r="A180"/>
    </row>
    <row r="181" spans="1:1" x14ac:dyDescent="0.5">
      <c r="A181"/>
    </row>
    <row r="182" spans="1:1" x14ac:dyDescent="0.5">
      <c r="A182"/>
    </row>
    <row r="183" spans="1:1" x14ac:dyDescent="0.5">
      <c r="A183"/>
    </row>
    <row r="184" spans="1:1" x14ac:dyDescent="0.5">
      <c r="A184"/>
    </row>
    <row r="185" spans="1:1" x14ac:dyDescent="0.5">
      <c r="A185"/>
    </row>
    <row r="186" spans="1:1" x14ac:dyDescent="0.5">
      <c r="A186"/>
    </row>
    <row r="187" spans="1:1" x14ac:dyDescent="0.5">
      <c r="A187"/>
    </row>
    <row r="188" spans="1:1" x14ac:dyDescent="0.5">
      <c r="A188"/>
    </row>
    <row r="189" spans="1:1" x14ac:dyDescent="0.5">
      <c r="A189"/>
    </row>
    <row r="190" spans="1:1" x14ac:dyDescent="0.5">
      <c r="A190"/>
    </row>
    <row r="191" spans="1:1" x14ac:dyDescent="0.5">
      <c r="A191"/>
    </row>
    <row r="192" spans="1:1" x14ac:dyDescent="0.5">
      <c r="A192"/>
    </row>
    <row r="193" spans="1:1" x14ac:dyDescent="0.5">
      <c r="A193"/>
    </row>
    <row r="194" spans="1:1" x14ac:dyDescent="0.5">
      <c r="A194"/>
    </row>
    <row r="195" spans="1:1" x14ac:dyDescent="0.5">
      <c r="A195"/>
    </row>
    <row r="196" spans="1:1" x14ac:dyDescent="0.5">
      <c r="A196"/>
    </row>
    <row r="197" spans="1:1" x14ac:dyDescent="0.5">
      <c r="A197"/>
    </row>
    <row r="198" spans="1:1" x14ac:dyDescent="0.5">
      <c r="A198"/>
    </row>
    <row r="199" spans="1:1" x14ac:dyDescent="0.5">
      <c r="A199"/>
    </row>
    <row r="200" spans="1:1" x14ac:dyDescent="0.5">
      <c r="A200"/>
    </row>
    <row r="201" spans="1:1" x14ac:dyDescent="0.5">
      <c r="A201"/>
    </row>
    <row r="202" spans="1:1" x14ac:dyDescent="0.5">
      <c r="A202"/>
    </row>
    <row r="203" spans="1:1" x14ac:dyDescent="0.5">
      <c r="A203"/>
    </row>
    <row r="204" spans="1:1" x14ac:dyDescent="0.5">
      <c r="A204"/>
    </row>
    <row r="205" spans="1:1" x14ac:dyDescent="0.5">
      <c r="A205"/>
    </row>
    <row r="206" spans="1:1" x14ac:dyDescent="0.5">
      <c r="A206"/>
    </row>
    <row r="207" spans="1:1" x14ac:dyDescent="0.5">
      <c r="A207"/>
    </row>
    <row r="208" spans="1:1" x14ac:dyDescent="0.5">
      <c r="A208"/>
    </row>
    <row r="209" spans="1:1" x14ac:dyDescent="0.5">
      <c r="A209"/>
    </row>
    <row r="210" spans="1:1" x14ac:dyDescent="0.5">
      <c r="A210"/>
    </row>
    <row r="211" spans="1:1" x14ac:dyDescent="0.5">
      <c r="A211"/>
    </row>
    <row r="212" spans="1:1" x14ac:dyDescent="0.5">
      <c r="A212"/>
    </row>
    <row r="213" spans="1:1" x14ac:dyDescent="0.5">
      <c r="A213"/>
    </row>
    <row r="214" spans="1:1" x14ac:dyDescent="0.5">
      <c r="A214"/>
    </row>
    <row r="215" spans="1:1" x14ac:dyDescent="0.5">
      <c r="A215"/>
    </row>
    <row r="216" spans="1:1" x14ac:dyDescent="0.5">
      <c r="A216"/>
    </row>
    <row r="217" spans="1:1" x14ac:dyDescent="0.5">
      <c r="A217"/>
    </row>
    <row r="218" spans="1:1" x14ac:dyDescent="0.5">
      <c r="A218"/>
    </row>
    <row r="219" spans="1:1" x14ac:dyDescent="0.5">
      <c r="A219"/>
    </row>
    <row r="220" spans="1:1" x14ac:dyDescent="0.5">
      <c r="A220"/>
    </row>
    <row r="221" spans="1:1" x14ac:dyDescent="0.5">
      <c r="A221"/>
    </row>
    <row r="222" spans="1:1" x14ac:dyDescent="0.5">
      <c r="A222"/>
    </row>
    <row r="223" spans="1:1" x14ac:dyDescent="0.5">
      <c r="A223"/>
    </row>
    <row r="224" spans="1:1" x14ac:dyDescent="0.5">
      <c r="A224"/>
    </row>
    <row r="225" spans="1:1" x14ac:dyDescent="0.5">
      <c r="A225"/>
    </row>
    <row r="226" spans="1:1" x14ac:dyDescent="0.5">
      <c r="A226"/>
    </row>
    <row r="227" spans="1:1" x14ac:dyDescent="0.5">
      <c r="A227"/>
    </row>
    <row r="228" spans="1:1" x14ac:dyDescent="0.5">
      <c r="A228"/>
    </row>
    <row r="229" spans="1:1" x14ac:dyDescent="0.5">
      <c r="A229"/>
    </row>
    <row r="230" spans="1:1" x14ac:dyDescent="0.5">
      <c r="A230"/>
    </row>
    <row r="231" spans="1:1" x14ac:dyDescent="0.5">
      <c r="A231"/>
    </row>
    <row r="232" spans="1:1" x14ac:dyDescent="0.5">
      <c r="A232"/>
    </row>
    <row r="233" spans="1:1" x14ac:dyDescent="0.5">
      <c r="A233"/>
    </row>
    <row r="234" spans="1:1" x14ac:dyDescent="0.5">
      <c r="A234"/>
    </row>
    <row r="235" spans="1:1" x14ac:dyDescent="0.5">
      <c r="A235"/>
    </row>
    <row r="236" spans="1:1" x14ac:dyDescent="0.5">
      <c r="A236"/>
    </row>
    <row r="237" spans="1:1" x14ac:dyDescent="0.5">
      <c r="A237"/>
    </row>
    <row r="238" spans="1:1" x14ac:dyDescent="0.5">
      <c r="A238"/>
    </row>
    <row r="239" spans="1:1" x14ac:dyDescent="0.5">
      <c r="A239"/>
    </row>
    <row r="240" spans="1:1" x14ac:dyDescent="0.5">
      <c r="A240"/>
    </row>
    <row r="241" spans="1:1" x14ac:dyDescent="0.5">
      <c r="A241"/>
    </row>
    <row r="242" spans="1:1" x14ac:dyDescent="0.5">
      <c r="A242"/>
    </row>
    <row r="243" spans="1:1" x14ac:dyDescent="0.5">
      <c r="A243"/>
    </row>
    <row r="244" spans="1:1" x14ac:dyDescent="0.5">
      <c r="A244"/>
    </row>
    <row r="245" spans="1:1" x14ac:dyDescent="0.5">
      <c r="A245"/>
    </row>
    <row r="246" spans="1:1" x14ac:dyDescent="0.5">
      <c r="A246"/>
    </row>
    <row r="247" spans="1:1" x14ac:dyDescent="0.5">
      <c r="A247"/>
    </row>
    <row r="248" spans="1:1" x14ac:dyDescent="0.5">
      <c r="A248"/>
    </row>
    <row r="249" spans="1:1" x14ac:dyDescent="0.5">
      <c r="A249"/>
    </row>
    <row r="250" spans="1:1" x14ac:dyDescent="0.5">
      <c r="A250"/>
    </row>
    <row r="251" spans="1:1" x14ac:dyDescent="0.5">
      <c r="A251"/>
    </row>
    <row r="252" spans="1:1" x14ac:dyDescent="0.5">
      <c r="A252"/>
    </row>
    <row r="253" spans="1:1" x14ac:dyDescent="0.5">
      <c r="A253"/>
    </row>
    <row r="254" spans="1:1" x14ac:dyDescent="0.5">
      <c r="A254"/>
    </row>
    <row r="255" spans="1:1" x14ac:dyDescent="0.5">
      <c r="A255"/>
    </row>
    <row r="256" spans="1:1" x14ac:dyDescent="0.5">
      <c r="A256"/>
    </row>
    <row r="257" spans="1:1" x14ac:dyDescent="0.5">
      <c r="A257"/>
    </row>
    <row r="258" spans="1:1" x14ac:dyDescent="0.5">
      <c r="A258"/>
    </row>
    <row r="259" spans="1:1" x14ac:dyDescent="0.5">
      <c r="A259"/>
    </row>
    <row r="260" spans="1:1" x14ac:dyDescent="0.5">
      <c r="A260"/>
    </row>
    <row r="261" spans="1:1" x14ac:dyDescent="0.5">
      <c r="A261"/>
    </row>
    <row r="262" spans="1:1" x14ac:dyDescent="0.5">
      <c r="A262"/>
    </row>
    <row r="263" spans="1:1" x14ac:dyDescent="0.5">
      <c r="A263"/>
    </row>
    <row r="264" spans="1:1" x14ac:dyDescent="0.5">
      <c r="A264"/>
    </row>
    <row r="265" spans="1:1" x14ac:dyDescent="0.5">
      <c r="A265"/>
    </row>
    <row r="266" spans="1:1" x14ac:dyDescent="0.5">
      <c r="A266"/>
    </row>
    <row r="267" spans="1:1" x14ac:dyDescent="0.5">
      <c r="A267"/>
    </row>
    <row r="268" spans="1:1" x14ac:dyDescent="0.5">
      <c r="A268"/>
    </row>
    <row r="269" spans="1:1" x14ac:dyDescent="0.5">
      <c r="A269"/>
    </row>
    <row r="270" spans="1:1" x14ac:dyDescent="0.5">
      <c r="A270"/>
    </row>
    <row r="271" spans="1:1" x14ac:dyDescent="0.5">
      <c r="A271"/>
    </row>
    <row r="272" spans="1:1" x14ac:dyDescent="0.5">
      <c r="A272"/>
    </row>
    <row r="273" spans="1:1" x14ac:dyDescent="0.5">
      <c r="A273"/>
    </row>
    <row r="274" spans="1:1" x14ac:dyDescent="0.5">
      <c r="A274"/>
    </row>
    <row r="275" spans="1:1" x14ac:dyDescent="0.5">
      <c r="A275"/>
    </row>
    <row r="276" spans="1:1" x14ac:dyDescent="0.5">
      <c r="A276"/>
    </row>
    <row r="277" spans="1:1" x14ac:dyDescent="0.5">
      <c r="A277"/>
    </row>
    <row r="278" spans="1:1" x14ac:dyDescent="0.5">
      <c r="A278"/>
    </row>
    <row r="279" spans="1:1" x14ac:dyDescent="0.5">
      <c r="A279"/>
    </row>
    <row r="280" spans="1:1" x14ac:dyDescent="0.5">
      <c r="A280"/>
    </row>
    <row r="281" spans="1:1" x14ac:dyDescent="0.5">
      <c r="A281"/>
    </row>
    <row r="282" spans="1:1" x14ac:dyDescent="0.5">
      <c r="A282"/>
    </row>
    <row r="283" spans="1:1" x14ac:dyDescent="0.5">
      <c r="A283"/>
    </row>
    <row r="284" spans="1:1" x14ac:dyDescent="0.5">
      <c r="A284"/>
    </row>
    <row r="285" spans="1:1" x14ac:dyDescent="0.5">
      <c r="A285"/>
    </row>
    <row r="286" spans="1:1" x14ac:dyDescent="0.5">
      <c r="A286"/>
    </row>
    <row r="287" spans="1:1" x14ac:dyDescent="0.5">
      <c r="A287"/>
    </row>
    <row r="288" spans="1:1" x14ac:dyDescent="0.5">
      <c r="A288"/>
    </row>
    <row r="289" spans="1:1" x14ac:dyDescent="0.5">
      <c r="A289"/>
    </row>
    <row r="290" spans="1:1" x14ac:dyDescent="0.5">
      <c r="A290"/>
    </row>
    <row r="291" spans="1:1" x14ac:dyDescent="0.5">
      <c r="A291"/>
    </row>
    <row r="292" spans="1:1" x14ac:dyDescent="0.5">
      <c r="A292"/>
    </row>
    <row r="293" spans="1:1" x14ac:dyDescent="0.5">
      <c r="A293"/>
    </row>
    <row r="294" spans="1:1" x14ac:dyDescent="0.5">
      <c r="A294"/>
    </row>
    <row r="295" spans="1:1" x14ac:dyDescent="0.5">
      <c r="A295"/>
    </row>
    <row r="296" spans="1:1" x14ac:dyDescent="0.5">
      <c r="A296"/>
    </row>
    <row r="297" spans="1:1" x14ac:dyDescent="0.5">
      <c r="A297"/>
    </row>
    <row r="298" spans="1:1" x14ac:dyDescent="0.5">
      <c r="A298"/>
    </row>
    <row r="299" spans="1:1" x14ac:dyDescent="0.5">
      <c r="A299"/>
    </row>
    <row r="300" spans="1:1" x14ac:dyDescent="0.5">
      <c r="A300"/>
    </row>
    <row r="301" spans="1:1" x14ac:dyDescent="0.5">
      <c r="A301"/>
    </row>
    <row r="302" spans="1:1" x14ac:dyDescent="0.5">
      <c r="A302"/>
    </row>
    <row r="303" spans="1:1" x14ac:dyDescent="0.5">
      <c r="A303"/>
    </row>
    <row r="304" spans="1:1" x14ac:dyDescent="0.5">
      <c r="A304"/>
    </row>
    <row r="305" spans="1:1" x14ac:dyDescent="0.5">
      <c r="A305"/>
    </row>
    <row r="306" spans="1:1" x14ac:dyDescent="0.5">
      <c r="A306"/>
    </row>
    <row r="307" spans="1:1" x14ac:dyDescent="0.5">
      <c r="A307"/>
    </row>
    <row r="308" spans="1:1" x14ac:dyDescent="0.5">
      <c r="A308"/>
    </row>
    <row r="309" spans="1:1" x14ac:dyDescent="0.5">
      <c r="A309"/>
    </row>
    <row r="310" spans="1:1" x14ac:dyDescent="0.5">
      <c r="A310"/>
    </row>
    <row r="311" spans="1:1" x14ac:dyDescent="0.5">
      <c r="A311"/>
    </row>
    <row r="312" spans="1:1" x14ac:dyDescent="0.5">
      <c r="A312"/>
    </row>
    <row r="313" spans="1:1" x14ac:dyDescent="0.5">
      <c r="A313"/>
    </row>
    <row r="314" spans="1:1" x14ac:dyDescent="0.5">
      <c r="A314"/>
    </row>
    <row r="315" spans="1:1" x14ac:dyDescent="0.5">
      <c r="A315"/>
    </row>
    <row r="316" spans="1:1" x14ac:dyDescent="0.5">
      <c r="A316"/>
    </row>
    <row r="317" spans="1:1" x14ac:dyDescent="0.5">
      <c r="A317"/>
    </row>
    <row r="318" spans="1:1" x14ac:dyDescent="0.5">
      <c r="A318"/>
    </row>
    <row r="319" spans="1:1" x14ac:dyDescent="0.5">
      <c r="A319"/>
    </row>
    <row r="320" spans="1:1" x14ac:dyDescent="0.5">
      <c r="A320"/>
    </row>
    <row r="321" spans="1:1" x14ac:dyDescent="0.5">
      <c r="A321"/>
    </row>
    <row r="322" spans="1:1" x14ac:dyDescent="0.5">
      <c r="A322"/>
    </row>
    <row r="323" spans="1:1" x14ac:dyDescent="0.5">
      <c r="A323"/>
    </row>
    <row r="324" spans="1:1" x14ac:dyDescent="0.5">
      <c r="A324"/>
    </row>
    <row r="325" spans="1:1" x14ac:dyDescent="0.5">
      <c r="A325"/>
    </row>
    <row r="326" spans="1:1" x14ac:dyDescent="0.5">
      <c r="A326"/>
    </row>
    <row r="327" spans="1:1" x14ac:dyDescent="0.5">
      <c r="A327"/>
    </row>
    <row r="328" spans="1:1" x14ac:dyDescent="0.5">
      <c r="A328"/>
    </row>
    <row r="329" spans="1:1" x14ac:dyDescent="0.5">
      <c r="A329"/>
    </row>
    <row r="330" spans="1:1" x14ac:dyDescent="0.5">
      <c r="A330"/>
    </row>
    <row r="331" spans="1:1" x14ac:dyDescent="0.5">
      <c r="A331"/>
    </row>
    <row r="332" spans="1:1" x14ac:dyDescent="0.5">
      <c r="A332"/>
    </row>
    <row r="333" spans="1:1" x14ac:dyDescent="0.5">
      <c r="A333"/>
    </row>
    <row r="334" spans="1:1" x14ac:dyDescent="0.5">
      <c r="A334"/>
    </row>
    <row r="335" spans="1:1" x14ac:dyDescent="0.5">
      <c r="A335"/>
    </row>
    <row r="336" spans="1:1" x14ac:dyDescent="0.5">
      <c r="A336"/>
    </row>
    <row r="337" spans="1:1" x14ac:dyDescent="0.5">
      <c r="A337"/>
    </row>
    <row r="338" spans="1:1" x14ac:dyDescent="0.5">
      <c r="A338"/>
    </row>
    <row r="339" spans="1:1" x14ac:dyDescent="0.5">
      <c r="A339"/>
    </row>
    <row r="340" spans="1:1" x14ac:dyDescent="0.5">
      <c r="A340"/>
    </row>
    <row r="341" spans="1:1" x14ac:dyDescent="0.5">
      <c r="A341"/>
    </row>
    <row r="342" spans="1:1" x14ac:dyDescent="0.5">
      <c r="A342"/>
    </row>
    <row r="343" spans="1:1" x14ac:dyDescent="0.5">
      <c r="A343"/>
    </row>
    <row r="344" spans="1:1" x14ac:dyDescent="0.5">
      <c r="A344"/>
    </row>
    <row r="345" spans="1:1" x14ac:dyDescent="0.5">
      <c r="A345"/>
    </row>
    <row r="346" spans="1:1" x14ac:dyDescent="0.5">
      <c r="A346"/>
    </row>
    <row r="347" spans="1:1" x14ac:dyDescent="0.5">
      <c r="A347"/>
    </row>
    <row r="348" spans="1:1" x14ac:dyDescent="0.5">
      <c r="A348"/>
    </row>
    <row r="349" spans="1:1" x14ac:dyDescent="0.5">
      <c r="A349"/>
    </row>
    <row r="350" spans="1:1" x14ac:dyDescent="0.5">
      <c r="A350"/>
    </row>
    <row r="351" spans="1:1" x14ac:dyDescent="0.5">
      <c r="A351"/>
    </row>
    <row r="352" spans="1:1" x14ac:dyDescent="0.5">
      <c r="A352"/>
    </row>
    <row r="353" spans="1:1" x14ac:dyDescent="0.5">
      <c r="A353"/>
    </row>
    <row r="354" spans="1:1" x14ac:dyDescent="0.5">
      <c r="A354"/>
    </row>
    <row r="355" spans="1:1" x14ac:dyDescent="0.5">
      <c r="A355"/>
    </row>
    <row r="356" spans="1:1" x14ac:dyDescent="0.5">
      <c r="A356"/>
    </row>
    <row r="357" spans="1:1" x14ac:dyDescent="0.5">
      <c r="A357"/>
    </row>
    <row r="358" spans="1:1" x14ac:dyDescent="0.5">
      <c r="A358"/>
    </row>
    <row r="359" spans="1:1" x14ac:dyDescent="0.5">
      <c r="A359"/>
    </row>
    <row r="360" spans="1:1" x14ac:dyDescent="0.5">
      <c r="A360"/>
    </row>
    <row r="361" spans="1:1" x14ac:dyDescent="0.5">
      <c r="A361"/>
    </row>
    <row r="362" spans="1:1" x14ac:dyDescent="0.5">
      <c r="A362"/>
    </row>
    <row r="363" spans="1:1" x14ac:dyDescent="0.5">
      <c r="A363"/>
    </row>
    <row r="364" spans="1:1" x14ac:dyDescent="0.5">
      <c r="A364"/>
    </row>
    <row r="365" spans="1:1" x14ac:dyDescent="0.5">
      <c r="A365"/>
    </row>
    <row r="366" spans="1:1" x14ac:dyDescent="0.5">
      <c r="A366"/>
    </row>
    <row r="367" spans="1:1" x14ac:dyDescent="0.5">
      <c r="A367"/>
    </row>
    <row r="368" spans="1:1" x14ac:dyDescent="0.5">
      <c r="A368"/>
    </row>
    <row r="369" spans="1:1" x14ac:dyDescent="0.5">
      <c r="A369"/>
    </row>
    <row r="370" spans="1:1" x14ac:dyDescent="0.5">
      <c r="A370"/>
    </row>
    <row r="371" spans="1:1" x14ac:dyDescent="0.5">
      <c r="A371"/>
    </row>
    <row r="372" spans="1:1" x14ac:dyDescent="0.5">
      <c r="A372"/>
    </row>
    <row r="373" spans="1:1" x14ac:dyDescent="0.5">
      <c r="A373"/>
    </row>
    <row r="374" spans="1:1" x14ac:dyDescent="0.5">
      <c r="A374"/>
    </row>
    <row r="375" spans="1:1" x14ac:dyDescent="0.5">
      <c r="A375"/>
    </row>
    <row r="376" spans="1:1" x14ac:dyDescent="0.5">
      <c r="A376"/>
    </row>
    <row r="377" spans="1:1" x14ac:dyDescent="0.5">
      <c r="A377"/>
    </row>
    <row r="378" spans="1:1" x14ac:dyDescent="0.5">
      <c r="A378"/>
    </row>
    <row r="379" spans="1:1" x14ac:dyDescent="0.5">
      <c r="A379"/>
    </row>
    <row r="380" spans="1:1" x14ac:dyDescent="0.5">
      <c r="A380"/>
    </row>
    <row r="381" spans="1:1" x14ac:dyDescent="0.5">
      <c r="A381"/>
    </row>
    <row r="382" spans="1:1" x14ac:dyDescent="0.5">
      <c r="A382"/>
    </row>
    <row r="383" spans="1:1" x14ac:dyDescent="0.5">
      <c r="A383"/>
    </row>
    <row r="384" spans="1:1" x14ac:dyDescent="0.5">
      <c r="A384"/>
    </row>
    <row r="385" spans="1:1" x14ac:dyDescent="0.5">
      <c r="A385"/>
    </row>
    <row r="386" spans="1:1" x14ac:dyDescent="0.5">
      <c r="A386"/>
    </row>
    <row r="387" spans="1:1" x14ac:dyDescent="0.5">
      <c r="A387"/>
    </row>
    <row r="388" spans="1:1" x14ac:dyDescent="0.5">
      <c r="A388"/>
    </row>
    <row r="389" spans="1:1" x14ac:dyDescent="0.5">
      <c r="A389"/>
    </row>
    <row r="390" spans="1:1" x14ac:dyDescent="0.5">
      <c r="A390"/>
    </row>
    <row r="391" spans="1:1" x14ac:dyDescent="0.5">
      <c r="A391"/>
    </row>
    <row r="392" spans="1:1" x14ac:dyDescent="0.5">
      <c r="A392"/>
    </row>
    <row r="393" spans="1:1" x14ac:dyDescent="0.5">
      <c r="A393"/>
    </row>
    <row r="394" spans="1:1" x14ac:dyDescent="0.5">
      <c r="A394"/>
    </row>
  </sheetData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94"/>
  <sheetViews>
    <sheetView topLeftCell="R40" zoomScale="120" zoomScaleNormal="120" workbookViewId="0">
      <selection activeCell="G1" sqref="G1:G1048576"/>
    </sheetView>
  </sheetViews>
  <sheetFormatPr defaultColWidth="14.42578125" defaultRowHeight="12.75" x14ac:dyDescent="0.2"/>
  <cols>
    <col min="1" max="23" width="21.5703125" customWidth="1"/>
  </cols>
  <sheetData>
    <row r="1" spans="1:23" x14ac:dyDescent="0.2">
      <c r="A1" s="90" t="s">
        <v>112</v>
      </c>
      <c r="B1" s="90" t="s">
        <v>0</v>
      </c>
      <c r="C1" s="90" t="s">
        <v>1</v>
      </c>
      <c r="D1" s="90" t="s">
        <v>2</v>
      </c>
      <c r="E1" s="90" t="s">
        <v>3</v>
      </c>
      <c r="F1" s="90" t="s">
        <v>4</v>
      </c>
      <c r="G1" s="90" t="s">
        <v>5</v>
      </c>
      <c r="H1" s="90" t="s">
        <v>6</v>
      </c>
      <c r="I1" s="90" t="s">
        <v>7</v>
      </c>
      <c r="J1" s="90" t="s">
        <v>8</v>
      </c>
      <c r="K1" s="90" t="s">
        <v>113</v>
      </c>
      <c r="L1" s="90" t="s">
        <v>114</v>
      </c>
      <c r="M1" s="90" t="s">
        <v>115</v>
      </c>
      <c r="N1" s="90" t="s">
        <v>116</v>
      </c>
      <c r="O1" s="90" t="s">
        <v>117</v>
      </c>
      <c r="P1" s="90" t="s">
        <v>103</v>
      </c>
      <c r="Q1" s="90" t="s">
        <v>13</v>
      </c>
      <c r="R1" s="90" t="s">
        <v>118</v>
      </c>
      <c r="S1" s="90" t="s">
        <v>15</v>
      </c>
      <c r="T1" s="90" t="s">
        <v>119</v>
      </c>
      <c r="U1" s="90" t="s">
        <v>120</v>
      </c>
      <c r="V1" s="90" t="s">
        <v>121</v>
      </c>
      <c r="W1" s="90" t="s">
        <v>136</v>
      </c>
    </row>
    <row r="2" spans="1:23" x14ac:dyDescent="0.2">
      <c r="A2" s="91">
        <v>43905.586989085648</v>
      </c>
      <c r="B2" s="92" t="s">
        <v>23</v>
      </c>
      <c r="C2" s="92" t="s">
        <v>20</v>
      </c>
      <c r="D2" s="92" t="s">
        <v>21</v>
      </c>
      <c r="E2" s="92" t="s">
        <v>25</v>
      </c>
      <c r="F2" s="92" t="s">
        <v>183</v>
      </c>
      <c r="G2" s="92" t="s">
        <v>131</v>
      </c>
      <c r="H2" s="92">
        <v>4</v>
      </c>
      <c r="I2" s="92">
        <v>5</v>
      </c>
      <c r="J2" s="92">
        <v>4</v>
      </c>
      <c r="K2" s="92">
        <v>4</v>
      </c>
      <c r="L2" s="92">
        <v>4</v>
      </c>
      <c r="M2" s="92">
        <v>4</v>
      </c>
      <c r="N2" s="92">
        <v>4</v>
      </c>
      <c r="O2" s="92">
        <v>4</v>
      </c>
      <c r="P2" s="92">
        <v>4</v>
      </c>
      <c r="Q2" s="92">
        <v>4</v>
      </c>
      <c r="R2" s="92">
        <v>4</v>
      </c>
      <c r="S2" s="92">
        <v>4</v>
      </c>
      <c r="T2" s="92">
        <v>4</v>
      </c>
      <c r="U2" s="92">
        <v>4</v>
      </c>
      <c r="V2" s="92">
        <v>4</v>
      </c>
    </row>
    <row r="3" spans="1:23" x14ac:dyDescent="0.2">
      <c r="A3" s="91">
        <v>43905.589935115742</v>
      </c>
      <c r="B3" s="92" t="s">
        <v>23</v>
      </c>
      <c r="C3" s="92" t="s">
        <v>24</v>
      </c>
      <c r="D3" s="92" t="s">
        <v>21</v>
      </c>
      <c r="E3" s="92" t="s">
        <v>25</v>
      </c>
      <c r="F3" s="92" t="s">
        <v>133</v>
      </c>
      <c r="G3" s="92" t="s">
        <v>131</v>
      </c>
      <c r="H3" s="92">
        <v>5</v>
      </c>
      <c r="I3" s="92">
        <v>5</v>
      </c>
      <c r="J3" s="92">
        <v>5</v>
      </c>
      <c r="K3" s="92">
        <v>5</v>
      </c>
      <c r="L3" s="92">
        <v>5</v>
      </c>
      <c r="M3" s="92">
        <v>5</v>
      </c>
      <c r="N3" s="92">
        <v>5</v>
      </c>
      <c r="O3" s="92">
        <v>5</v>
      </c>
      <c r="P3" s="92">
        <v>5</v>
      </c>
      <c r="Q3" s="92">
        <v>5</v>
      </c>
      <c r="R3" s="92">
        <v>5</v>
      </c>
      <c r="S3" s="92">
        <v>5</v>
      </c>
      <c r="T3" s="92">
        <v>5</v>
      </c>
      <c r="U3" s="92">
        <v>5</v>
      </c>
      <c r="V3" s="92">
        <v>5</v>
      </c>
    </row>
    <row r="4" spans="1:23" x14ac:dyDescent="0.2">
      <c r="A4" s="91">
        <v>43905.590428842595</v>
      </c>
      <c r="B4" s="92" t="s">
        <v>23</v>
      </c>
      <c r="C4" s="92" t="s">
        <v>20</v>
      </c>
      <c r="D4" s="92" t="s">
        <v>21</v>
      </c>
      <c r="E4" s="92" t="s">
        <v>25</v>
      </c>
      <c r="F4" s="92" t="s">
        <v>135</v>
      </c>
      <c r="G4" s="92" t="s">
        <v>131</v>
      </c>
      <c r="H4" s="92">
        <v>5</v>
      </c>
      <c r="I4" s="92">
        <v>5</v>
      </c>
      <c r="J4" s="92">
        <v>5</v>
      </c>
      <c r="K4" s="92">
        <v>5</v>
      </c>
      <c r="L4" s="92">
        <v>5</v>
      </c>
      <c r="M4" s="92">
        <v>5</v>
      </c>
      <c r="N4" s="92">
        <v>5</v>
      </c>
      <c r="O4" s="92">
        <v>5</v>
      </c>
      <c r="P4" s="92">
        <v>5</v>
      </c>
      <c r="Q4" s="92">
        <v>5</v>
      </c>
      <c r="R4" s="92">
        <v>5</v>
      </c>
      <c r="S4" s="92">
        <v>5</v>
      </c>
      <c r="T4" s="92">
        <v>5</v>
      </c>
      <c r="U4" s="92">
        <v>5</v>
      </c>
      <c r="V4" s="92">
        <v>5</v>
      </c>
    </row>
    <row r="5" spans="1:23" x14ac:dyDescent="0.2">
      <c r="A5" s="91">
        <v>43905.591506805555</v>
      </c>
      <c r="B5" s="92" t="s">
        <v>19</v>
      </c>
      <c r="C5" s="92" t="s">
        <v>130</v>
      </c>
      <c r="D5" s="92" t="s">
        <v>21</v>
      </c>
      <c r="E5" s="92" t="s">
        <v>25</v>
      </c>
      <c r="F5" s="92" t="s">
        <v>133</v>
      </c>
      <c r="G5" s="92" t="s">
        <v>131</v>
      </c>
      <c r="H5" s="92">
        <v>4</v>
      </c>
      <c r="I5" s="92">
        <v>4</v>
      </c>
      <c r="J5" s="92">
        <v>4</v>
      </c>
      <c r="K5" s="92">
        <v>4</v>
      </c>
      <c r="L5" s="92">
        <v>4</v>
      </c>
      <c r="M5" s="92">
        <v>4</v>
      </c>
      <c r="N5" s="92">
        <v>4</v>
      </c>
      <c r="O5" s="92">
        <v>4</v>
      </c>
      <c r="P5" s="92">
        <v>4</v>
      </c>
      <c r="Q5" s="92">
        <v>4</v>
      </c>
      <c r="R5" s="92">
        <v>4</v>
      </c>
      <c r="S5" s="92">
        <v>4</v>
      </c>
      <c r="T5" s="92">
        <v>4</v>
      </c>
      <c r="U5" s="92">
        <v>4</v>
      </c>
      <c r="V5" s="92">
        <v>4</v>
      </c>
      <c r="W5" s="92" t="s">
        <v>184</v>
      </c>
    </row>
    <row r="6" spans="1:23" x14ac:dyDescent="0.2">
      <c r="A6" s="91">
        <v>43905.59356768518</v>
      </c>
      <c r="B6" s="92" t="s">
        <v>19</v>
      </c>
      <c r="C6" s="92" t="s">
        <v>20</v>
      </c>
      <c r="D6" s="92" t="s">
        <v>21</v>
      </c>
      <c r="E6" s="92" t="s">
        <v>25</v>
      </c>
      <c r="F6" s="92" t="s">
        <v>135</v>
      </c>
      <c r="G6" s="92" t="s">
        <v>131</v>
      </c>
      <c r="H6" s="92">
        <v>4</v>
      </c>
      <c r="I6" s="92">
        <v>5</v>
      </c>
      <c r="J6" s="92">
        <v>3</v>
      </c>
      <c r="K6" s="92">
        <v>3</v>
      </c>
      <c r="L6" s="92">
        <v>3</v>
      </c>
      <c r="M6" s="92">
        <v>4</v>
      </c>
      <c r="N6" s="92">
        <v>3</v>
      </c>
      <c r="O6" s="92">
        <v>4</v>
      </c>
      <c r="P6" s="92">
        <v>4</v>
      </c>
      <c r="Q6" s="92">
        <v>4</v>
      </c>
      <c r="R6" s="92">
        <v>3</v>
      </c>
      <c r="S6" s="92">
        <v>4</v>
      </c>
      <c r="T6" s="92">
        <v>4</v>
      </c>
      <c r="U6" s="92">
        <v>4</v>
      </c>
      <c r="V6" s="92">
        <v>4</v>
      </c>
    </row>
    <row r="7" spans="1:23" x14ac:dyDescent="0.2">
      <c r="A7" s="91">
        <v>43905.594299618053</v>
      </c>
      <c r="B7" s="92" t="s">
        <v>23</v>
      </c>
      <c r="C7" s="92" t="s">
        <v>20</v>
      </c>
      <c r="D7" s="92" t="s">
        <v>21</v>
      </c>
      <c r="E7" s="92" t="s">
        <v>25</v>
      </c>
      <c r="F7" s="92" t="s">
        <v>183</v>
      </c>
      <c r="G7" s="92" t="s">
        <v>132</v>
      </c>
      <c r="H7" s="92">
        <v>3</v>
      </c>
      <c r="I7" s="92">
        <v>3</v>
      </c>
      <c r="J7" s="92">
        <v>4</v>
      </c>
      <c r="K7" s="92">
        <v>4</v>
      </c>
      <c r="L7" s="92">
        <v>4</v>
      </c>
      <c r="M7" s="92">
        <v>3</v>
      </c>
      <c r="N7" s="92">
        <v>3</v>
      </c>
      <c r="O7" s="92">
        <v>3</v>
      </c>
      <c r="P7" s="92">
        <v>3</v>
      </c>
      <c r="Q7" s="92">
        <v>3</v>
      </c>
      <c r="R7" s="92">
        <v>3</v>
      </c>
      <c r="S7" s="92">
        <v>3</v>
      </c>
      <c r="T7" s="92">
        <v>3</v>
      </c>
      <c r="U7" s="92">
        <v>3</v>
      </c>
      <c r="V7" s="92">
        <v>3</v>
      </c>
    </row>
    <row r="8" spans="1:23" x14ac:dyDescent="0.2">
      <c r="A8" s="91">
        <v>43905.596142986113</v>
      </c>
      <c r="B8" s="92" t="s">
        <v>23</v>
      </c>
      <c r="C8" s="92" t="s">
        <v>20</v>
      </c>
      <c r="D8" s="92" t="s">
        <v>21</v>
      </c>
      <c r="E8" s="92" t="s">
        <v>25</v>
      </c>
      <c r="F8" s="92" t="s">
        <v>122</v>
      </c>
      <c r="G8" s="92" t="s">
        <v>132</v>
      </c>
      <c r="H8" s="92">
        <v>4</v>
      </c>
      <c r="I8" s="92">
        <v>4</v>
      </c>
      <c r="J8" s="92">
        <v>4</v>
      </c>
      <c r="K8" s="92">
        <v>4</v>
      </c>
      <c r="L8" s="92">
        <v>3</v>
      </c>
      <c r="M8" s="92">
        <v>4</v>
      </c>
      <c r="N8" s="92">
        <v>3</v>
      </c>
      <c r="O8" s="92">
        <v>3</v>
      </c>
      <c r="P8" s="92">
        <v>4</v>
      </c>
      <c r="Q8" s="92">
        <v>3</v>
      </c>
      <c r="R8" s="92">
        <v>3</v>
      </c>
      <c r="S8" s="92">
        <v>3</v>
      </c>
      <c r="T8" s="92">
        <v>3</v>
      </c>
      <c r="U8" s="92">
        <v>3</v>
      </c>
      <c r="V8" s="92">
        <v>3</v>
      </c>
    </row>
    <row r="9" spans="1:23" x14ac:dyDescent="0.2">
      <c r="A9" s="91">
        <v>43905.597891759258</v>
      </c>
      <c r="B9" s="92" t="s">
        <v>19</v>
      </c>
      <c r="C9" s="92" t="s">
        <v>24</v>
      </c>
      <c r="D9" s="92" t="s">
        <v>21</v>
      </c>
      <c r="E9" s="92" t="s">
        <v>25</v>
      </c>
      <c r="F9" s="92" t="s">
        <v>122</v>
      </c>
      <c r="G9" s="92" t="s">
        <v>132</v>
      </c>
      <c r="H9" s="92">
        <v>4</v>
      </c>
      <c r="I9" s="92">
        <v>4</v>
      </c>
      <c r="J9" s="92">
        <v>4</v>
      </c>
      <c r="K9" s="92">
        <v>4</v>
      </c>
      <c r="L9" s="92">
        <v>4</v>
      </c>
      <c r="M9" s="92">
        <v>4</v>
      </c>
      <c r="N9" s="92">
        <v>2</v>
      </c>
      <c r="O9" s="92">
        <v>3</v>
      </c>
      <c r="P9" s="92">
        <v>3</v>
      </c>
      <c r="Q9" s="92">
        <v>4</v>
      </c>
      <c r="R9" s="92">
        <v>4</v>
      </c>
      <c r="S9" s="92">
        <v>4</v>
      </c>
      <c r="T9" s="92">
        <v>4</v>
      </c>
      <c r="U9" s="92">
        <v>4</v>
      </c>
      <c r="V9" s="92">
        <v>4</v>
      </c>
    </row>
    <row r="10" spans="1:23" x14ac:dyDescent="0.2">
      <c r="A10" s="91">
        <v>43905.598503252317</v>
      </c>
      <c r="B10" s="92" t="s">
        <v>23</v>
      </c>
      <c r="C10" s="92" t="s">
        <v>24</v>
      </c>
      <c r="D10" s="92" t="s">
        <v>21</v>
      </c>
      <c r="E10" s="92" t="s">
        <v>25</v>
      </c>
      <c r="F10" s="92" t="s">
        <v>183</v>
      </c>
      <c r="G10" s="92" t="s">
        <v>132</v>
      </c>
      <c r="H10" s="92">
        <v>5</v>
      </c>
      <c r="I10" s="92">
        <v>5</v>
      </c>
      <c r="J10" s="92">
        <v>5</v>
      </c>
      <c r="K10" s="92">
        <v>5</v>
      </c>
      <c r="L10" s="92">
        <v>5</v>
      </c>
      <c r="M10" s="92">
        <v>5</v>
      </c>
      <c r="N10" s="92">
        <v>5</v>
      </c>
      <c r="O10" s="92">
        <v>5</v>
      </c>
      <c r="P10" s="92">
        <v>5</v>
      </c>
      <c r="Q10" s="92">
        <v>5</v>
      </c>
      <c r="R10" s="92">
        <v>5</v>
      </c>
      <c r="S10" s="92">
        <v>5</v>
      </c>
      <c r="T10" s="92">
        <v>5</v>
      </c>
      <c r="U10" s="92">
        <v>5</v>
      </c>
      <c r="V10" s="92">
        <v>5</v>
      </c>
      <c r="W10" s="92" t="s">
        <v>185</v>
      </c>
    </row>
    <row r="11" spans="1:23" x14ac:dyDescent="0.2">
      <c r="A11" s="91">
        <v>43905.598918715274</v>
      </c>
      <c r="B11" s="92" t="s">
        <v>23</v>
      </c>
      <c r="C11" s="92" t="s">
        <v>20</v>
      </c>
      <c r="D11" s="92" t="s">
        <v>21</v>
      </c>
      <c r="E11" s="92" t="s">
        <v>25</v>
      </c>
      <c r="F11" s="92" t="s">
        <v>183</v>
      </c>
      <c r="G11" s="92" t="s">
        <v>131</v>
      </c>
      <c r="H11" s="92">
        <v>1</v>
      </c>
      <c r="I11" s="92">
        <v>4</v>
      </c>
      <c r="J11" s="92">
        <v>4</v>
      </c>
      <c r="K11" s="92">
        <v>4</v>
      </c>
      <c r="L11" s="92">
        <v>4</v>
      </c>
      <c r="M11" s="92">
        <v>4</v>
      </c>
      <c r="N11" s="92">
        <v>3</v>
      </c>
      <c r="O11" s="92">
        <v>4</v>
      </c>
      <c r="P11" s="92">
        <v>4</v>
      </c>
      <c r="Q11" s="92">
        <v>4</v>
      </c>
      <c r="R11" s="92">
        <v>4</v>
      </c>
      <c r="S11" s="92">
        <v>4</v>
      </c>
      <c r="T11" s="92">
        <v>5</v>
      </c>
      <c r="U11" s="92">
        <v>4</v>
      </c>
      <c r="V11" s="92">
        <v>4</v>
      </c>
    </row>
    <row r="12" spans="1:23" x14ac:dyDescent="0.2">
      <c r="A12" s="91">
        <v>43905.601945578703</v>
      </c>
      <c r="B12" s="92" t="s">
        <v>19</v>
      </c>
      <c r="C12" s="92" t="s">
        <v>20</v>
      </c>
      <c r="D12" s="92" t="s">
        <v>21</v>
      </c>
      <c r="E12" s="92" t="s">
        <v>25</v>
      </c>
      <c r="F12" s="92" t="s">
        <v>186</v>
      </c>
      <c r="G12" s="92" t="s">
        <v>127</v>
      </c>
      <c r="H12" s="92">
        <v>5</v>
      </c>
      <c r="I12" s="92">
        <v>5</v>
      </c>
      <c r="J12" s="92">
        <v>4</v>
      </c>
      <c r="K12" s="92">
        <v>4</v>
      </c>
      <c r="L12" s="92">
        <v>4</v>
      </c>
      <c r="M12" s="92">
        <v>5</v>
      </c>
      <c r="N12" s="92">
        <v>2</v>
      </c>
      <c r="O12" s="92">
        <v>4</v>
      </c>
      <c r="P12" s="92">
        <v>4</v>
      </c>
      <c r="Q12" s="92">
        <v>5</v>
      </c>
      <c r="R12" s="92">
        <v>5</v>
      </c>
      <c r="S12" s="92">
        <v>5</v>
      </c>
      <c r="T12" s="92">
        <v>5</v>
      </c>
      <c r="U12" s="92">
        <v>5</v>
      </c>
      <c r="V12" s="92">
        <v>5</v>
      </c>
    </row>
    <row r="13" spans="1:23" x14ac:dyDescent="0.2">
      <c r="A13" s="91">
        <v>43905.607213020834</v>
      </c>
      <c r="B13" s="92" t="s">
        <v>19</v>
      </c>
      <c r="C13" s="92" t="s">
        <v>24</v>
      </c>
      <c r="D13" s="92" t="s">
        <v>21</v>
      </c>
      <c r="E13" s="92" t="s">
        <v>25</v>
      </c>
      <c r="F13" s="92" t="s">
        <v>135</v>
      </c>
      <c r="G13" s="92" t="s">
        <v>132</v>
      </c>
      <c r="H13" s="92">
        <v>1</v>
      </c>
      <c r="I13" s="92">
        <v>5</v>
      </c>
      <c r="J13" s="92">
        <v>4</v>
      </c>
      <c r="K13" s="92">
        <v>4</v>
      </c>
      <c r="L13" s="92">
        <v>2</v>
      </c>
      <c r="M13" s="92">
        <v>5</v>
      </c>
      <c r="N13" s="92">
        <v>3</v>
      </c>
      <c r="O13" s="92">
        <v>4</v>
      </c>
      <c r="P13" s="92">
        <v>4</v>
      </c>
      <c r="Q13" s="92">
        <v>4</v>
      </c>
      <c r="R13" s="92">
        <v>4</v>
      </c>
      <c r="S13" s="92">
        <v>5</v>
      </c>
      <c r="T13" s="92">
        <v>4</v>
      </c>
      <c r="U13" s="92">
        <v>4</v>
      </c>
      <c r="V13" s="92">
        <v>4</v>
      </c>
    </row>
    <row r="14" spans="1:23" x14ac:dyDescent="0.2">
      <c r="A14" s="91">
        <v>43905.616061932873</v>
      </c>
      <c r="B14" s="92" t="s">
        <v>19</v>
      </c>
      <c r="C14" s="92" t="s">
        <v>20</v>
      </c>
      <c r="D14" s="92" t="s">
        <v>21</v>
      </c>
      <c r="E14" s="92" t="s">
        <v>25</v>
      </c>
      <c r="F14" s="92" t="s">
        <v>135</v>
      </c>
      <c r="G14" s="92" t="s">
        <v>129</v>
      </c>
      <c r="H14" s="92">
        <v>5</v>
      </c>
      <c r="I14" s="92">
        <v>5</v>
      </c>
      <c r="J14" s="92">
        <v>5</v>
      </c>
      <c r="K14" s="92">
        <v>5</v>
      </c>
      <c r="L14" s="92">
        <v>5</v>
      </c>
      <c r="M14" s="92">
        <v>5</v>
      </c>
      <c r="N14" s="92">
        <v>5</v>
      </c>
      <c r="O14" s="92">
        <v>5</v>
      </c>
      <c r="P14" s="92">
        <v>5</v>
      </c>
      <c r="Q14" s="92">
        <v>5</v>
      </c>
      <c r="R14" s="92">
        <v>5</v>
      </c>
      <c r="S14" s="92">
        <v>5</v>
      </c>
      <c r="T14" s="92">
        <v>5</v>
      </c>
      <c r="U14" s="92">
        <v>5</v>
      </c>
      <c r="V14" s="92">
        <v>5</v>
      </c>
    </row>
    <row r="15" spans="1:23" x14ac:dyDescent="0.2">
      <c r="A15" s="91">
        <v>43905.616468541666</v>
      </c>
      <c r="B15" s="92" t="s">
        <v>23</v>
      </c>
      <c r="C15" s="92" t="s">
        <v>24</v>
      </c>
      <c r="D15" s="92" t="s">
        <v>21</v>
      </c>
      <c r="E15" s="92" t="s">
        <v>25</v>
      </c>
      <c r="F15" s="92" t="s">
        <v>133</v>
      </c>
      <c r="G15" s="92" t="s">
        <v>129</v>
      </c>
      <c r="H15" s="92">
        <v>3</v>
      </c>
      <c r="I15" s="92">
        <v>1</v>
      </c>
      <c r="J15" s="92">
        <v>2</v>
      </c>
      <c r="K15" s="92">
        <v>4</v>
      </c>
      <c r="L15" s="92">
        <v>4</v>
      </c>
      <c r="M15" s="92">
        <v>4</v>
      </c>
      <c r="N15" s="92">
        <v>2</v>
      </c>
      <c r="O15" s="92">
        <v>4</v>
      </c>
      <c r="P15" s="92">
        <v>4</v>
      </c>
      <c r="Q15" s="92">
        <v>5</v>
      </c>
      <c r="R15" s="92">
        <v>5</v>
      </c>
      <c r="S15" s="92">
        <v>5</v>
      </c>
      <c r="T15" s="92">
        <v>5</v>
      </c>
      <c r="U15" s="92">
        <v>4</v>
      </c>
      <c r="V15" s="92">
        <v>1</v>
      </c>
    </row>
    <row r="16" spans="1:23" x14ac:dyDescent="0.2">
      <c r="A16" s="91">
        <v>43905.618804733793</v>
      </c>
      <c r="B16" s="92" t="s">
        <v>19</v>
      </c>
      <c r="C16" s="92" t="s">
        <v>24</v>
      </c>
      <c r="D16" s="92" t="s">
        <v>21</v>
      </c>
      <c r="E16" s="92" t="s">
        <v>25</v>
      </c>
      <c r="F16" s="92" t="s">
        <v>133</v>
      </c>
      <c r="G16" s="92" t="s">
        <v>129</v>
      </c>
      <c r="H16" s="92">
        <v>5</v>
      </c>
      <c r="I16" s="92">
        <v>5</v>
      </c>
      <c r="J16" s="92">
        <v>5</v>
      </c>
      <c r="K16" s="92">
        <v>5</v>
      </c>
      <c r="L16" s="92">
        <v>5</v>
      </c>
      <c r="M16" s="92">
        <v>5</v>
      </c>
      <c r="N16" s="92">
        <v>3</v>
      </c>
      <c r="O16" s="92">
        <v>4</v>
      </c>
      <c r="P16" s="92">
        <v>4</v>
      </c>
      <c r="Q16" s="92">
        <v>4</v>
      </c>
      <c r="R16" s="92">
        <v>4</v>
      </c>
      <c r="S16" s="92">
        <v>5</v>
      </c>
      <c r="T16" s="92">
        <v>5</v>
      </c>
      <c r="U16" s="92">
        <v>5</v>
      </c>
      <c r="V16" s="92">
        <v>5</v>
      </c>
      <c r="W16" s="92" t="s">
        <v>187</v>
      </c>
    </row>
    <row r="17" spans="1:23" x14ac:dyDescent="0.2">
      <c r="A17" s="91">
        <v>43905.620493946757</v>
      </c>
      <c r="B17" s="92" t="s">
        <v>19</v>
      </c>
      <c r="C17" s="92" t="s">
        <v>20</v>
      </c>
      <c r="D17" s="92" t="s">
        <v>21</v>
      </c>
      <c r="E17" s="92" t="s">
        <v>25</v>
      </c>
      <c r="F17" s="92" t="s">
        <v>133</v>
      </c>
      <c r="G17" s="92" t="s">
        <v>132</v>
      </c>
      <c r="H17" s="92">
        <v>1</v>
      </c>
      <c r="I17" s="92">
        <v>4</v>
      </c>
      <c r="J17" s="92">
        <v>4</v>
      </c>
      <c r="K17" s="92">
        <v>3</v>
      </c>
      <c r="L17" s="92">
        <v>3</v>
      </c>
      <c r="M17" s="92">
        <v>5</v>
      </c>
      <c r="N17" s="92">
        <v>2</v>
      </c>
      <c r="O17" s="92">
        <v>3</v>
      </c>
      <c r="P17" s="92">
        <v>3</v>
      </c>
      <c r="Q17" s="92">
        <v>4</v>
      </c>
      <c r="R17" s="92">
        <v>4</v>
      </c>
      <c r="S17" s="92">
        <v>3</v>
      </c>
      <c r="T17" s="92">
        <v>4</v>
      </c>
      <c r="U17" s="92">
        <v>4</v>
      </c>
      <c r="V17" s="92">
        <v>4</v>
      </c>
    </row>
    <row r="18" spans="1:23" x14ac:dyDescent="0.2">
      <c r="A18" s="91">
        <v>43905.627396898148</v>
      </c>
      <c r="B18" s="92" t="s">
        <v>23</v>
      </c>
      <c r="C18" s="92" t="s">
        <v>24</v>
      </c>
      <c r="D18" s="92" t="s">
        <v>21</v>
      </c>
      <c r="E18" s="92" t="s">
        <v>25</v>
      </c>
      <c r="F18" s="92" t="s">
        <v>188</v>
      </c>
      <c r="G18" s="92" t="s">
        <v>127</v>
      </c>
      <c r="H18" s="92">
        <v>3</v>
      </c>
      <c r="I18" s="92">
        <v>4</v>
      </c>
      <c r="J18" s="92">
        <v>4</v>
      </c>
      <c r="K18" s="92">
        <v>3</v>
      </c>
      <c r="L18" s="92">
        <v>3</v>
      </c>
      <c r="M18" s="92">
        <v>5</v>
      </c>
      <c r="N18" s="92">
        <v>5</v>
      </c>
      <c r="O18" s="92">
        <v>5</v>
      </c>
      <c r="P18" s="92">
        <v>5</v>
      </c>
      <c r="Q18" s="92">
        <v>5</v>
      </c>
      <c r="R18" s="92">
        <v>5</v>
      </c>
      <c r="S18" s="92">
        <v>5</v>
      </c>
      <c r="T18" s="92">
        <v>5</v>
      </c>
      <c r="U18" s="92">
        <v>5</v>
      </c>
      <c r="V18" s="92">
        <v>5</v>
      </c>
      <c r="W18" s="92" t="s">
        <v>189</v>
      </c>
    </row>
    <row r="19" spans="1:23" x14ac:dyDescent="0.2">
      <c r="A19" s="91">
        <v>43905.632373113425</v>
      </c>
      <c r="B19" s="92" t="s">
        <v>19</v>
      </c>
      <c r="C19" s="92" t="s">
        <v>20</v>
      </c>
      <c r="D19" s="92" t="s">
        <v>21</v>
      </c>
      <c r="E19" s="92" t="s">
        <v>25</v>
      </c>
      <c r="F19" s="92" t="s">
        <v>183</v>
      </c>
      <c r="G19" s="92" t="s">
        <v>131</v>
      </c>
      <c r="H19" s="92">
        <v>5</v>
      </c>
      <c r="I19" s="92">
        <v>5</v>
      </c>
      <c r="J19" s="92">
        <v>5</v>
      </c>
      <c r="K19" s="92">
        <v>5</v>
      </c>
      <c r="L19" s="92">
        <v>4</v>
      </c>
      <c r="M19" s="92">
        <v>5</v>
      </c>
      <c r="N19" s="92">
        <v>5</v>
      </c>
      <c r="O19" s="92">
        <v>5</v>
      </c>
      <c r="P19" s="92">
        <v>4</v>
      </c>
      <c r="Q19" s="92">
        <v>5</v>
      </c>
      <c r="R19" s="92">
        <v>5</v>
      </c>
      <c r="S19" s="92">
        <v>5</v>
      </c>
      <c r="T19" s="92">
        <v>5</v>
      </c>
      <c r="U19" s="92">
        <v>5</v>
      </c>
      <c r="V19" s="92">
        <v>5</v>
      </c>
    </row>
    <row r="20" spans="1:23" x14ac:dyDescent="0.2">
      <c r="A20" s="91">
        <v>43905.632637511575</v>
      </c>
      <c r="B20" s="92" t="s">
        <v>19</v>
      </c>
      <c r="C20" s="92" t="s">
        <v>24</v>
      </c>
      <c r="D20" s="92" t="s">
        <v>21</v>
      </c>
      <c r="E20" s="92" t="s">
        <v>25</v>
      </c>
      <c r="F20" s="92" t="s">
        <v>135</v>
      </c>
      <c r="G20" s="92" t="s">
        <v>132</v>
      </c>
      <c r="H20" s="92">
        <v>4</v>
      </c>
      <c r="I20" s="92">
        <v>4</v>
      </c>
      <c r="J20" s="92">
        <v>4</v>
      </c>
      <c r="K20" s="92">
        <v>4</v>
      </c>
      <c r="L20" s="92">
        <v>4</v>
      </c>
      <c r="M20" s="92">
        <v>5</v>
      </c>
      <c r="N20" s="92">
        <v>3</v>
      </c>
      <c r="O20" s="92">
        <v>4</v>
      </c>
      <c r="P20" s="92">
        <v>4</v>
      </c>
      <c r="Q20" s="92">
        <v>4</v>
      </c>
      <c r="R20" s="92">
        <v>3</v>
      </c>
      <c r="S20" s="92">
        <v>4</v>
      </c>
      <c r="T20" s="92">
        <v>4</v>
      </c>
      <c r="U20" s="92">
        <v>3</v>
      </c>
      <c r="V20" s="92">
        <v>4</v>
      </c>
    </row>
    <row r="21" spans="1:23" x14ac:dyDescent="0.2">
      <c r="A21" s="91">
        <v>43905.637455462958</v>
      </c>
      <c r="B21" s="92" t="s">
        <v>23</v>
      </c>
      <c r="C21" s="92" t="s">
        <v>24</v>
      </c>
      <c r="D21" s="92" t="s">
        <v>123</v>
      </c>
      <c r="E21" s="92" t="s">
        <v>190</v>
      </c>
      <c r="F21" s="92" t="s">
        <v>128</v>
      </c>
      <c r="G21" s="92" t="s">
        <v>131</v>
      </c>
      <c r="H21" s="92">
        <v>5</v>
      </c>
      <c r="I21" s="92">
        <v>5</v>
      </c>
      <c r="J21" s="92">
        <v>5</v>
      </c>
      <c r="K21" s="92">
        <v>5</v>
      </c>
      <c r="L21" s="92">
        <v>5</v>
      </c>
      <c r="M21" s="92">
        <v>5</v>
      </c>
      <c r="N21" s="92">
        <v>5</v>
      </c>
      <c r="O21" s="92">
        <v>5</v>
      </c>
      <c r="P21" s="92">
        <v>5</v>
      </c>
      <c r="Q21" s="92">
        <v>5</v>
      </c>
      <c r="R21" s="92">
        <v>5</v>
      </c>
      <c r="S21" s="92">
        <v>5</v>
      </c>
      <c r="T21" s="92">
        <v>5</v>
      </c>
      <c r="U21" s="92">
        <v>5</v>
      </c>
      <c r="V21" s="92">
        <v>5</v>
      </c>
    </row>
    <row r="22" spans="1:23" x14ac:dyDescent="0.2">
      <c r="A22" s="91">
        <v>43905.642387673608</v>
      </c>
      <c r="B22" s="92" t="s">
        <v>19</v>
      </c>
      <c r="C22" s="92" t="s">
        <v>130</v>
      </c>
      <c r="D22" s="92" t="s">
        <v>21</v>
      </c>
      <c r="E22" s="92" t="s">
        <v>25</v>
      </c>
      <c r="F22" s="92" t="s">
        <v>133</v>
      </c>
      <c r="G22" s="92" t="s">
        <v>132</v>
      </c>
      <c r="H22" s="92">
        <v>5</v>
      </c>
      <c r="I22" s="92">
        <v>5</v>
      </c>
      <c r="J22" s="92">
        <v>5</v>
      </c>
      <c r="K22" s="92">
        <v>5</v>
      </c>
      <c r="L22" s="92">
        <v>5</v>
      </c>
      <c r="M22" s="92">
        <v>5</v>
      </c>
      <c r="N22" s="92">
        <v>3</v>
      </c>
      <c r="O22" s="92">
        <v>4</v>
      </c>
      <c r="P22" s="92">
        <v>5</v>
      </c>
      <c r="Q22" s="92">
        <v>5</v>
      </c>
      <c r="R22" s="92">
        <v>5</v>
      </c>
      <c r="S22" s="92">
        <v>5</v>
      </c>
      <c r="T22" s="92">
        <v>5</v>
      </c>
      <c r="U22" s="92">
        <v>5</v>
      </c>
      <c r="V22" s="92">
        <v>5</v>
      </c>
      <c r="W22" s="92" t="s">
        <v>191</v>
      </c>
    </row>
    <row r="23" spans="1:23" x14ac:dyDescent="0.2">
      <c r="A23" s="91">
        <v>43905.648790671301</v>
      </c>
      <c r="B23" s="92" t="s">
        <v>23</v>
      </c>
      <c r="C23" s="92" t="s">
        <v>24</v>
      </c>
      <c r="D23" s="92" t="s">
        <v>21</v>
      </c>
      <c r="E23" s="92" t="s">
        <v>25</v>
      </c>
      <c r="F23" s="92" t="s">
        <v>135</v>
      </c>
      <c r="G23" s="92" t="s">
        <v>132</v>
      </c>
      <c r="H23" s="92">
        <v>5</v>
      </c>
      <c r="I23" s="92">
        <v>5</v>
      </c>
      <c r="J23" s="92">
        <v>5</v>
      </c>
      <c r="K23" s="92">
        <v>5</v>
      </c>
      <c r="L23" s="92">
        <v>5</v>
      </c>
      <c r="M23" s="92">
        <v>5</v>
      </c>
      <c r="N23" s="92">
        <v>3</v>
      </c>
      <c r="O23" s="92">
        <v>4</v>
      </c>
      <c r="P23" s="92">
        <v>4</v>
      </c>
      <c r="Q23" s="92">
        <v>4</v>
      </c>
      <c r="R23" s="92">
        <v>4</v>
      </c>
      <c r="S23" s="92">
        <v>4</v>
      </c>
      <c r="T23" s="92">
        <v>4</v>
      </c>
      <c r="U23" s="92">
        <v>4</v>
      </c>
      <c r="V23" s="92">
        <v>5</v>
      </c>
    </row>
    <row r="24" spans="1:23" x14ac:dyDescent="0.2">
      <c r="A24" s="91">
        <v>43905.688865937496</v>
      </c>
      <c r="B24" s="92" t="s">
        <v>19</v>
      </c>
      <c r="C24" s="92" t="s">
        <v>20</v>
      </c>
      <c r="D24" s="92" t="s">
        <v>21</v>
      </c>
      <c r="E24" s="92" t="s">
        <v>192</v>
      </c>
      <c r="F24" s="92" t="s">
        <v>193</v>
      </c>
      <c r="G24" s="92" t="s">
        <v>132</v>
      </c>
      <c r="H24" s="92">
        <v>4</v>
      </c>
      <c r="I24" s="92">
        <v>3</v>
      </c>
      <c r="J24" s="92">
        <v>3</v>
      </c>
      <c r="K24" s="92">
        <v>4</v>
      </c>
      <c r="L24" s="92">
        <v>4</v>
      </c>
      <c r="M24" s="92">
        <v>4</v>
      </c>
      <c r="N24" s="92">
        <v>3</v>
      </c>
      <c r="O24" s="92">
        <v>4</v>
      </c>
      <c r="P24" s="92">
        <v>3</v>
      </c>
      <c r="Q24" s="92">
        <v>4</v>
      </c>
      <c r="R24" s="92">
        <v>4</v>
      </c>
      <c r="S24" s="92">
        <v>3</v>
      </c>
      <c r="T24" s="92">
        <v>4</v>
      </c>
      <c r="U24" s="92">
        <v>4</v>
      </c>
      <c r="V24" s="92">
        <v>4</v>
      </c>
    </row>
    <row r="25" spans="1:23" x14ac:dyDescent="0.2">
      <c r="A25" s="91">
        <v>43905.70946539352</v>
      </c>
      <c r="B25" s="92" t="s">
        <v>19</v>
      </c>
      <c r="C25" s="92" t="s">
        <v>24</v>
      </c>
      <c r="D25" s="92" t="s">
        <v>21</v>
      </c>
      <c r="E25" s="92" t="s">
        <v>194</v>
      </c>
      <c r="F25" s="92" t="s">
        <v>186</v>
      </c>
      <c r="G25" s="92" t="s">
        <v>127</v>
      </c>
      <c r="H25" s="92">
        <v>5</v>
      </c>
      <c r="I25" s="92">
        <v>5</v>
      </c>
      <c r="J25" s="92">
        <v>5</v>
      </c>
      <c r="K25" s="92">
        <v>5</v>
      </c>
      <c r="L25" s="92">
        <v>5</v>
      </c>
      <c r="M25" s="92">
        <v>5</v>
      </c>
      <c r="N25" s="92">
        <v>1</v>
      </c>
      <c r="O25" s="92">
        <v>3</v>
      </c>
      <c r="P25" s="92">
        <v>5</v>
      </c>
      <c r="Q25" s="92">
        <v>5</v>
      </c>
      <c r="R25" s="92">
        <v>5</v>
      </c>
      <c r="S25" s="92">
        <v>5</v>
      </c>
      <c r="T25" s="92">
        <v>5</v>
      </c>
      <c r="U25" s="92">
        <v>5</v>
      </c>
      <c r="V25" s="92">
        <v>5</v>
      </c>
    </row>
    <row r="26" spans="1:23" x14ac:dyDescent="0.2">
      <c r="A26" s="91">
        <v>43905.716418564814</v>
      </c>
      <c r="B26" s="92" t="s">
        <v>19</v>
      </c>
      <c r="C26" s="92" t="s">
        <v>20</v>
      </c>
      <c r="D26" s="92" t="s">
        <v>21</v>
      </c>
      <c r="E26" s="92" t="s">
        <v>25</v>
      </c>
      <c r="F26" s="92" t="s">
        <v>183</v>
      </c>
      <c r="G26" s="92" t="s">
        <v>132</v>
      </c>
      <c r="H26" s="92">
        <v>4</v>
      </c>
      <c r="I26" s="92">
        <v>4</v>
      </c>
      <c r="J26" s="92">
        <v>4</v>
      </c>
      <c r="K26" s="92">
        <v>4</v>
      </c>
      <c r="L26" s="92">
        <v>4</v>
      </c>
      <c r="M26" s="92">
        <v>4</v>
      </c>
      <c r="N26" s="92">
        <v>3</v>
      </c>
      <c r="O26" s="92">
        <v>4</v>
      </c>
      <c r="P26" s="92">
        <v>4</v>
      </c>
      <c r="Q26" s="92">
        <v>4</v>
      </c>
      <c r="R26" s="92">
        <v>4</v>
      </c>
      <c r="S26" s="92">
        <v>4</v>
      </c>
      <c r="T26" s="92">
        <v>4</v>
      </c>
      <c r="U26" s="92">
        <v>4</v>
      </c>
      <c r="V26" s="92">
        <v>4</v>
      </c>
    </row>
    <row r="27" spans="1:23" x14ac:dyDescent="0.2">
      <c r="A27" s="91">
        <v>43905.808752858793</v>
      </c>
      <c r="B27" s="92" t="s">
        <v>23</v>
      </c>
      <c r="C27" s="92" t="s">
        <v>24</v>
      </c>
      <c r="D27" s="92" t="s">
        <v>21</v>
      </c>
      <c r="E27" s="92" t="s">
        <v>25</v>
      </c>
      <c r="F27" s="92" t="s">
        <v>135</v>
      </c>
      <c r="G27" s="92" t="s">
        <v>132</v>
      </c>
      <c r="H27" s="92">
        <v>4</v>
      </c>
      <c r="I27" s="92">
        <v>4</v>
      </c>
      <c r="J27" s="92">
        <v>4</v>
      </c>
      <c r="K27" s="92">
        <v>4</v>
      </c>
      <c r="L27" s="92">
        <v>4</v>
      </c>
      <c r="M27" s="92">
        <v>5</v>
      </c>
      <c r="N27" s="92">
        <v>2</v>
      </c>
      <c r="O27" s="92">
        <v>4</v>
      </c>
      <c r="P27" s="92">
        <v>4</v>
      </c>
      <c r="Q27" s="92">
        <v>4</v>
      </c>
      <c r="R27" s="92">
        <v>4</v>
      </c>
      <c r="S27" s="92">
        <v>4</v>
      </c>
      <c r="T27" s="92">
        <v>4</v>
      </c>
      <c r="U27" s="92">
        <v>4</v>
      </c>
      <c r="V27" s="92">
        <v>5</v>
      </c>
    </row>
    <row r="28" spans="1:23" x14ac:dyDescent="0.2">
      <c r="A28" s="91">
        <v>43905.817882986114</v>
      </c>
      <c r="B28" s="92" t="s">
        <v>23</v>
      </c>
      <c r="C28" s="92" t="s">
        <v>24</v>
      </c>
      <c r="D28" s="92" t="s">
        <v>21</v>
      </c>
      <c r="E28" s="92" t="s">
        <v>25</v>
      </c>
      <c r="F28" s="92" t="s">
        <v>135</v>
      </c>
      <c r="G28" s="92" t="s">
        <v>132</v>
      </c>
      <c r="H28" s="92">
        <v>5</v>
      </c>
      <c r="I28" s="92">
        <v>5</v>
      </c>
      <c r="J28" s="92">
        <v>5</v>
      </c>
      <c r="K28" s="92">
        <v>5</v>
      </c>
      <c r="L28" s="92">
        <v>5</v>
      </c>
      <c r="M28" s="92">
        <v>5</v>
      </c>
      <c r="N28" s="92">
        <v>3</v>
      </c>
      <c r="O28" s="92">
        <v>4</v>
      </c>
      <c r="P28" s="92">
        <v>4</v>
      </c>
      <c r="Q28" s="92">
        <v>3</v>
      </c>
      <c r="R28" s="92">
        <v>3</v>
      </c>
      <c r="S28" s="92">
        <v>3</v>
      </c>
      <c r="T28" s="92">
        <v>5</v>
      </c>
      <c r="U28" s="92">
        <v>3</v>
      </c>
      <c r="V28" s="92">
        <v>5</v>
      </c>
    </row>
    <row r="29" spans="1:23" x14ac:dyDescent="0.2">
      <c r="A29" s="91">
        <v>43905.823041990741</v>
      </c>
      <c r="B29" s="92" t="s">
        <v>19</v>
      </c>
      <c r="C29" s="92" t="s">
        <v>24</v>
      </c>
      <c r="D29" s="92" t="s">
        <v>21</v>
      </c>
      <c r="E29" s="92" t="s">
        <v>25</v>
      </c>
      <c r="F29" s="92" t="s">
        <v>135</v>
      </c>
      <c r="G29" s="92" t="s">
        <v>132</v>
      </c>
      <c r="H29" s="92">
        <v>5</v>
      </c>
      <c r="I29" s="92">
        <v>5</v>
      </c>
      <c r="J29" s="92">
        <v>5</v>
      </c>
      <c r="K29" s="92">
        <v>5</v>
      </c>
      <c r="L29" s="92">
        <v>5</v>
      </c>
      <c r="M29" s="92">
        <v>5</v>
      </c>
      <c r="N29" s="92">
        <v>2</v>
      </c>
      <c r="O29" s="92">
        <v>4</v>
      </c>
      <c r="P29" s="92">
        <v>4</v>
      </c>
      <c r="Q29" s="92">
        <v>5</v>
      </c>
      <c r="R29" s="92">
        <v>5</v>
      </c>
      <c r="S29" s="92">
        <v>5</v>
      </c>
      <c r="T29" s="92">
        <v>5</v>
      </c>
      <c r="U29" s="92">
        <v>5</v>
      </c>
      <c r="V29" s="92">
        <v>5</v>
      </c>
    </row>
    <row r="30" spans="1:23" x14ac:dyDescent="0.2">
      <c r="A30" s="91">
        <v>43905.932772488421</v>
      </c>
      <c r="B30" s="92" t="s">
        <v>23</v>
      </c>
      <c r="C30" s="92" t="s">
        <v>20</v>
      </c>
      <c r="D30" s="92" t="s">
        <v>21</v>
      </c>
      <c r="E30" s="92" t="s">
        <v>25</v>
      </c>
      <c r="F30" s="92" t="s">
        <v>195</v>
      </c>
      <c r="G30" s="92" t="s">
        <v>131</v>
      </c>
      <c r="H30" s="92">
        <v>5</v>
      </c>
      <c r="I30" s="92">
        <v>4</v>
      </c>
      <c r="J30" s="92">
        <v>5</v>
      </c>
      <c r="K30" s="92">
        <v>5</v>
      </c>
      <c r="L30" s="92">
        <v>5</v>
      </c>
      <c r="M30" s="92">
        <v>5</v>
      </c>
      <c r="N30" s="92">
        <v>2</v>
      </c>
      <c r="O30" s="92">
        <v>4</v>
      </c>
      <c r="P30" s="92">
        <v>5</v>
      </c>
      <c r="Q30" s="92">
        <v>5</v>
      </c>
      <c r="R30" s="92">
        <v>5</v>
      </c>
      <c r="S30" s="92">
        <v>5</v>
      </c>
      <c r="T30" s="92">
        <v>5</v>
      </c>
      <c r="U30" s="92">
        <v>5</v>
      </c>
      <c r="V30" s="92">
        <v>5</v>
      </c>
    </row>
    <row r="31" spans="1:23" x14ac:dyDescent="0.2">
      <c r="A31" s="91">
        <v>43906.317503009261</v>
      </c>
      <c r="B31" s="92" t="s">
        <v>19</v>
      </c>
      <c r="C31" s="92" t="s">
        <v>130</v>
      </c>
      <c r="D31" s="92" t="s">
        <v>123</v>
      </c>
      <c r="E31" s="92" t="s">
        <v>25</v>
      </c>
      <c r="F31" s="92" t="s">
        <v>196</v>
      </c>
      <c r="G31" s="92" t="s">
        <v>132</v>
      </c>
      <c r="H31" s="92">
        <v>5</v>
      </c>
      <c r="I31" s="92">
        <v>5</v>
      </c>
      <c r="J31" s="92">
        <v>5</v>
      </c>
      <c r="K31" s="92">
        <v>5</v>
      </c>
      <c r="L31" s="92">
        <v>5</v>
      </c>
      <c r="M31" s="92">
        <v>5</v>
      </c>
      <c r="N31" s="92">
        <v>2</v>
      </c>
      <c r="O31" s="92">
        <v>3</v>
      </c>
      <c r="P31" s="92">
        <v>3</v>
      </c>
      <c r="Q31" s="92">
        <v>4</v>
      </c>
      <c r="R31" s="92">
        <v>4</v>
      </c>
      <c r="S31" s="92">
        <v>5</v>
      </c>
      <c r="T31" s="92">
        <v>5</v>
      </c>
      <c r="U31" s="92">
        <v>5</v>
      </c>
      <c r="V31" s="92">
        <v>5</v>
      </c>
      <c r="W31" s="92" t="s">
        <v>28</v>
      </c>
    </row>
    <row r="32" spans="1:23" x14ac:dyDescent="0.2">
      <c r="A32" s="91">
        <v>43905.598503252317</v>
      </c>
      <c r="B32" s="92" t="s">
        <v>23</v>
      </c>
      <c r="C32" s="92" t="s">
        <v>24</v>
      </c>
      <c r="D32" s="92" t="s">
        <v>21</v>
      </c>
      <c r="E32" s="92" t="s">
        <v>25</v>
      </c>
      <c r="F32" s="92" t="s">
        <v>183</v>
      </c>
      <c r="G32" s="92" t="s">
        <v>132</v>
      </c>
      <c r="H32" s="92">
        <v>5</v>
      </c>
      <c r="I32" s="92">
        <v>5</v>
      </c>
      <c r="J32" s="92">
        <v>5</v>
      </c>
      <c r="K32" s="92">
        <v>5</v>
      </c>
      <c r="L32" s="92">
        <v>5</v>
      </c>
      <c r="M32" s="92">
        <v>5</v>
      </c>
      <c r="N32" s="92">
        <v>5</v>
      </c>
      <c r="O32" s="92">
        <v>5</v>
      </c>
      <c r="P32" s="92">
        <v>5</v>
      </c>
      <c r="Q32" s="92">
        <v>5</v>
      </c>
      <c r="R32" s="92">
        <v>5</v>
      </c>
      <c r="S32" s="92">
        <v>5</v>
      </c>
      <c r="T32" s="92">
        <v>5</v>
      </c>
      <c r="U32" s="92">
        <v>5</v>
      </c>
      <c r="V32" s="92">
        <v>5</v>
      </c>
      <c r="W32" s="92" t="s">
        <v>185</v>
      </c>
    </row>
    <row r="33" spans="1:23" x14ac:dyDescent="0.2">
      <c r="A33" s="91">
        <v>43905.598918715274</v>
      </c>
      <c r="B33" s="92" t="s">
        <v>23</v>
      </c>
      <c r="C33" s="92" t="s">
        <v>20</v>
      </c>
      <c r="D33" s="92" t="s">
        <v>21</v>
      </c>
      <c r="E33" s="92" t="s">
        <v>25</v>
      </c>
      <c r="F33" s="92" t="s">
        <v>183</v>
      </c>
      <c r="G33" s="92" t="s">
        <v>131</v>
      </c>
      <c r="H33" s="92">
        <v>4</v>
      </c>
      <c r="I33" s="92">
        <v>4</v>
      </c>
      <c r="J33" s="92">
        <v>4</v>
      </c>
      <c r="K33" s="92">
        <v>4</v>
      </c>
      <c r="L33" s="92">
        <v>4</v>
      </c>
      <c r="M33" s="92">
        <v>4</v>
      </c>
      <c r="N33" s="92">
        <v>3</v>
      </c>
      <c r="O33" s="92">
        <v>4</v>
      </c>
      <c r="P33" s="92">
        <v>4</v>
      </c>
      <c r="Q33" s="92">
        <v>4</v>
      </c>
      <c r="R33" s="92">
        <v>4</v>
      </c>
      <c r="S33" s="92">
        <v>4</v>
      </c>
      <c r="T33" s="92">
        <v>5</v>
      </c>
      <c r="U33" s="92">
        <v>4</v>
      </c>
      <c r="V33" s="92">
        <v>4</v>
      </c>
    </row>
    <row r="34" spans="1:23" x14ac:dyDescent="0.2">
      <c r="A34" s="91">
        <v>43905.601945578703</v>
      </c>
      <c r="B34" s="92" t="s">
        <v>19</v>
      </c>
      <c r="C34" s="92" t="s">
        <v>20</v>
      </c>
      <c r="D34" s="92" t="s">
        <v>21</v>
      </c>
      <c r="E34" s="92" t="s">
        <v>25</v>
      </c>
      <c r="F34" s="92" t="s">
        <v>186</v>
      </c>
      <c r="G34" s="92" t="s">
        <v>127</v>
      </c>
      <c r="H34" s="92">
        <v>5</v>
      </c>
      <c r="I34" s="92">
        <v>5</v>
      </c>
      <c r="J34" s="92">
        <v>4</v>
      </c>
      <c r="K34" s="92">
        <v>4</v>
      </c>
      <c r="L34" s="92">
        <v>4</v>
      </c>
      <c r="M34" s="92">
        <v>5</v>
      </c>
      <c r="N34" s="92">
        <v>2</v>
      </c>
      <c r="O34" s="92">
        <v>4</v>
      </c>
      <c r="P34" s="92">
        <v>4</v>
      </c>
      <c r="Q34" s="92">
        <v>5</v>
      </c>
      <c r="R34" s="92">
        <v>5</v>
      </c>
      <c r="S34" s="92">
        <v>5</v>
      </c>
      <c r="T34" s="92">
        <v>5</v>
      </c>
      <c r="U34" s="92">
        <v>5</v>
      </c>
      <c r="V34" s="92">
        <v>5</v>
      </c>
    </row>
    <row r="35" spans="1:23" x14ac:dyDescent="0.2">
      <c r="A35" s="91">
        <v>43905.607213020834</v>
      </c>
      <c r="B35" s="92" t="s">
        <v>19</v>
      </c>
      <c r="C35" s="92" t="s">
        <v>24</v>
      </c>
      <c r="D35" s="92" t="s">
        <v>21</v>
      </c>
      <c r="E35" s="92" t="s">
        <v>25</v>
      </c>
      <c r="F35" s="92" t="s">
        <v>135</v>
      </c>
      <c r="G35" s="92" t="s">
        <v>132</v>
      </c>
      <c r="H35" s="92">
        <v>4</v>
      </c>
      <c r="I35" s="92">
        <v>5</v>
      </c>
      <c r="J35" s="92">
        <v>4</v>
      </c>
      <c r="K35" s="92">
        <v>4</v>
      </c>
      <c r="L35" s="92">
        <v>2</v>
      </c>
      <c r="M35" s="92">
        <v>5</v>
      </c>
      <c r="N35" s="92">
        <v>3</v>
      </c>
      <c r="O35" s="92">
        <v>4</v>
      </c>
      <c r="P35" s="92">
        <v>4</v>
      </c>
      <c r="Q35" s="92">
        <v>4</v>
      </c>
      <c r="R35" s="92">
        <v>4</v>
      </c>
      <c r="S35" s="92">
        <v>5</v>
      </c>
      <c r="T35" s="92">
        <v>4</v>
      </c>
      <c r="U35" s="92">
        <v>4</v>
      </c>
      <c r="V35" s="92">
        <v>4</v>
      </c>
    </row>
    <row r="36" spans="1:23" x14ac:dyDescent="0.2">
      <c r="A36" s="91">
        <v>43905.616061932873</v>
      </c>
      <c r="B36" s="92" t="s">
        <v>19</v>
      </c>
      <c r="C36" s="92" t="s">
        <v>20</v>
      </c>
      <c r="D36" s="92" t="s">
        <v>21</v>
      </c>
      <c r="E36" s="92" t="s">
        <v>25</v>
      </c>
      <c r="F36" s="92" t="s">
        <v>135</v>
      </c>
      <c r="G36" s="92" t="s">
        <v>129</v>
      </c>
      <c r="H36" s="92">
        <v>5</v>
      </c>
      <c r="I36" s="92">
        <v>5</v>
      </c>
      <c r="J36" s="92">
        <v>5</v>
      </c>
      <c r="K36" s="92">
        <v>5</v>
      </c>
      <c r="L36" s="92">
        <v>5</v>
      </c>
      <c r="M36" s="92">
        <v>5</v>
      </c>
      <c r="N36" s="92">
        <v>5</v>
      </c>
      <c r="O36" s="92">
        <v>5</v>
      </c>
      <c r="P36" s="92">
        <v>5</v>
      </c>
      <c r="Q36" s="92">
        <v>5</v>
      </c>
      <c r="R36" s="92">
        <v>5</v>
      </c>
      <c r="S36" s="92">
        <v>5</v>
      </c>
      <c r="T36" s="92">
        <v>5</v>
      </c>
      <c r="U36" s="92">
        <v>5</v>
      </c>
      <c r="V36" s="92">
        <v>5</v>
      </c>
    </row>
    <row r="37" spans="1:23" x14ac:dyDescent="0.2">
      <c r="A37" s="91">
        <v>43905.616468541666</v>
      </c>
      <c r="B37" s="92" t="s">
        <v>23</v>
      </c>
      <c r="C37" s="92" t="s">
        <v>24</v>
      </c>
      <c r="D37" s="92" t="s">
        <v>21</v>
      </c>
      <c r="E37" s="92" t="s">
        <v>25</v>
      </c>
      <c r="F37" s="92" t="s">
        <v>133</v>
      </c>
      <c r="G37" s="92" t="s">
        <v>129</v>
      </c>
      <c r="H37" s="92">
        <v>3</v>
      </c>
      <c r="I37" s="92">
        <v>1</v>
      </c>
      <c r="J37" s="92">
        <v>2</v>
      </c>
      <c r="K37" s="92">
        <v>4</v>
      </c>
      <c r="L37" s="92">
        <v>4</v>
      </c>
      <c r="M37" s="92">
        <v>4</v>
      </c>
      <c r="N37" s="92">
        <v>2</v>
      </c>
      <c r="O37" s="92">
        <v>4</v>
      </c>
      <c r="P37" s="92">
        <v>4</v>
      </c>
      <c r="Q37" s="92">
        <v>5</v>
      </c>
      <c r="R37" s="92">
        <v>5</v>
      </c>
      <c r="S37" s="92">
        <v>5</v>
      </c>
      <c r="T37" s="92">
        <v>5</v>
      </c>
      <c r="U37" s="92">
        <v>4</v>
      </c>
      <c r="V37" s="92">
        <v>1</v>
      </c>
    </row>
    <row r="38" spans="1:23" x14ac:dyDescent="0.2">
      <c r="A38" s="91">
        <v>43905.618804733793</v>
      </c>
      <c r="B38" s="92" t="s">
        <v>19</v>
      </c>
      <c r="C38" s="92" t="s">
        <v>24</v>
      </c>
      <c r="D38" s="92" t="s">
        <v>21</v>
      </c>
      <c r="E38" s="92" t="s">
        <v>25</v>
      </c>
      <c r="F38" s="92" t="s">
        <v>133</v>
      </c>
      <c r="G38" s="92" t="s">
        <v>129</v>
      </c>
      <c r="H38" s="92">
        <v>5</v>
      </c>
      <c r="I38" s="92">
        <v>5</v>
      </c>
      <c r="J38" s="92">
        <v>5</v>
      </c>
      <c r="K38" s="92">
        <v>5</v>
      </c>
      <c r="L38" s="92">
        <v>5</v>
      </c>
      <c r="M38" s="92">
        <v>5</v>
      </c>
      <c r="N38" s="92">
        <v>3</v>
      </c>
      <c r="O38" s="92">
        <v>4</v>
      </c>
      <c r="P38" s="92">
        <v>4</v>
      </c>
      <c r="Q38" s="92">
        <v>4</v>
      </c>
      <c r="R38" s="92">
        <v>4</v>
      </c>
      <c r="S38" s="92">
        <v>5</v>
      </c>
      <c r="T38" s="92">
        <v>5</v>
      </c>
      <c r="U38" s="92">
        <v>5</v>
      </c>
      <c r="V38" s="92">
        <v>5</v>
      </c>
      <c r="W38" s="92" t="s">
        <v>187</v>
      </c>
    </row>
    <row r="39" spans="1:23" x14ac:dyDescent="0.2">
      <c r="A39" s="91">
        <v>43905.620493946757</v>
      </c>
      <c r="B39" s="92" t="s">
        <v>19</v>
      </c>
      <c r="C39" s="92" t="s">
        <v>20</v>
      </c>
      <c r="D39" s="92" t="s">
        <v>21</v>
      </c>
      <c r="E39" s="92" t="s">
        <v>25</v>
      </c>
      <c r="F39" s="92" t="s">
        <v>133</v>
      </c>
      <c r="G39" s="92" t="s">
        <v>132</v>
      </c>
      <c r="H39" s="92">
        <v>4</v>
      </c>
      <c r="I39" s="92">
        <v>4</v>
      </c>
      <c r="J39" s="92">
        <v>4</v>
      </c>
      <c r="K39" s="92">
        <v>3</v>
      </c>
      <c r="L39" s="92">
        <v>3</v>
      </c>
      <c r="M39" s="92">
        <v>5</v>
      </c>
      <c r="N39" s="92">
        <v>2</v>
      </c>
      <c r="O39" s="92">
        <v>3</v>
      </c>
      <c r="P39" s="92">
        <v>3</v>
      </c>
      <c r="Q39" s="92">
        <v>4</v>
      </c>
      <c r="R39" s="92">
        <v>4</v>
      </c>
      <c r="S39" s="92">
        <v>3</v>
      </c>
      <c r="T39" s="92">
        <v>4</v>
      </c>
      <c r="U39" s="92">
        <v>4</v>
      </c>
      <c r="V39" s="92">
        <v>4</v>
      </c>
    </row>
    <row r="40" spans="1:23" x14ac:dyDescent="0.2">
      <c r="A40" s="91">
        <v>43905.627396898148</v>
      </c>
      <c r="B40" s="92" t="s">
        <v>23</v>
      </c>
      <c r="C40" s="92" t="s">
        <v>24</v>
      </c>
      <c r="D40" s="92" t="s">
        <v>21</v>
      </c>
      <c r="E40" s="92" t="s">
        <v>25</v>
      </c>
      <c r="F40" s="92" t="s">
        <v>188</v>
      </c>
      <c r="G40" s="92" t="s">
        <v>127</v>
      </c>
      <c r="H40" s="92">
        <v>3</v>
      </c>
      <c r="I40" s="92">
        <v>4</v>
      </c>
      <c r="J40" s="92">
        <v>4</v>
      </c>
      <c r="K40" s="92">
        <v>3</v>
      </c>
      <c r="L40" s="92">
        <v>3</v>
      </c>
      <c r="M40" s="92">
        <v>5</v>
      </c>
      <c r="N40" s="92">
        <v>5</v>
      </c>
      <c r="O40" s="92">
        <v>5</v>
      </c>
      <c r="P40" s="92">
        <v>5</v>
      </c>
      <c r="Q40" s="92">
        <v>5</v>
      </c>
      <c r="R40" s="92">
        <v>5</v>
      </c>
      <c r="S40" s="92">
        <v>5</v>
      </c>
      <c r="T40" s="92">
        <v>5</v>
      </c>
      <c r="U40" s="92">
        <v>5</v>
      </c>
      <c r="V40" s="92">
        <v>5</v>
      </c>
      <c r="W40" s="92" t="s">
        <v>189</v>
      </c>
    </row>
    <row r="41" spans="1:23" x14ac:dyDescent="0.2">
      <c r="A41" s="91">
        <v>43905.632373113425</v>
      </c>
      <c r="B41" s="92" t="s">
        <v>19</v>
      </c>
      <c r="C41" s="92" t="s">
        <v>20</v>
      </c>
      <c r="D41" s="92" t="s">
        <v>21</v>
      </c>
      <c r="E41" s="92" t="s">
        <v>25</v>
      </c>
      <c r="F41" s="92" t="s">
        <v>183</v>
      </c>
      <c r="G41" s="92" t="s">
        <v>131</v>
      </c>
      <c r="H41" s="92">
        <v>5</v>
      </c>
      <c r="I41" s="92">
        <v>5</v>
      </c>
      <c r="J41" s="92">
        <v>5</v>
      </c>
      <c r="K41" s="92">
        <v>5</v>
      </c>
      <c r="L41" s="92">
        <v>5</v>
      </c>
      <c r="M41" s="92">
        <v>5</v>
      </c>
      <c r="N41" s="92">
        <v>5</v>
      </c>
      <c r="O41" s="92">
        <v>5</v>
      </c>
      <c r="P41" s="92">
        <v>5</v>
      </c>
      <c r="Q41" s="92">
        <v>5</v>
      </c>
      <c r="R41" s="92">
        <v>5</v>
      </c>
      <c r="S41" s="92">
        <v>5</v>
      </c>
      <c r="T41" s="92">
        <v>5</v>
      </c>
      <c r="U41" s="92">
        <v>5</v>
      </c>
      <c r="V41" s="92">
        <v>5</v>
      </c>
    </row>
    <row r="42" spans="1:23" x14ac:dyDescent="0.2">
      <c r="A42" s="91">
        <v>43905.632637511575</v>
      </c>
      <c r="B42" s="92" t="s">
        <v>19</v>
      </c>
      <c r="C42" s="92" t="s">
        <v>24</v>
      </c>
      <c r="D42" s="92" t="s">
        <v>21</v>
      </c>
      <c r="E42" s="92" t="s">
        <v>25</v>
      </c>
      <c r="F42" s="92" t="s">
        <v>135</v>
      </c>
      <c r="G42" s="92" t="s">
        <v>132</v>
      </c>
      <c r="H42" s="92">
        <v>4</v>
      </c>
      <c r="I42" s="92">
        <v>4</v>
      </c>
      <c r="J42" s="92">
        <v>4</v>
      </c>
      <c r="K42" s="92">
        <v>4</v>
      </c>
      <c r="L42" s="92">
        <v>4</v>
      </c>
      <c r="M42" s="92">
        <v>5</v>
      </c>
      <c r="N42" s="92">
        <v>3</v>
      </c>
      <c r="O42" s="92">
        <v>4</v>
      </c>
      <c r="P42" s="92">
        <v>4</v>
      </c>
      <c r="Q42" s="92">
        <v>4</v>
      </c>
      <c r="R42" s="92">
        <v>3</v>
      </c>
      <c r="S42" s="92">
        <v>4</v>
      </c>
      <c r="T42" s="92">
        <v>4</v>
      </c>
      <c r="U42" s="92">
        <v>3</v>
      </c>
      <c r="V42" s="92">
        <v>4</v>
      </c>
    </row>
    <row r="43" spans="1:23" x14ac:dyDescent="0.2">
      <c r="A43" s="91">
        <v>43905.637455462958</v>
      </c>
      <c r="B43" s="92" t="s">
        <v>23</v>
      </c>
      <c r="C43" s="92" t="s">
        <v>24</v>
      </c>
      <c r="D43" s="92" t="s">
        <v>123</v>
      </c>
      <c r="E43" s="92" t="s">
        <v>190</v>
      </c>
      <c r="F43" s="92" t="s">
        <v>128</v>
      </c>
      <c r="G43" s="92" t="s">
        <v>131</v>
      </c>
      <c r="H43" s="92">
        <v>5</v>
      </c>
      <c r="I43" s="92">
        <v>5</v>
      </c>
      <c r="J43" s="92">
        <v>5</v>
      </c>
      <c r="K43" s="92">
        <v>5</v>
      </c>
      <c r="L43" s="92">
        <v>5</v>
      </c>
      <c r="M43" s="92">
        <v>5</v>
      </c>
      <c r="N43" s="92">
        <v>5</v>
      </c>
      <c r="O43" s="92">
        <v>5</v>
      </c>
      <c r="P43" s="92">
        <v>5</v>
      </c>
      <c r="Q43" s="92">
        <v>5</v>
      </c>
      <c r="R43" s="92">
        <v>5</v>
      </c>
      <c r="S43" s="92">
        <v>5</v>
      </c>
      <c r="T43" s="92">
        <v>5</v>
      </c>
      <c r="U43" s="92">
        <v>5</v>
      </c>
      <c r="V43" s="92">
        <v>5</v>
      </c>
    </row>
    <row r="44" spans="1:23" x14ac:dyDescent="0.2">
      <c r="A44" s="91">
        <v>43905.642387673608</v>
      </c>
      <c r="B44" s="92" t="s">
        <v>19</v>
      </c>
      <c r="C44" s="92" t="s">
        <v>130</v>
      </c>
      <c r="D44" s="92" t="s">
        <v>21</v>
      </c>
      <c r="E44" s="92" t="s">
        <v>25</v>
      </c>
      <c r="F44" s="92" t="s">
        <v>133</v>
      </c>
      <c r="G44" s="92" t="s">
        <v>132</v>
      </c>
      <c r="H44" s="92">
        <v>5</v>
      </c>
      <c r="I44" s="92">
        <v>5</v>
      </c>
      <c r="J44" s="92">
        <v>5</v>
      </c>
      <c r="K44" s="92">
        <v>5</v>
      </c>
      <c r="L44" s="92">
        <v>5</v>
      </c>
      <c r="M44" s="92">
        <v>5</v>
      </c>
      <c r="N44" s="92">
        <v>3</v>
      </c>
      <c r="O44" s="92">
        <v>4</v>
      </c>
      <c r="P44" s="92">
        <v>5</v>
      </c>
      <c r="Q44" s="92">
        <v>5</v>
      </c>
      <c r="R44" s="92">
        <v>5</v>
      </c>
      <c r="S44" s="92">
        <v>5</v>
      </c>
      <c r="T44" s="92">
        <v>5</v>
      </c>
      <c r="U44" s="92">
        <v>5</v>
      </c>
      <c r="V44" s="92">
        <v>5</v>
      </c>
      <c r="W44" s="92" t="s">
        <v>191</v>
      </c>
    </row>
    <row r="45" spans="1:23" x14ac:dyDescent="0.2">
      <c r="A45" s="91">
        <v>43905.648790671301</v>
      </c>
      <c r="B45" s="92" t="s">
        <v>23</v>
      </c>
      <c r="C45" s="92" t="s">
        <v>24</v>
      </c>
      <c r="D45" s="92" t="s">
        <v>21</v>
      </c>
      <c r="E45" s="92" t="s">
        <v>25</v>
      </c>
      <c r="F45" s="92" t="s">
        <v>135</v>
      </c>
      <c r="G45" s="92" t="s">
        <v>132</v>
      </c>
      <c r="H45" s="92">
        <v>5</v>
      </c>
      <c r="I45" s="92">
        <v>5</v>
      </c>
      <c r="J45" s="92">
        <v>5</v>
      </c>
      <c r="K45" s="92">
        <v>5</v>
      </c>
      <c r="L45" s="92">
        <v>5</v>
      </c>
      <c r="M45" s="92">
        <v>5</v>
      </c>
      <c r="N45" s="92">
        <v>3</v>
      </c>
      <c r="O45" s="92">
        <v>4</v>
      </c>
      <c r="P45" s="92">
        <v>4</v>
      </c>
      <c r="Q45" s="92">
        <v>4</v>
      </c>
      <c r="R45" s="92">
        <v>4</v>
      </c>
      <c r="S45" s="92">
        <v>4</v>
      </c>
      <c r="T45" s="92">
        <v>4</v>
      </c>
      <c r="U45" s="92">
        <v>4</v>
      </c>
      <c r="V45" s="92">
        <v>5</v>
      </c>
    </row>
    <row r="46" spans="1:23" x14ac:dyDescent="0.2">
      <c r="A46" s="91">
        <v>43905.688865937496</v>
      </c>
      <c r="B46" s="92" t="s">
        <v>19</v>
      </c>
      <c r="C46" s="92" t="s">
        <v>20</v>
      </c>
      <c r="D46" s="92" t="s">
        <v>21</v>
      </c>
      <c r="E46" s="92" t="s">
        <v>192</v>
      </c>
      <c r="F46" s="92" t="s">
        <v>193</v>
      </c>
      <c r="G46" s="92" t="s">
        <v>132</v>
      </c>
      <c r="H46" s="92">
        <v>4</v>
      </c>
      <c r="I46" s="92">
        <v>3</v>
      </c>
      <c r="J46" s="92">
        <v>3</v>
      </c>
      <c r="K46" s="92">
        <v>4</v>
      </c>
      <c r="L46" s="92">
        <v>4</v>
      </c>
      <c r="M46" s="92">
        <v>4</v>
      </c>
      <c r="N46" s="92">
        <v>3</v>
      </c>
      <c r="O46" s="92">
        <v>4</v>
      </c>
      <c r="P46" s="92">
        <v>3</v>
      </c>
      <c r="Q46" s="92">
        <v>4</v>
      </c>
      <c r="R46" s="92">
        <v>4</v>
      </c>
      <c r="S46" s="92">
        <v>3</v>
      </c>
      <c r="T46" s="92">
        <v>4</v>
      </c>
      <c r="U46" s="92">
        <v>4</v>
      </c>
      <c r="V46" s="92">
        <v>4</v>
      </c>
    </row>
    <row r="47" spans="1:23" x14ac:dyDescent="0.2">
      <c r="A47" s="91">
        <v>43905.70946539352</v>
      </c>
      <c r="B47" s="92" t="s">
        <v>19</v>
      </c>
      <c r="C47" s="92" t="s">
        <v>24</v>
      </c>
      <c r="D47" s="92" t="s">
        <v>21</v>
      </c>
      <c r="E47" s="92" t="s">
        <v>194</v>
      </c>
      <c r="F47" s="92" t="s">
        <v>186</v>
      </c>
      <c r="G47" s="92" t="s">
        <v>127</v>
      </c>
      <c r="H47" s="92">
        <v>5</v>
      </c>
      <c r="I47" s="92">
        <v>5</v>
      </c>
      <c r="J47" s="92">
        <v>5</v>
      </c>
      <c r="K47" s="92">
        <v>5</v>
      </c>
      <c r="L47" s="92">
        <v>5</v>
      </c>
      <c r="M47" s="92">
        <v>5</v>
      </c>
      <c r="N47" s="92">
        <v>1</v>
      </c>
      <c r="O47" s="92">
        <v>3</v>
      </c>
      <c r="P47" s="92">
        <v>5</v>
      </c>
      <c r="Q47" s="92">
        <v>5</v>
      </c>
      <c r="R47" s="92">
        <v>5</v>
      </c>
      <c r="S47" s="92">
        <v>5</v>
      </c>
      <c r="T47" s="92">
        <v>5</v>
      </c>
      <c r="U47" s="92">
        <v>5</v>
      </c>
      <c r="V47" s="92">
        <v>5</v>
      </c>
    </row>
    <row r="48" spans="1:23" x14ac:dyDescent="0.2">
      <c r="A48" s="91">
        <v>43905.716418564814</v>
      </c>
      <c r="B48" s="92" t="s">
        <v>19</v>
      </c>
      <c r="C48" s="92" t="s">
        <v>20</v>
      </c>
      <c r="D48" s="92" t="s">
        <v>21</v>
      </c>
      <c r="E48" s="92" t="s">
        <v>25</v>
      </c>
      <c r="F48" s="92" t="s">
        <v>183</v>
      </c>
      <c r="G48" s="92" t="s">
        <v>132</v>
      </c>
      <c r="H48" s="92">
        <v>4</v>
      </c>
      <c r="I48" s="92">
        <v>4</v>
      </c>
      <c r="J48" s="92">
        <v>4</v>
      </c>
      <c r="K48" s="92">
        <v>4</v>
      </c>
      <c r="L48" s="92">
        <v>4</v>
      </c>
      <c r="M48" s="92">
        <v>4</v>
      </c>
      <c r="N48" s="92">
        <v>3</v>
      </c>
      <c r="O48" s="92">
        <v>4</v>
      </c>
      <c r="P48" s="92">
        <v>4</v>
      </c>
      <c r="Q48" s="92">
        <v>4</v>
      </c>
      <c r="R48" s="92">
        <v>4</v>
      </c>
      <c r="S48" s="92">
        <v>4</v>
      </c>
      <c r="T48" s="92">
        <v>4</v>
      </c>
      <c r="U48" s="92">
        <v>4</v>
      </c>
      <c r="V48" s="92">
        <v>4</v>
      </c>
    </row>
    <row r="49" spans="1:23" x14ac:dyDescent="0.2">
      <c r="A49" s="91">
        <v>43905.808752858793</v>
      </c>
      <c r="B49" s="92" t="s">
        <v>23</v>
      </c>
      <c r="C49" s="92" t="s">
        <v>24</v>
      </c>
      <c r="D49" s="92" t="s">
        <v>21</v>
      </c>
      <c r="E49" s="92" t="s">
        <v>25</v>
      </c>
      <c r="F49" s="92" t="s">
        <v>135</v>
      </c>
      <c r="G49" s="92" t="s">
        <v>132</v>
      </c>
      <c r="H49" s="92">
        <v>4</v>
      </c>
      <c r="I49" s="92">
        <v>4</v>
      </c>
      <c r="J49" s="92">
        <v>4</v>
      </c>
      <c r="K49" s="92">
        <v>4</v>
      </c>
      <c r="L49" s="92">
        <v>4</v>
      </c>
      <c r="M49" s="92">
        <v>5</v>
      </c>
      <c r="N49" s="92">
        <v>2</v>
      </c>
      <c r="O49" s="92">
        <v>4</v>
      </c>
      <c r="P49" s="92">
        <v>4</v>
      </c>
      <c r="Q49" s="92">
        <v>4</v>
      </c>
      <c r="R49" s="92">
        <v>4</v>
      </c>
      <c r="S49" s="92">
        <v>4</v>
      </c>
      <c r="T49" s="92">
        <v>4</v>
      </c>
      <c r="U49" s="92">
        <v>4</v>
      </c>
      <c r="V49" s="92">
        <v>5</v>
      </c>
    </row>
    <row r="50" spans="1:23" x14ac:dyDescent="0.2">
      <c r="A50" s="91">
        <v>43905.817882986114</v>
      </c>
      <c r="B50" s="92" t="s">
        <v>23</v>
      </c>
      <c r="C50" s="92" t="s">
        <v>24</v>
      </c>
      <c r="D50" s="92" t="s">
        <v>21</v>
      </c>
      <c r="E50" s="92" t="s">
        <v>25</v>
      </c>
      <c r="F50" s="92" t="s">
        <v>135</v>
      </c>
      <c r="G50" s="92" t="s">
        <v>132</v>
      </c>
      <c r="H50" s="92">
        <v>5</v>
      </c>
      <c r="I50" s="92">
        <v>5</v>
      </c>
      <c r="J50" s="92">
        <v>5</v>
      </c>
      <c r="K50" s="92">
        <v>5</v>
      </c>
      <c r="L50" s="92">
        <v>5</v>
      </c>
      <c r="M50" s="92">
        <v>5</v>
      </c>
      <c r="N50" s="92">
        <v>3</v>
      </c>
      <c r="O50" s="92">
        <v>4</v>
      </c>
      <c r="P50" s="92">
        <v>4</v>
      </c>
      <c r="Q50" s="92">
        <v>3</v>
      </c>
      <c r="R50" s="92">
        <v>3</v>
      </c>
      <c r="S50" s="92">
        <v>3</v>
      </c>
      <c r="T50" s="92">
        <v>5</v>
      </c>
      <c r="U50" s="92">
        <v>3</v>
      </c>
      <c r="V50" s="92">
        <v>4</v>
      </c>
    </row>
    <row r="51" spans="1:23" x14ac:dyDescent="0.2">
      <c r="A51" s="91">
        <v>43905.823041990741</v>
      </c>
      <c r="B51" s="92" t="s">
        <v>19</v>
      </c>
      <c r="C51" s="92" t="s">
        <v>24</v>
      </c>
      <c r="D51" s="92" t="s">
        <v>21</v>
      </c>
      <c r="E51" s="92" t="s">
        <v>25</v>
      </c>
      <c r="F51" s="92" t="s">
        <v>135</v>
      </c>
      <c r="G51" s="92" t="s">
        <v>132</v>
      </c>
      <c r="H51" s="92">
        <v>5</v>
      </c>
      <c r="I51" s="92">
        <v>5</v>
      </c>
      <c r="J51" s="92">
        <v>5</v>
      </c>
      <c r="K51" s="92">
        <v>5</v>
      </c>
      <c r="L51" s="92">
        <v>5</v>
      </c>
      <c r="M51" s="92">
        <v>5</v>
      </c>
      <c r="N51" s="92">
        <v>2</v>
      </c>
      <c r="O51" s="92">
        <v>4</v>
      </c>
      <c r="P51" s="92">
        <v>4</v>
      </c>
      <c r="Q51" s="92">
        <v>5</v>
      </c>
      <c r="R51" s="92">
        <v>5</v>
      </c>
      <c r="S51" s="92">
        <v>5</v>
      </c>
      <c r="T51" s="92">
        <v>5</v>
      </c>
      <c r="U51" s="92">
        <v>5</v>
      </c>
      <c r="V51" s="92">
        <v>5</v>
      </c>
    </row>
    <row r="52" spans="1:23" x14ac:dyDescent="0.2">
      <c r="A52" s="91">
        <v>43905.932772488421</v>
      </c>
      <c r="B52" s="92" t="s">
        <v>23</v>
      </c>
      <c r="C52" s="92" t="s">
        <v>20</v>
      </c>
      <c r="D52" s="92" t="s">
        <v>21</v>
      </c>
      <c r="E52" s="92" t="s">
        <v>25</v>
      </c>
      <c r="F52" s="92" t="s">
        <v>195</v>
      </c>
      <c r="G52" s="92" t="s">
        <v>131</v>
      </c>
      <c r="H52" s="92">
        <v>5</v>
      </c>
      <c r="I52" s="92">
        <v>4</v>
      </c>
      <c r="J52" s="92">
        <v>5</v>
      </c>
      <c r="K52" s="92">
        <v>5</v>
      </c>
      <c r="L52" s="92">
        <v>5</v>
      </c>
      <c r="M52" s="92">
        <v>5</v>
      </c>
      <c r="N52" s="92">
        <v>2</v>
      </c>
      <c r="O52" s="92">
        <v>4</v>
      </c>
      <c r="P52" s="92">
        <v>5</v>
      </c>
      <c r="Q52" s="92">
        <v>5</v>
      </c>
      <c r="R52" s="92">
        <v>5</v>
      </c>
      <c r="S52" s="92">
        <v>5</v>
      </c>
      <c r="T52" s="92">
        <v>5</v>
      </c>
      <c r="U52" s="92">
        <v>5</v>
      </c>
      <c r="V52" s="92">
        <v>5</v>
      </c>
    </row>
    <row r="53" spans="1:23" x14ac:dyDescent="0.2">
      <c r="A53" s="91">
        <v>43906.317503009261</v>
      </c>
      <c r="B53" s="92" t="s">
        <v>19</v>
      </c>
      <c r="C53" s="92" t="s">
        <v>130</v>
      </c>
      <c r="D53" s="92" t="s">
        <v>123</v>
      </c>
      <c r="E53" s="92" t="s">
        <v>25</v>
      </c>
      <c r="F53" s="92" t="s">
        <v>196</v>
      </c>
      <c r="G53" s="92" t="s">
        <v>132</v>
      </c>
      <c r="H53" s="92">
        <v>5</v>
      </c>
      <c r="I53" s="92">
        <v>5</v>
      </c>
      <c r="J53" s="92">
        <v>5</v>
      </c>
      <c r="K53" s="92">
        <v>5</v>
      </c>
      <c r="L53" s="92">
        <v>5</v>
      </c>
      <c r="M53" s="92">
        <v>5</v>
      </c>
      <c r="N53" s="92">
        <v>2</v>
      </c>
      <c r="O53" s="92">
        <v>3</v>
      </c>
      <c r="P53" s="92">
        <v>3</v>
      </c>
      <c r="Q53" s="92">
        <v>4</v>
      </c>
      <c r="R53" s="92">
        <v>4</v>
      </c>
      <c r="S53" s="92">
        <v>5</v>
      </c>
      <c r="T53" s="92">
        <v>5</v>
      </c>
      <c r="U53" s="92">
        <v>5</v>
      </c>
      <c r="V53" s="92">
        <v>5</v>
      </c>
      <c r="W53" s="92" t="s">
        <v>28</v>
      </c>
    </row>
    <row r="54" spans="1:23" x14ac:dyDescent="0.2">
      <c r="A54" s="91">
        <v>43905.627396898148</v>
      </c>
      <c r="B54" s="92" t="s">
        <v>23</v>
      </c>
      <c r="C54" s="92" t="s">
        <v>24</v>
      </c>
      <c r="D54" s="92" t="s">
        <v>21</v>
      </c>
      <c r="E54" s="92" t="s">
        <v>25</v>
      </c>
      <c r="F54" s="92" t="s">
        <v>188</v>
      </c>
      <c r="G54" s="92" t="s">
        <v>127</v>
      </c>
      <c r="H54" s="92">
        <v>3</v>
      </c>
      <c r="I54" s="92">
        <v>4</v>
      </c>
      <c r="J54" s="92">
        <v>4</v>
      </c>
      <c r="K54" s="92">
        <v>3</v>
      </c>
      <c r="L54" s="92">
        <v>3</v>
      </c>
      <c r="M54" s="92">
        <v>5</v>
      </c>
      <c r="N54" s="92">
        <v>5</v>
      </c>
      <c r="O54" s="92">
        <v>5</v>
      </c>
      <c r="P54" s="92">
        <v>5</v>
      </c>
      <c r="Q54" s="92">
        <v>5</v>
      </c>
      <c r="R54" s="92">
        <v>5</v>
      </c>
      <c r="S54" s="92">
        <v>5</v>
      </c>
      <c r="T54" s="92">
        <v>5</v>
      </c>
      <c r="U54" s="92">
        <v>5</v>
      </c>
      <c r="V54" s="92">
        <v>5</v>
      </c>
      <c r="W54" s="92" t="s">
        <v>189</v>
      </c>
    </row>
    <row r="55" spans="1:23" x14ac:dyDescent="0.2">
      <c r="A55" s="91">
        <v>43905.632373113425</v>
      </c>
      <c r="B55" s="92" t="s">
        <v>19</v>
      </c>
      <c r="C55" s="92" t="s">
        <v>20</v>
      </c>
      <c r="D55" s="92" t="s">
        <v>21</v>
      </c>
      <c r="E55" s="92" t="s">
        <v>25</v>
      </c>
      <c r="F55" s="92" t="s">
        <v>183</v>
      </c>
      <c r="G55" s="92" t="s">
        <v>131</v>
      </c>
      <c r="H55" s="92">
        <v>5</v>
      </c>
      <c r="I55" s="92">
        <v>5</v>
      </c>
      <c r="J55" s="92">
        <v>5</v>
      </c>
      <c r="K55" s="92">
        <v>5</v>
      </c>
      <c r="L55" s="92">
        <v>5</v>
      </c>
      <c r="M55" s="92">
        <v>5</v>
      </c>
      <c r="N55" s="92">
        <v>5</v>
      </c>
      <c r="O55" s="92">
        <v>5</v>
      </c>
      <c r="P55" s="92">
        <v>5</v>
      </c>
      <c r="Q55" s="92">
        <v>5</v>
      </c>
      <c r="R55" s="92">
        <v>5</v>
      </c>
      <c r="S55" s="92">
        <v>5</v>
      </c>
      <c r="T55" s="92">
        <v>5</v>
      </c>
      <c r="U55" s="92">
        <v>5</v>
      </c>
      <c r="V55" s="92">
        <v>5</v>
      </c>
    </row>
    <row r="56" spans="1:23" x14ac:dyDescent="0.2">
      <c r="A56" s="91">
        <v>43905.632637511575</v>
      </c>
      <c r="B56" s="92" t="s">
        <v>19</v>
      </c>
      <c r="C56" s="92" t="s">
        <v>24</v>
      </c>
      <c r="D56" s="92" t="s">
        <v>21</v>
      </c>
      <c r="E56" s="92" t="s">
        <v>25</v>
      </c>
      <c r="F56" s="92" t="s">
        <v>135</v>
      </c>
      <c r="G56" s="92" t="s">
        <v>132</v>
      </c>
      <c r="H56" s="92">
        <v>4</v>
      </c>
      <c r="I56" s="92">
        <v>4</v>
      </c>
      <c r="J56" s="92">
        <v>4</v>
      </c>
      <c r="K56" s="92">
        <v>4</v>
      </c>
      <c r="L56" s="92">
        <v>4</v>
      </c>
      <c r="M56" s="92">
        <v>5</v>
      </c>
      <c r="N56" s="92">
        <v>3</v>
      </c>
      <c r="O56" s="92">
        <v>4</v>
      </c>
      <c r="P56" s="92">
        <v>4</v>
      </c>
      <c r="Q56" s="92">
        <v>4</v>
      </c>
      <c r="R56" s="92">
        <v>3</v>
      </c>
      <c r="S56" s="92">
        <v>4</v>
      </c>
      <c r="T56" s="92">
        <v>4</v>
      </c>
      <c r="U56" s="92">
        <v>3</v>
      </c>
      <c r="V56" s="92">
        <v>4</v>
      </c>
    </row>
    <row r="57" spans="1:23" x14ac:dyDescent="0.2">
      <c r="A57" s="91">
        <v>43905.637455462958</v>
      </c>
      <c r="B57" s="92" t="s">
        <v>23</v>
      </c>
      <c r="C57" s="92" t="s">
        <v>24</v>
      </c>
      <c r="D57" s="92" t="s">
        <v>123</v>
      </c>
      <c r="E57" s="92" t="s">
        <v>190</v>
      </c>
      <c r="F57" s="92" t="s">
        <v>128</v>
      </c>
      <c r="G57" s="92" t="s">
        <v>131</v>
      </c>
      <c r="H57" s="92">
        <v>5</v>
      </c>
      <c r="I57" s="92">
        <v>5</v>
      </c>
      <c r="J57" s="92">
        <v>4</v>
      </c>
      <c r="K57" s="92">
        <v>5</v>
      </c>
      <c r="L57" s="92">
        <v>5</v>
      </c>
      <c r="M57" s="92">
        <v>5</v>
      </c>
      <c r="N57" s="92">
        <v>5</v>
      </c>
      <c r="O57" s="92">
        <v>5</v>
      </c>
      <c r="P57" s="92">
        <v>5</v>
      </c>
      <c r="Q57" s="92">
        <v>5</v>
      </c>
      <c r="R57" s="92">
        <v>5</v>
      </c>
      <c r="S57" s="92">
        <v>5</v>
      </c>
      <c r="T57" s="92">
        <v>5</v>
      </c>
      <c r="U57" s="92">
        <v>5</v>
      </c>
      <c r="V57" s="92">
        <v>5</v>
      </c>
    </row>
    <row r="58" spans="1:23" x14ac:dyDescent="0.2">
      <c r="A58" s="91">
        <v>43905.642387673608</v>
      </c>
      <c r="B58" s="92" t="s">
        <v>19</v>
      </c>
      <c r="C58" s="92" t="s">
        <v>130</v>
      </c>
      <c r="D58" s="92" t="s">
        <v>21</v>
      </c>
      <c r="E58" s="92" t="s">
        <v>25</v>
      </c>
      <c r="F58" s="92" t="s">
        <v>133</v>
      </c>
      <c r="G58" s="92" t="s">
        <v>132</v>
      </c>
      <c r="H58" s="92">
        <v>5</v>
      </c>
      <c r="I58" s="92">
        <v>5</v>
      </c>
      <c r="J58" s="92">
        <v>5</v>
      </c>
      <c r="K58" s="92">
        <v>5</v>
      </c>
      <c r="L58" s="92">
        <v>5</v>
      </c>
      <c r="M58" s="92">
        <v>5</v>
      </c>
      <c r="N58" s="92">
        <v>3</v>
      </c>
      <c r="O58" s="92">
        <v>4</v>
      </c>
      <c r="P58" s="92">
        <v>5</v>
      </c>
      <c r="Q58" s="92">
        <v>5</v>
      </c>
      <c r="R58" s="92">
        <v>5</v>
      </c>
      <c r="S58" s="92">
        <v>5</v>
      </c>
      <c r="T58" s="92">
        <v>5</v>
      </c>
      <c r="U58" s="92">
        <v>5</v>
      </c>
      <c r="V58" s="92">
        <v>5</v>
      </c>
      <c r="W58" s="92" t="s">
        <v>191</v>
      </c>
    </row>
    <row r="59" spans="1:23" x14ac:dyDescent="0.2">
      <c r="A59" s="91">
        <v>43905.648790671301</v>
      </c>
      <c r="B59" s="92" t="s">
        <v>23</v>
      </c>
      <c r="C59" s="92" t="s">
        <v>24</v>
      </c>
      <c r="D59" s="92" t="s">
        <v>21</v>
      </c>
      <c r="E59" s="92" t="s">
        <v>25</v>
      </c>
      <c r="F59" s="92" t="s">
        <v>135</v>
      </c>
      <c r="G59" s="92" t="s">
        <v>132</v>
      </c>
      <c r="H59" s="92">
        <v>5</v>
      </c>
      <c r="I59" s="92">
        <v>5</v>
      </c>
      <c r="J59" s="92">
        <v>5</v>
      </c>
      <c r="K59" s="92">
        <v>5</v>
      </c>
      <c r="L59" s="92">
        <v>5</v>
      </c>
      <c r="M59" s="92">
        <v>5</v>
      </c>
      <c r="N59" s="92">
        <v>3</v>
      </c>
      <c r="O59" s="92">
        <v>4</v>
      </c>
      <c r="P59" s="92">
        <v>4</v>
      </c>
      <c r="Q59" s="92">
        <v>4</v>
      </c>
      <c r="R59" s="92">
        <v>4</v>
      </c>
      <c r="S59" s="92">
        <v>4</v>
      </c>
      <c r="T59" s="92">
        <v>4</v>
      </c>
      <c r="U59" s="92">
        <v>4</v>
      </c>
      <c r="V59" s="92">
        <v>5</v>
      </c>
    </row>
    <row r="60" spans="1:23" x14ac:dyDescent="0.2">
      <c r="A60" s="91">
        <v>43905.688865937496</v>
      </c>
      <c r="B60" s="92" t="s">
        <v>19</v>
      </c>
      <c r="C60" s="92" t="s">
        <v>20</v>
      </c>
      <c r="D60" s="92" t="s">
        <v>21</v>
      </c>
      <c r="E60" s="92" t="s">
        <v>192</v>
      </c>
      <c r="F60" s="92" t="s">
        <v>193</v>
      </c>
      <c r="G60" s="92" t="s">
        <v>132</v>
      </c>
      <c r="H60" s="92">
        <v>4</v>
      </c>
      <c r="I60" s="92">
        <v>3</v>
      </c>
      <c r="J60" s="92">
        <v>3</v>
      </c>
      <c r="K60" s="92">
        <v>4</v>
      </c>
      <c r="L60" s="92">
        <v>4</v>
      </c>
      <c r="M60" s="92">
        <v>4</v>
      </c>
      <c r="N60" s="92">
        <v>3</v>
      </c>
      <c r="O60" s="92">
        <v>4</v>
      </c>
      <c r="P60" s="92">
        <v>3</v>
      </c>
      <c r="Q60" s="92">
        <v>4</v>
      </c>
      <c r="R60" s="92">
        <v>4</v>
      </c>
      <c r="S60" s="92">
        <v>3</v>
      </c>
      <c r="T60" s="92">
        <v>4</v>
      </c>
      <c r="U60" s="92">
        <v>4</v>
      </c>
      <c r="V60" s="92">
        <v>4</v>
      </c>
    </row>
    <row r="61" spans="1:23" x14ac:dyDescent="0.2">
      <c r="A61" s="91">
        <v>43905.70946539352</v>
      </c>
      <c r="B61" s="92" t="s">
        <v>19</v>
      </c>
      <c r="C61" s="92" t="s">
        <v>24</v>
      </c>
      <c r="D61" s="92" t="s">
        <v>21</v>
      </c>
      <c r="E61" s="92" t="s">
        <v>194</v>
      </c>
      <c r="F61" s="92" t="s">
        <v>186</v>
      </c>
      <c r="G61" s="92" t="s">
        <v>127</v>
      </c>
      <c r="H61" s="92">
        <v>5</v>
      </c>
      <c r="I61" s="92">
        <v>5</v>
      </c>
      <c r="J61" s="92">
        <v>5</v>
      </c>
      <c r="K61" s="92">
        <v>5</v>
      </c>
      <c r="L61" s="92">
        <v>5</v>
      </c>
      <c r="M61" s="92">
        <v>5</v>
      </c>
      <c r="N61" s="92">
        <v>1</v>
      </c>
      <c r="O61" s="92">
        <v>3</v>
      </c>
      <c r="P61" s="92">
        <v>5</v>
      </c>
      <c r="Q61" s="92">
        <v>5</v>
      </c>
      <c r="R61" s="92">
        <v>5</v>
      </c>
      <c r="S61" s="92">
        <v>5</v>
      </c>
      <c r="T61" s="92">
        <v>5</v>
      </c>
      <c r="U61" s="92">
        <v>5</v>
      </c>
      <c r="V61" s="92">
        <v>5</v>
      </c>
    </row>
    <row r="62" spans="1:23" ht="23.25" x14ac:dyDescent="0.2">
      <c r="H62" s="1">
        <f>AVERAGE(H2:H61)</f>
        <v>4.3</v>
      </c>
      <c r="I62" s="1">
        <f>AVERAGE(I2:I61)</f>
        <v>4.416666666666667</v>
      </c>
      <c r="J62" s="1">
        <f t="shared" ref="J62:V62" si="0">AVERAGE(J2:J61)</f>
        <v>4.3666666666666663</v>
      </c>
      <c r="K62" s="1">
        <f t="shared" si="0"/>
        <v>4.416666666666667</v>
      </c>
      <c r="L62" s="1">
        <f t="shared" si="0"/>
        <v>4.3166666666666664</v>
      </c>
      <c r="M62" s="1">
        <f t="shared" si="0"/>
        <v>4.7333333333333334</v>
      </c>
      <c r="N62" s="1">
        <f t="shared" si="0"/>
        <v>3.1833333333333331</v>
      </c>
      <c r="O62" s="1">
        <f t="shared" si="0"/>
        <v>4.083333333333333</v>
      </c>
      <c r="P62" s="1">
        <f t="shared" si="0"/>
        <v>4.2166666666666668</v>
      </c>
      <c r="Q62" s="1">
        <f t="shared" si="0"/>
        <v>4.416666666666667</v>
      </c>
      <c r="R62" s="1">
        <f t="shared" si="0"/>
        <v>4.3499999999999996</v>
      </c>
      <c r="S62" s="1">
        <f t="shared" si="0"/>
        <v>4.4333333333333336</v>
      </c>
      <c r="T62" s="1">
        <f t="shared" si="0"/>
        <v>4.583333333333333</v>
      </c>
      <c r="U62" s="1">
        <f t="shared" si="0"/>
        <v>4.4000000000000004</v>
      </c>
      <c r="V62" s="1">
        <f t="shared" si="0"/>
        <v>4.4833333333333334</v>
      </c>
    </row>
    <row r="63" spans="1:23" ht="23.25" x14ac:dyDescent="0.2">
      <c r="H63" s="2">
        <f>STDEV(H2:H61)</f>
        <v>1.0134686201692655</v>
      </c>
      <c r="I63" s="2">
        <f t="shared" ref="I63:V63" si="1">STDEV(I2:I61)</f>
        <v>0.88856514820178989</v>
      </c>
      <c r="J63" s="2">
        <f t="shared" si="1"/>
        <v>0.75838067152179856</v>
      </c>
      <c r="K63" s="2">
        <f t="shared" si="1"/>
        <v>0.67124136623975372</v>
      </c>
      <c r="L63" s="2">
        <f t="shared" si="1"/>
        <v>0.81285574567498531</v>
      </c>
      <c r="M63" s="2">
        <f t="shared" si="1"/>
        <v>0.48246073579299814</v>
      </c>
      <c r="N63" s="2">
        <f t="shared" si="1"/>
        <v>1.2142050013530394</v>
      </c>
      <c r="O63" s="2">
        <f t="shared" si="1"/>
        <v>0.64549722436790336</v>
      </c>
      <c r="P63" s="2">
        <f t="shared" si="1"/>
        <v>0.69114659502829801</v>
      </c>
      <c r="Q63" s="2">
        <f t="shared" si="1"/>
        <v>0.618682763281732</v>
      </c>
      <c r="R63" s="2">
        <f t="shared" si="1"/>
        <v>0.70890223083395465</v>
      </c>
      <c r="S63" s="2">
        <f t="shared" si="1"/>
        <v>0.74485049499010603</v>
      </c>
      <c r="T63" s="2">
        <f t="shared" si="1"/>
        <v>0.56122344160987081</v>
      </c>
      <c r="U63" s="2">
        <f t="shared" si="1"/>
        <v>0.693798192706922</v>
      </c>
      <c r="V63" s="2">
        <f t="shared" si="1"/>
        <v>0.85354031741115077</v>
      </c>
    </row>
    <row r="64" spans="1:23" ht="23.25" x14ac:dyDescent="0.2">
      <c r="H64" s="49">
        <f>AVERAGE(H30:H63)</f>
        <v>4.4209843711814498</v>
      </c>
      <c r="I64" s="49">
        <f t="shared" ref="I64:V64" si="2">AVERAGE(I30:I63)</f>
        <v>4.332506818084366</v>
      </c>
      <c r="J64" s="49">
        <f t="shared" si="2"/>
        <v>4.3272072746526016</v>
      </c>
      <c r="K64" s="49">
        <f t="shared" si="2"/>
        <v>4.3849384715560706</v>
      </c>
      <c r="L64" s="49">
        <f t="shared" si="2"/>
        <v>4.3273388944806372</v>
      </c>
      <c r="M64" s="49">
        <f t="shared" si="2"/>
        <v>4.7122292373272447</v>
      </c>
      <c r="N64" s="49">
        <f t="shared" si="2"/>
        <v>3.0411040686672464</v>
      </c>
      <c r="O64" s="49">
        <f t="shared" si="2"/>
        <v>3.9920244281676842</v>
      </c>
      <c r="P64" s="49">
        <f t="shared" si="2"/>
        <v>4.173759213579264</v>
      </c>
      <c r="Q64" s="49">
        <f t="shared" si="2"/>
        <v>4.3833926302925992</v>
      </c>
      <c r="R64" s="49">
        <f t="shared" si="2"/>
        <v>4.3252618303186452</v>
      </c>
      <c r="S64" s="49">
        <f t="shared" si="2"/>
        <v>4.4170054067153961</v>
      </c>
      <c r="T64" s="49">
        <f t="shared" si="2"/>
        <v>4.5630751992630358</v>
      </c>
      <c r="U64" s="49">
        <f t="shared" si="2"/>
        <v>4.3851117115502039</v>
      </c>
      <c r="V64" s="49">
        <f t="shared" si="2"/>
        <v>4.4804962838454259</v>
      </c>
    </row>
    <row r="65" spans="1:22" ht="23.25" x14ac:dyDescent="0.2">
      <c r="A65" s="91"/>
      <c r="B65" s="92"/>
      <c r="C65" s="92"/>
      <c r="D65" s="92"/>
      <c r="E65" s="92"/>
      <c r="F65" s="92"/>
      <c r="G65" s="92"/>
      <c r="H65" s="49">
        <f>STDEV(H2:H61)</f>
        <v>1.0134686201692655</v>
      </c>
      <c r="I65" s="49">
        <f t="shared" ref="I65:V65" si="3">STDEV(I2:I61)</f>
        <v>0.88856514820178989</v>
      </c>
      <c r="J65" s="49">
        <f t="shared" si="3"/>
        <v>0.75838067152179856</v>
      </c>
      <c r="K65" s="49">
        <f t="shared" si="3"/>
        <v>0.67124136623975372</v>
      </c>
      <c r="L65" s="49">
        <f t="shared" si="3"/>
        <v>0.81285574567498531</v>
      </c>
      <c r="M65" s="49">
        <f t="shared" si="3"/>
        <v>0.48246073579299814</v>
      </c>
      <c r="N65" s="49">
        <f t="shared" si="3"/>
        <v>1.2142050013530394</v>
      </c>
      <c r="O65" s="49">
        <f t="shared" si="3"/>
        <v>0.64549722436790336</v>
      </c>
      <c r="P65" s="49">
        <f t="shared" si="3"/>
        <v>0.69114659502829801</v>
      </c>
      <c r="Q65" s="49">
        <f t="shared" si="3"/>
        <v>0.618682763281732</v>
      </c>
      <c r="R65" s="49">
        <f t="shared" si="3"/>
        <v>0.70890223083395465</v>
      </c>
      <c r="S65" s="49">
        <f t="shared" si="3"/>
        <v>0.74485049499010603</v>
      </c>
      <c r="T65" s="49">
        <f t="shared" si="3"/>
        <v>0.56122344160987081</v>
      </c>
      <c r="U65" s="49">
        <f t="shared" si="3"/>
        <v>0.693798192706922</v>
      </c>
      <c r="V65" s="49">
        <f t="shared" si="3"/>
        <v>0.85354031741115077</v>
      </c>
    </row>
    <row r="66" spans="1:22" x14ac:dyDescent="0.2">
      <c r="A66" s="91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</row>
    <row r="67" spans="1:22" x14ac:dyDescent="0.2">
      <c r="A67" s="91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</row>
    <row r="68" spans="1:22" x14ac:dyDescent="0.2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</row>
    <row r="69" spans="1:22" x14ac:dyDescent="0.2">
      <c r="A69" s="91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</row>
    <row r="70" spans="1:22" x14ac:dyDescent="0.2">
      <c r="A70" s="91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</row>
    <row r="71" spans="1:22" x14ac:dyDescent="0.2">
      <c r="A71" s="91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</row>
    <row r="72" spans="1:22" x14ac:dyDescent="0.2">
      <c r="A72" s="91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</row>
    <row r="73" spans="1:22" x14ac:dyDescent="0.2">
      <c r="A73" s="91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</row>
    <row r="74" spans="1:22" x14ac:dyDescent="0.2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</row>
    <row r="75" spans="1:22" x14ac:dyDescent="0.2">
      <c r="A75" s="91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</row>
    <row r="76" spans="1:22" x14ac:dyDescent="0.2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</row>
    <row r="77" spans="1:22" x14ac:dyDescent="0.2">
      <c r="A77" s="91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</row>
    <row r="78" spans="1:22" x14ac:dyDescent="0.2">
      <c r="A78" s="91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</row>
    <row r="79" spans="1:22" x14ac:dyDescent="0.2">
      <c r="A79" s="91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</row>
    <row r="80" spans="1:22" x14ac:dyDescent="0.2">
      <c r="A80" s="91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</row>
    <row r="81" spans="1:22" x14ac:dyDescent="0.2">
      <c r="A81" s="91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</row>
    <row r="82" spans="1:22" x14ac:dyDescent="0.2">
      <c r="A82" s="91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</row>
    <row r="83" spans="1:22" x14ac:dyDescent="0.2">
      <c r="A83" s="91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</row>
    <row r="84" spans="1:22" x14ac:dyDescent="0.2">
      <c r="A84" s="91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</row>
    <row r="85" spans="1:22" x14ac:dyDescent="0.2">
      <c r="A85" s="91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</row>
    <row r="86" spans="1:22" x14ac:dyDescent="0.2">
      <c r="A86" s="91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</row>
    <row r="87" spans="1:22" x14ac:dyDescent="0.2">
      <c r="A87" s="91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</row>
    <row r="88" spans="1:22" x14ac:dyDescent="0.2">
      <c r="A88" s="91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</row>
    <row r="89" spans="1:22" x14ac:dyDescent="0.2">
      <c r="A89" s="91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</row>
    <row r="90" spans="1:22" x14ac:dyDescent="0.2">
      <c r="A90" s="91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</row>
    <row r="91" spans="1:22" x14ac:dyDescent="0.2">
      <c r="A91" s="91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</row>
    <row r="92" spans="1:22" x14ac:dyDescent="0.2">
      <c r="A92" s="91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</row>
    <row r="93" spans="1:22" x14ac:dyDescent="0.2">
      <c r="A93" s="91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</row>
    <row r="94" spans="1:22" x14ac:dyDescent="0.2">
      <c r="A94" s="91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</row>
    <row r="95" spans="1:22" x14ac:dyDescent="0.2">
      <c r="A95" s="91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</row>
    <row r="96" spans="1:22" x14ac:dyDescent="0.2">
      <c r="A96" s="91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</row>
    <row r="97" spans="1:22" x14ac:dyDescent="0.2">
      <c r="A97" s="91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</row>
    <row r="98" spans="1:22" x14ac:dyDescent="0.2">
      <c r="A98" s="91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</row>
    <row r="99" spans="1:22" x14ac:dyDescent="0.2">
      <c r="A99" s="91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</row>
    <row r="100" spans="1:22" x14ac:dyDescent="0.2">
      <c r="A100" s="91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</row>
    <row r="101" spans="1:22" x14ac:dyDescent="0.2">
      <c r="A101" s="91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</row>
    <row r="102" spans="1:22" x14ac:dyDescent="0.2">
      <c r="A102" s="91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</row>
    <row r="103" spans="1:22" x14ac:dyDescent="0.2">
      <c r="A103" s="91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</row>
    <row r="104" spans="1:22" x14ac:dyDescent="0.2">
      <c r="A104" s="91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</row>
    <row r="105" spans="1:22" x14ac:dyDescent="0.2">
      <c r="A105" s="91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</row>
    <row r="106" spans="1:22" x14ac:dyDescent="0.2">
      <c r="A106" s="91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x14ac:dyDescent="0.2">
      <c r="A107" s="91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x14ac:dyDescent="0.2">
      <c r="A108" s="91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09" spans="1:22" x14ac:dyDescent="0.2">
      <c r="A109" s="91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</row>
    <row r="110" spans="1:22" x14ac:dyDescent="0.2">
      <c r="A110" s="91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</row>
    <row r="111" spans="1:22" x14ac:dyDescent="0.2">
      <c r="A111" s="91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</row>
    <row r="112" spans="1:22" x14ac:dyDescent="0.2">
      <c r="A112" s="91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</row>
    <row r="113" spans="1:22" x14ac:dyDescent="0.2">
      <c r="A113" s="91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</row>
    <row r="114" spans="1:22" x14ac:dyDescent="0.2">
      <c r="A114" s="91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</row>
    <row r="115" spans="1:22" x14ac:dyDescent="0.2">
      <c r="A115" s="91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</row>
    <row r="116" spans="1:22" x14ac:dyDescent="0.2">
      <c r="A116" s="91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</row>
    <row r="117" spans="1:22" x14ac:dyDescent="0.2">
      <c r="A117" s="91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</row>
    <row r="118" spans="1:22" x14ac:dyDescent="0.2">
      <c r="A118" s="91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</row>
    <row r="119" spans="1:22" x14ac:dyDescent="0.2">
      <c r="A119" s="91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</row>
    <row r="120" spans="1:22" x14ac:dyDescent="0.2">
      <c r="A120" s="91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</row>
    <row r="121" spans="1:22" x14ac:dyDescent="0.2">
      <c r="A121" s="91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</row>
    <row r="122" spans="1:22" x14ac:dyDescent="0.2">
      <c r="A122" s="91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</row>
    <row r="123" spans="1:22" x14ac:dyDescent="0.2">
      <c r="A123" s="91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</row>
    <row r="124" spans="1:22" x14ac:dyDescent="0.2">
      <c r="A124" s="91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</row>
    <row r="125" spans="1:22" x14ac:dyDescent="0.2">
      <c r="A125" s="91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</row>
    <row r="126" spans="1:22" x14ac:dyDescent="0.2">
      <c r="A126" s="91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</row>
    <row r="127" spans="1:22" x14ac:dyDescent="0.2">
      <c r="A127" s="91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</row>
    <row r="128" spans="1:22" x14ac:dyDescent="0.2">
      <c r="A128" s="91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</row>
    <row r="129" spans="1:22" x14ac:dyDescent="0.2">
      <c r="A129" s="91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</row>
    <row r="130" spans="1:22" x14ac:dyDescent="0.2">
      <c r="A130" s="91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</row>
    <row r="131" spans="1:22" x14ac:dyDescent="0.2">
      <c r="A131" s="91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</row>
    <row r="132" spans="1:22" x14ac:dyDescent="0.2">
      <c r="A132" s="91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</row>
    <row r="133" spans="1:22" x14ac:dyDescent="0.2">
      <c r="A133" s="91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</row>
    <row r="134" spans="1:22" x14ac:dyDescent="0.2">
      <c r="A134" s="91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</row>
    <row r="135" spans="1:22" x14ac:dyDescent="0.2">
      <c r="A135" s="91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</row>
    <row r="136" spans="1:22" x14ac:dyDescent="0.2">
      <c r="A136" s="91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</row>
    <row r="137" spans="1:22" x14ac:dyDescent="0.2">
      <c r="A137" s="91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</row>
    <row r="138" spans="1:22" x14ac:dyDescent="0.2">
      <c r="A138" s="91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</row>
    <row r="139" spans="1:22" x14ac:dyDescent="0.2">
      <c r="A139" s="91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</row>
    <row r="140" spans="1:22" x14ac:dyDescent="0.2">
      <c r="A140" s="91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</row>
    <row r="141" spans="1:22" x14ac:dyDescent="0.2">
      <c r="A141" s="91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</row>
    <row r="142" spans="1:22" x14ac:dyDescent="0.2">
      <c r="A142" s="91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</row>
    <row r="143" spans="1:22" x14ac:dyDescent="0.2">
      <c r="A143" s="91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</row>
    <row r="144" spans="1:22" x14ac:dyDescent="0.2">
      <c r="A144" s="91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</row>
    <row r="145" spans="1:22" x14ac:dyDescent="0.2">
      <c r="A145" s="91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</row>
    <row r="146" spans="1:22" x14ac:dyDescent="0.2">
      <c r="A146" s="91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</row>
    <row r="147" spans="1:22" x14ac:dyDescent="0.2">
      <c r="A147" s="91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</row>
    <row r="148" spans="1:22" x14ac:dyDescent="0.2">
      <c r="A148" s="91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</row>
    <row r="149" spans="1:22" x14ac:dyDescent="0.2">
      <c r="A149" s="91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</row>
    <row r="150" spans="1:22" x14ac:dyDescent="0.2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</row>
    <row r="151" spans="1:22" x14ac:dyDescent="0.2">
      <c r="A151" s="91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</row>
    <row r="152" spans="1:22" x14ac:dyDescent="0.2">
      <c r="A152" s="91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</row>
    <row r="153" spans="1:22" x14ac:dyDescent="0.2">
      <c r="A153" s="91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</row>
    <row r="154" spans="1:22" x14ac:dyDescent="0.2">
      <c r="A154" s="91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</row>
    <row r="155" spans="1:22" x14ac:dyDescent="0.2">
      <c r="A155" s="91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</row>
    <row r="156" spans="1:22" x14ac:dyDescent="0.2">
      <c r="A156" s="91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</row>
    <row r="157" spans="1:22" x14ac:dyDescent="0.2">
      <c r="A157" s="91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</row>
    <row r="158" spans="1:22" x14ac:dyDescent="0.2">
      <c r="A158" s="91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</row>
    <row r="159" spans="1:22" x14ac:dyDescent="0.2">
      <c r="A159" s="91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</row>
    <row r="160" spans="1:22" x14ac:dyDescent="0.2">
      <c r="A160" s="91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</row>
    <row r="161" spans="1:22" x14ac:dyDescent="0.2">
      <c r="A161" s="91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</row>
    <row r="162" spans="1:22" x14ac:dyDescent="0.2">
      <c r="A162" s="91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</row>
    <row r="163" spans="1:22" x14ac:dyDescent="0.2">
      <c r="A163" s="91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x14ac:dyDescent="0.2">
      <c r="A164" s="91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x14ac:dyDescent="0.2">
      <c r="A165" s="91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x14ac:dyDescent="0.2">
      <c r="A166" s="91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</row>
    <row r="167" spans="1:22" x14ac:dyDescent="0.2">
      <c r="A167" s="91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</row>
    <row r="168" spans="1:22" x14ac:dyDescent="0.2">
      <c r="A168" s="91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</row>
    <row r="169" spans="1:22" x14ac:dyDescent="0.2">
      <c r="A169" s="91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</row>
    <row r="170" spans="1:22" x14ac:dyDescent="0.2">
      <c r="A170" s="91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</row>
    <row r="171" spans="1:22" x14ac:dyDescent="0.2">
      <c r="A171" s="91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</row>
    <row r="172" spans="1:22" x14ac:dyDescent="0.2">
      <c r="A172" s="91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</row>
    <row r="173" spans="1:22" x14ac:dyDescent="0.2">
      <c r="A173" s="91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</row>
    <row r="174" spans="1:22" x14ac:dyDescent="0.2">
      <c r="A174" s="91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</row>
    <row r="175" spans="1:22" x14ac:dyDescent="0.2">
      <c r="A175" s="91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</row>
    <row r="176" spans="1:22" x14ac:dyDescent="0.2">
      <c r="A176" s="91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</row>
    <row r="177" spans="1:22" x14ac:dyDescent="0.2">
      <c r="A177" s="91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</row>
    <row r="178" spans="1:22" x14ac:dyDescent="0.2">
      <c r="A178" s="91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</row>
    <row r="179" spans="1:22" x14ac:dyDescent="0.2">
      <c r="A179" s="91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</row>
    <row r="180" spans="1:22" x14ac:dyDescent="0.2">
      <c r="A180" s="91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</row>
    <row r="181" spans="1:22" x14ac:dyDescent="0.2">
      <c r="A181" s="91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</row>
    <row r="182" spans="1:22" x14ac:dyDescent="0.2">
      <c r="A182" s="91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</row>
    <row r="183" spans="1:22" x14ac:dyDescent="0.2">
      <c r="A183" s="91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</row>
    <row r="184" spans="1:22" x14ac:dyDescent="0.2">
      <c r="A184" s="91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</row>
    <row r="185" spans="1:22" x14ac:dyDescent="0.2">
      <c r="A185" s="91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</row>
    <row r="186" spans="1:22" x14ac:dyDescent="0.2">
      <c r="A186" s="91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</row>
    <row r="187" spans="1:22" x14ac:dyDescent="0.2">
      <c r="A187" s="91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</row>
    <row r="188" spans="1:22" x14ac:dyDescent="0.2">
      <c r="A188" s="91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</row>
    <row r="189" spans="1:22" x14ac:dyDescent="0.2">
      <c r="A189" s="91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</row>
    <row r="190" spans="1:22" x14ac:dyDescent="0.2">
      <c r="A190" s="91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</row>
    <row r="191" spans="1:22" ht="23.25" x14ac:dyDescent="0.2">
      <c r="I191" s="1">
        <f t="shared" ref="I191:V191" si="4">AVERAGE(I3:I17)</f>
        <v>4.2666666666666666</v>
      </c>
      <c r="J191" s="1">
        <f t="shared" si="4"/>
        <v>4.1333333333333337</v>
      </c>
      <c r="K191" s="1">
        <f t="shared" si="4"/>
        <v>4.2</v>
      </c>
      <c r="L191" s="1">
        <f t="shared" si="4"/>
        <v>4</v>
      </c>
      <c r="M191" s="1">
        <f t="shared" si="4"/>
        <v>4.4666666666666668</v>
      </c>
      <c r="N191" s="1">
        <f t="shared" si="4"/>
        <v>3.3333333333333335</v>
      </c>
      <c r="O191" s="1">
        <f t="shared" si="4"/>
        <v>4</v>
      </c>
      <c r="P191" s="1">
        <f t="shared" si="4"/>
        <v>4.0666666666666664</v>
      </c>
      <c r="Q191" s="1">
        <f t="shared" si="4"/>
        <v>4.2666666666666666</v>
      </c>
      <c r="R191" s="1">
        <f t="shared" si="4"/>
        <v>4.2</v>
      </c>
      <c r="S191" s="1">
        <f t="shared" si="4"/>
        <v>4.333333333333333</v>
      </c>
      <c r="T191" s="1">
        <f t="shared" si="4"/>
        <v>4.4000000000000004</v>
      </c>
      <c r="U191" s="1">
        <f t="shared" si="4"/>
        <v>4.2666666666666666</v>
      </c>
      <c r="V191" s="1">
        <f t="shared" si="4"/>
        <v>4.0666666666666664</v>
      </c>
    </row>
    <row r="192" spans="1:22" ht="23.25" x14ac:dyDescent="0.2">
      <c r="I192" s="2">
        <f t="shared" ref="I192:V192" si="5">STDEV(I3:I17)</f>
        <v>1.0997835284835875</v>
      </c>
      <c r="J192" s="2">
        <f t="shared" si="5"/>
        <v>0.83380938783279257</v>
      </c>
      <c r="K192" s="2">
        <f t="shared" si="5"/>
        <v>0.6761234037828121</v>
      </c>
      <c r="L192" s="2">
        <f t="shared" si="5"/>
        <v>0.92582009977255142</v>
      </c>
      <c r="M192" s="2">
        <f t="shared" si="5"/>
        <v>0.6399404734221853</v>
      </c>
      <c r="N192" s="2">
        <f t="shared" si="5"/>
        <v>1.1751393027860066</v>
      </c>
      <c r="O192" s="2">
        <f t="shared" si="5"/>
        <v>0.7559289460184544</v>
      </c>
      <c r="P192" s="2">
        <f t="shared" si="5"/>
        <v>0.70373155054899705</v>
      </c>
      <c r="Q192" s="2">
        <f t="shared" si="5"/>
        <v>0.70373155054899705</v>
      </c>
      <c r="R192" s="2">
        <f t="shared" si="5"/>
        <v>0.77459666924148241</v>
      </c>
      <c r="S192" s="2">
        <f t="shared" si="5"/>
        <v>0.81649658092772515</v>
      </c>
      <c r="T192" s="2">
        <f t="shared" si="5"/>
        <v>0.73678839761300829</v>
      </c>
      <c r="U192" s="2">
        <f t="shared" si="5"/>
        <v>0.70373155054899705</v>
      </c>
      <c r="V192" s="2">
        <f t="shared" si="5"/>
        <v>1.0997835284835875</v>
      </c>
    </row>
    <row r="193" spans="9:22" ht="23.25" x14ac:dyDescent="0.2">
      <c r="I193" s="49">
        <f t="shared" ref="I193:V193" si="6">AVERAGE(I3:I192)</f>
        <v>4.2445039073277675</v>
      </c>
      <c r="J193" s="49">
        <f t="shared" si="6"/>
        <v>4.2027350462389084</v>
      </c>
      <c r="K193" s="49">
        <f t="shared" si="6"/>
        <v>4.2464647888382325</v>
      </c>
      <c r="L193" s="49">
        <f t="shared" si="6"/>
        <v>4.1568544177272289</v>
      </c>
      <c r="M193" s="49">
        <f t="shared" si="6"/>
        <v>4.5464167874205446</v>
      </c>
      <c r="N193" s="49">
        <f t="shared" si="6"/>
        <v>3.079404923705015</v>
      </c>
      <c r="O193" s="49">
        <f t="shared" si="6"/>
        <v>3.9249581716346973</v>
      </c>
      <c r="P193" s="49">
        <f t="shared" si="6"/>
        <v>4.0545094967310487</v>
      </c>
      <c r="Q193" s="49">
        <f t="shared" si="6"/>
        <v>4.2462742006267442</v>
      </c>
      <c r="R193" s="49">
        <f t="shared" si="6"/>
        <v>4.1856563532496613</v>
      </c>
      <c r="S193" s="49">
        <f t="shared" si="6"/>
        <v>4.2690749176044607</v>
      </c>
      <c r="T193" s="49">
        <f t="shared" si="6"/>
        <v>4.4062406740527544</v>
      </c>
      <c r="U193" s="49">
        <f t="shared" si="6"/>
        <v>4.2329708663719954</v>
      </c>
      <c r="V193" s="49">
        <f t="shared" si="6"/>
        <v>4.3205747761100213</v>
      </c>
    </row>
    <row r="194" spans="9:22" ht="23.25" x14ac:dyDescent="0.2">
      <c r="I194" s="49">
        <f>STDEV(I3:I17)</f>
        <v>1.0997835284835875</v>
      </c>
      <c r="J194" s="49">
        <f t="shared" ref="J194:V194" si="7">STDEV(J3:J17)</f>
        <v>0.83380938783279257</v>
      </c>
      <c r="K194" s="49">
        <f t="shared" si="7"/>
        <v>0.6761234037828121</v>
      </c>
      <c r="L194" s="49">
        <f t="shared" si="7"/>
        <v>0.92582009977255142</v>
      </c>
      <c r="M194" s="49">
        <f t="shared" si="7"/>
        <v>0.6399404734221853</v>
      </c>
      <c r="N194" s="49">
        <f t="shared" si="7"/>
        <v>1.1751393027860066</v>
      </c>
      <c r="O194" s="49">
        <f t="shared" si="7"/>
        <v>0.7559289460184544</v>
      </c>
      <c r="P194" s="49">
        <f t="shared" si="7"/>
        <v>0.70373155054899705</v>
      </c>
      <c r="Q194" s="49">
        <f t="shared" si="7"/>
        <v>0.70373155054899705</v>
      </c>
      <c r="R194" s="49">
        <f t="shared" si="7"/>
        <v>0.77459666924148241</v>
      </c>
      <c r="S194" s="49">
        <f t="shared" si="7"/>
        <v>0.81649658092772515</v>
      </c>
      <c r="T194" s="49">
        <f t="shared" si="7"/>
        <v>0.73678839761300829</v>
      </c>
      <c r="U194" s="49">
        <f t="shared" si="7"/>
        <v>0.70373155054899705</v>
      </c>
      <c r="V194" s="49">
        <f t="shared" si="7"/>
        <v>1.0997835284835875</v>
      </c>
    </row>
  </sheetData>
  <autoFilter ref="G1:G19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116"/>
  <sheetViews>
    <sheetView zoomScale="110" zoomScaleNormal="110" workbookViewId="0">
      <selection activeCell="W8" sqref="W8"/>
    </sheetView>
  </sheetViews>
  <sheetFormatPr defaultColWidth="14.42578125" defaultRowHeight="12.75" x14ac:dyDescent="0.2"/>
  <cols>
    <col min="1" max="23" width="21.5703125" customWidth="1"/>
  </cols>
  <sheetData>
    <row r="1" spans="1:23" x14ac:dyDescent="0.2">
      <c r="A1" s="90" t="s">
        <v>112</v>
      </c>
      <c r="B1" s="90" t="s">
        <v>0</v>
      </c>
      <c r="C1" s="90" t="s">
        <v>1</v>
      </c>
      <c r="D1" s="90" t="s">
        <v>2</v>
      </c>
      <c r="E1" s="90" t="s">
        <v>3</v>
      </c>
      <c r="F1" s="90" t="s">
        <v>4</v>
      </c>
      <c r="G1" s="90" t="s">
        <v>5</v>
      </c>
      <c r="H1" s="90" t="s">
        <v>6</v>
      </c>
      <c r="I1" s="90" t="s">
        <v>7</v>
      </c>
      <c r="J1" s="90" t="s">
        <v>8</v>
      </c>
      <c r="K1" s="90" t="s">
        <v>113</v>
      </c>
      <c r="L1" s="90" t="s">
        <v>114</v>
      </c>
      <c r="M1" s="90" t="s">
        <v>115</v>
      </c>
      <c r="N1" s="90" t="s">
        <v>116</v>
      </c>
      <c r="O1" s="90" t="s">
        <v>117</v>
      </c>
      <c r="P1" s="90" t="s">
        <v>103</v>
      </c>
      <c r="Q1" s="90" t="s">
        <v>13</v>
      </c>
      <c r="R1" s="90" t="s">
        <v>118</v>
      </c>
      <c r="S1" s="90" t="s">
        <v>15</v>
      </c>
      <c r="T1" s="90" t="s">
        <v>119</v>
      </c>
      <c r="U1" s="90" t="s">
        <v>120</v>
      </c>
      <c r="V1" s="90" t="s">
        <v>121</v>
      </c>
      <c r="W1" s="90" t="s">
        <v>136</v>
      </c>
    </row>
    <row r="2" spans="1:23" x14ac:dyDescent="0.2">
      <c r="A2" s="91">
        <v>43905.616061932873</v>
      </c>
      <c r="B2" s="92" t="s">
        <v>19</v>
      </c>
      <c r="C2" s="92" t="s">
        <v>20</v>
      </c>
      <c r="D2" s="92" t="s">
        <v>21</v>
      </c>
      <c r="E2" s="92" t="s">
        <v>25</v>
      </c>
      <c r="F2" s="92" t="s">
        <v>135</v>
      </c>
      <c r="G2" s="92" t="s">
        <v>129</v>
      </c>
      <c r="H2" s="92">
        <v>5</v>
      </c>
      <c r="I2" s="92">
        <v>5</v>
      </c>
      <c r="J2" s="92">
        <v>5</v>
      </c>
      <c r="K2" s="92">
        <v>5</v>
      </c>
      <c r="L2" s="92">
        <v>5</v>
      </c>
      <c r="M2" s="92">
        <v>5</v>
      </c>
      <c r="N2" s="92">
        <v>5</v>
      </c>
      <c r="O2" s="92">
        <v>5</v>
      </c>
      <c r="P2" s="92">
        <v>5</v>
      </c>
      <c r="Q2" s="92">
        <v>5</v>
      </c>
      <c r="R2" s="92">
        <v>5</v>
      </c>
      <c r="S2" s="92">
        <v>5</v>
      </c>
      <c r="T2" s="92">
        <v>5</v>
      </c>
      <c r="U2" s="92">
        <v>5</v>
      </c>
      <c r="V2" s="92">
        <v>5</v>
      </c>
    </row>
    <row r="3" spans="1:23" x14ac:dyDescent="0.2">
      <c r="A3" s="91">
        <v>43905.616468541666</v>
      </c>
      <c r="B3" s="92" t="s">
        <v>23</v>
      </c>
      <c r="C3" s="92" t="s">
        <v>24</v>
      </c>
      <c r="D3" s="92" t="s">
        <v>21</v>
      </c>
      <c r="E3" s="92" t="s">
        <v>25</v>
      </c>
      <c r="F3" s="92" t="s">
        <v>135</v>
      </c>
      <c r="G3" s="92" t="s">
        <v>129</v>
      </c>
      <c r="H3" s="92">
        <v>3</v>
      </c>
      <c r="I3" s="92">
        <v>1</v>
      </c>
      <c r="J3" s="92">
        <v>2</v>
      </c>
      <c r="K3" s="92">
        <v>4</v>
      </c>
      <c r="L3" s="92">
        <v>4</v>
      </c>
      <c r="M3" s="92">
        <v>4</v>
      </c>
      <c r="N3" s="92">
        <v>2</v>
      </c>
      <c r="O3" s="92">
        <v>4</v>
      </c>
      <c r="P3" s="92">
        <v>4</v>
      </c>
      <c r="Q3" s="92">
        <v>5</v>
      </c>
      <c r="R3" s="92">
        <v>5</v>
      </c>
      <c r="S3" s="92">
        <v>5</v>
      </c>
      <c r="T3" s="92">
        <v>5</v>
      </c>
      <c r="U3" s="92">
        <v>4</v>
      </c>
      <c r="V3" s="92">
        <v>1</v>
      </c>
    </row>
    <row r="4" spans="1:23" x14ac:dyDescent="0.2">
      <c r="A4" s="91">
        <v>43905.618804733793</v>
      </c>
      <c r="B4" s="92" t="s">
        <v>19</v>
      </c>
      <c r="C4" s="92" t="s">
        <v>24</v>
      </c>
      <c r="D4" s="92" t="s">
        <v>21</v>
      </c>
      <c r="E4" s="92" t="s">
        <v>25</v>
      </c>
      <c r="F4" s="92" t="s">
        <v>135</v>
      </c>
      <c r="G4" s="92" t="s">
        <v>129</v>
      </c>
      <c r="H4" s="92">
        <v>5</v>
      </c>
      <c r="I4" s="92">
        <v>5</v>
      </c>
      <c r="J4" s="92">
        <v>5</v>
      </c>
      <c r="K4" s="92">
        <v>5</v>
      </c>
      <c r="L4" s="92">
        <v>5</v>
      </c>
      <c r="M4" s="92">
        <v>5</v>
      </c>
      <c r="N4" s="92">
        <v>3</v>
      </c>
      <c r="O4" s="92">
        <v>4</v>
      </c>
      <c r="P4" s="92">
        <v>4</v>
      </c>
      <c r="Q4" s="92">
        <v>4</v>
      </c>
      <c r="R4" s="92">
        <v>4</v>
      </c>
      <c r="S4" s="92">
        <v>4</v>
      </c>
      <c r="T4" s="92">
        <v>4</v>
      </c>
      <c r="U4" s="92">
        <v>5</v>
      </c>
      <c r="V4" s="92">
        <v>5</v>
      </c>
      <c r="W4" s="92" t="s">
        <v>187</v>
      </c>
    </row>
    <row r="5" spans="1:23" x14ac:dyDescent="0.2">
      <c r="A5" s="91">
        <v>43905.616061932873</v>
      </c>
      <c r="B5" s="92" t="s">
        <v>19</v>
      </c>
      <c r="C5" s="92" t="s">
        <v>20</v>
      </c>
      <c r="D5" s="92" t="s">
        <v>21</v>
      </c>
      <c r="E5" s="92" t="s">
        <v>25</v>
      </c>
      <c r="F5" s="92" t="s">
        <v>135</v>
      </c>
      <c r="G5" s="92" t="s">
        <v>129</v>
      </c>
      <c r="H5" s="92">
        <v>5</v>
      </c>
      <c r="I5" s="92">
        <v>5</v>
      </c>
      <c r="J5" s="92">
        <v>5</v>
      </c>
      <c r="K5" s="92">
        <v>5</v>
      </c>
      <c r="L5" s="92">
        <v>5</v>
      </c>
      <c r="M5" s="92">
        <v>5</v>
      </c>
      <c r="N5" s="92">
        <v>5</v>
      </c>
      <c r="O5" s="92">
        <v>5</v>
      </c>
      <c r="P5" s="92">
        <v>5</v>
      </c>
      <c r="Q5" s="92">
        <v>5</v>
      </c>
      <c r="R5" s="92">
        <v>5</v>
      </c>
      <c r="S5" s="92">
        <v>5</v>
      </c>
      <c r="T5" s="92">
        <v>5</v>
      </c>
      <c r="U5" s="92">
        <v>5</v>
      </c>
      <c r="V5" s="92">
        <v>5</v>
      </c>
    </row>
    <row r="6" spans="1:23" x14ac:dyDescent="0.2">
      <c r="A6" s="91">
        <v>43905.616468541666</v>
      </c>
      <c r="B6" s="92" t="s">
        <v>23</v>
      </c>
      <c r="C6" s="92" t="s">
        <v>24</v>
      </c>
      <c r="D6" s="92" t="s">
        <v>21</v>
      </c>
      <c r="E6" s="92" t="s">
        <v>25</v>
      </c>
      <c r="F6" s="92" t="s">
        <v>135</v>
      </c>
      <c r="G6" s="92" t="s">
        <v>129</v>
      </c>
      <c r="H6" s="92">
        <v>3</v>
      </c>
      <c r="I6" s="92">
        <v>1</v>
      </c>
      <c r="J6" s="92">
        <v>2</v>
      </c>
      <c r="K6" s="92">
        <v>4</v>
      </c>
      <c r="L6" s="92">
        <v>4</v>
      </c>
      <c r="M6" s="92">
        <v>4</v>
      </c>
      <c r="N6" s="92">
        <v>2</v>
      </c>
      <c r="O6" s="92">
        <v>4</v>
      </c>
      <c r="P6" s="92">
        <v>4</v>
      </c>
      <c r="Q6" s="92">
        <v>5</v>
      </c>
      <c r="R6" s="92">
        <v>5</v>
      </c>
      <c r="S6" s="92">
        <v>5</v>
      </c>
      <c r="T6" s="92">
        <v>5</v>
      </c>
      <c r="U6" s="92">
        <v>4</v>
      </c>
      <c r="V6" s="92">
        <v>1</v>
      </c>
    </row>
    <row r="7" spans="1:23" x14ac:dyDescent="0.2">
      <c r="A7" s="91">
        <v>43905.618804733793</v>
      </c>
      <c r="B7" s="92" t="s">
        <v>19</v>
      </c>
      <c r="C7" s="92" t="s">
        <v>24</v>
      </c>
      <c r="D7" s="92" t="s">
        <v>21</v>
      </c>
      <c r="E7" s="92" t="s">
        <v>25</v>
      </c>
      <c r="F7" s="92" t="s">
        <v>135</v>
      </c>
      <c r="G7" s="92" t="s">
        <v>129</v>
      </c>
      <c r="H7" s="92">
        <v>5</v>
      </c>
      <c r="I7" s="92">
        <v>5</v>
      </c>
      <c r="J7" s="92">
        <v>5</v>
      </c>
      <c r="K7" s="92">
        <v>5</v>
      </c>
      <c r="L7" s="92">
        <v>5</v>
      </c>
      <c r="M7" s="92">
        <v>5</v>
      </c>
      <c r="N7" s="92">
        <v>3</v>
      </c>
      <c r="O7" s="92">
        <v>4</v>
      </c>
      <c r="P7" s="92">
        <v>4</v>
      </c>
      <c r="Q7" s="92">
        <v>4</v>
      </c>
      <c r="R7" s="92">
        <v>4</v>
      </c>
      <c r="S7" s="92">
        <v>5</v>
      </c>
      <c r="T7" s="92">
        <v>5</v>
      </c>
      <c r="U7" s="92">
        <v>5</v>
      </c>
      <c r="V7" s="92">
        <v>5</v>
      </c>
      <c r="W7" s="92" t="s">
        <v>187</v>
      </c>
    </row>
    <row r="8" spans="1:23" ht="23.25" x14ac:dyDescent="0.2">
      <c r="H8" s="1">
        <f>AVERAGE(H2:H7)</f>
        <v>4.333333333333333</v>
      </c>
      <c r="I8" s="1">
        <f t="shared" ref="I8:V8" si="0">AVERAGE(I2:I7)</f>
        <v>3.6666666666666665</v>
      </c>
      <c r="J8" s="1">
        <f t="shared" si="0"/>
        <v>4</v>
      </c>
      <c r="K8" s="1">
        <f t="shared" si="0"/>
        <v>4.666666666666667</v>
      </c>
      <c r="L8" s="1">
        <f t="shared" si="0"/>
        <v>4.666666666666667</v>
      </c>
      <c r="M8" s="1">
        <f t="shared" si="0"/>
        <v>4.666666666666667</v>
      </c>
      <c r="N8" s="1">
        <f t="shared" si="0"/>
        <v>3.3333333333333335</v>
      </c>
      <c r="O8" s="1">
        <f t="shared" si="0"/>
        <v>4.333333333333333</v>
      </c>
      <c r="P8" s="1">
        <f t="shared" si="0"/>
        <v>4.333333333333333</v>
      </c>
      <c r="Q8" s="1">
        <f t="shared" si="0"/>
        <v>4.666666666666667</v>
      </c>
      <c r="R8" s="1">
        <f t="shared" si="0"/>
        <v>4.666666666666667</v>
      </c>
      <c r="S8" s="1">
        <f t="shared" si="0"/>
        <v>4.833333333333333</v>
      </c>
      <c r="T8" s="1">
        <f t="shared" si="0"/>
        <v>4.833333333333333</v>
      </c>
      <c r="U8" s="1">
        <f t="shared" si="0"/>
        <v>4.666666666666667</v>
      </c>
      <c r="V8" s="1">
        <f t="shared" si="0"/>
        <v>3.6666666666666665</v>
      </c>
    </row>
    <row r="9" spans="1:23" ht="23.25" x14ac:dyDescent="0.2">
      <c r="H9" s="2">
        <f>STDEV(H2:H7)</f>
        <v>1.0327955589886442</v>
      </c>
      <c r="I9" s="2">
        <f t="shared" ref="I9:V9" si="1">STDEV(I2:I7)</f>
        <v>2.0655911179772888</v>
      </c>
      <c r="J9" s="2">
        <f t="shared" si="1"/>
        <v>1.5491933384829668</v>
      </c>
      <c r="K9" s="2">
        <f t="shared" si="1"/>
        <v>0.51639777949432408</v>
      </c>
      <c r="L9" s="2">
        <f t="shared" si="1"/>
        <v>0.51639777949432408</v>
      </c>
      <c r="M9" s="2">
        <f t="shared" si="1"/>
        <v>0.51639777949432408</v>
      </c>
      <c r="N9" s="2">
        <f t="shared" si="1"/>
        <v>1.3662601021279461</v>
      </c>
      <c r="O9" s="2">
        <f t="shared" si="1"/>
        <v>0.51639777949432131</v>
      </c>
      <c r="P9" s="2">
        <f t="shared" si="1"/>
        <v>0.51639777949432131</v>
      </c>
      <c r="Q9" s="2">
        <f t="shared" si="1"/>
        <v>0.51639777949432408</v>
      </c>
      <c r="R9" s="2">
        <f t="shared" si="1"/>
        <v>0.51639777949432408</v>
      </c>
      <c r="S9" s="2">
        <f t="shared" si="1"/>
        <v>0.40824829046386302</v>
      </c>
      <c r="T9" s="2">
        <f t="shared" si="1"/>
        <v>0.40824829046386302</v>
      </c>
      <c r="U9" s="2">
        <f t="shared" si="1"/>
        <v>0.51639777949432408</v>
      </c>
      <c r="V9" s="2">
        <f t="shared" si="1"/>
        <v>2.0655911179772888</v>
      </c>
    </row>
    <row r="10" spans="1:23" ht="23.25" x14ac:dyDescent="0.2">
      <c r="H10" s="49">
        <f>AVERAGE(H2:H9)</f>
        <v>3.9207661115402472</v>
      </c>
      <c r="I10" s="49">
        <f t="shared" ref="I10:V10" si="2">AVERAGE(I2:I9)</f>
        <v>3.4665322230804945</v>
      </c>
      <c r="J10" s="49">
        <f t="shared" si="2"/>
        <v>3.6936491673103706</v>
      </c>
      <c r="K10" s="49">
        <f t="shared" si="2"/>
        <v>4.1478830557701238</v>
      </c>
      <c r="L10" s="49">
        <f t="shared" si="2"/>
        <v>4.1478830557701238</v>
      </c>
      <c r="M10" s="49">
        <f t="shared" si="2"/>
        <v>4.1478830557701238</v>
      </c>
      <c r="N10" s="49">
        <f t="shared" si="2"/>
        <v>3.0874491794326597</v>
      </c>
      <c r="O10" s="49">
        <f t="shared" si="2"/>
        <v>3.8562163891034569</v>
      </c>
      <c r="P10" s="49">
        <f t="shared" si="2"/>
        <v>3.8562163891034569</v>
      </c>
      <c r="Q10" s="49">
        <f t="shared" si="2"/>
        <v>4.1478830557701238</v>
      </c>
      <c r="R10" s="49">
        <f t="shared" si="2"/>
        <v>4.1478830557701238</v>
      </c>
      <c r="S10" s="49">
        <f t="shared" si="2"/>
        <v>4.2801977029746494</v>
      </c>
      <c r="T10" s="49">
        <f t="shared" si="2"/>
        <v>4.2801977029746494</v>
      </c>
      <c r="U10" s="49">
        <f t="shared" si="2"/>
        <v>4.1478830557701238</v>
      </c>
      <c r="V10" s="49">
        <f t="shared" si="2"/>
        <v>3.4665322230804945</v>
      </c>
    </row>
    <row r="11" spans="1:23" ht="23.25" x14ac:dyDescent="0.2">
      <c r="A11" s="91"/>
      <c r="B11" s="92"/>
      <c r="C11" s="92"/>
      <c r="D11" s="92"/>
      <c r="E11" s="92"/>
      <c r="F11" s="92"/>
      <c r="G11" s="92"/>
      <c r="H11" s="49">
        <f>STDEV(H2:H7)</f>
        <v>1.0327955589886442</v>
      </c>
      <c r="I11" s="49">
        <f t="shared" ref="I11:V11" si="3">STDEV(I2:I7)</f>
        <v>2.0655911179772888</v>
      </c>
      <c r="J11" s="49">
        <f t="shared" si="3"/>
        <v>1.5491933384829668</v>
      </c>
      <c r="K11" s="49">
        <f t="shared" si="3"/>
        <v>0.51639777949432408</v>
      </c>
      <c r="L11" s="49">
        <f t="shared" si="3"/>
        <v>0.51639777949432408</v>
      </c>
      <c r="M11" s="49">
        <f t="shared" si="3"/>
        <v>0.51639777949432408</v>
      </c>
      <c r="N11" s="49">
        <f t="shared" si="3"/>
        <v>1.3662601021279461</v>
      </c>
      <c r="O11" s="49">
        <f t="shared" si="3"/>
        <v>0.51639777949432131</v>
      </c>
      <c r="P11" s="49">
        <f t="shared" si="3"/>
        <v>0.51639777949432131</v>
      </c>
      <c r="Q11" s="49">
        <f t="shared" si="3"/>
        <v>0.51639777949432408</v>
      </c>
      <c r="R11" s="49">
        <f t="shared" si="3"/>
        <v>0.51639777949432408</v>
      </c>
      <c r="S11" s="49">
        <f t="shared" si="3"/>
        <v>0.40824829046386302</v>
      </c>
      <c r="T11" s="49">
        <f t="shared" si="3"/>
        <v>0.40824829046386302</v>
      </c>
      <c r="U11" s="49">
        <f t="shared" si="3"/>
        <v>0.51639777949432408</v>
      </c>
      <c r="V11" s="49">
        <f t="shared" si="3"/>
        <v>2.0655911179772888</v>
      </c>
    </row>
    <row r="12" spans="1:23" ht="24" x14ac:dyDescent="0.55000000000000004">
      <c r="A12" s="102" t="s">
        <v>19</v>
      </c>
      <c r="B12" s="103">
        <f>COUNTIF(B2:B7,"ชาย")</f>
        <v>4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24" x14ac:dyDescent="0.55000000000000004">
      <c r="A13" s="102" t="s">
        <v>23</v>
      </c>
      <c r="B13" s="103">
        <f>COUNTIF(B2:B8,"หญิง")</f>
        <v>2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</row>
    <row r="14" spans="1:23" ht="24" x14ac:dyDescent="0.55000000000000004">
      <c r="A14" s="104"/>
      <c r="B14" s="105">
        <f>SUM(B12:B13)</f>
        <v>6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</row>
    <row r="15" spans="1:23" x14ac:dyDescent="0.2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</row>
    <row r="16" spans="1:23" ht="24" x14ac:dyDescent="0.55000000000000004">
      <c r="A16" s="102" t="s">
        <v>20</v>
      </c>
      <c r="B16" s="103">
        <f>COUNTIF(C2:C7,"20-30 ปี")</f>
        <v>2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</row>
    <row r="17" spans="1:22" ht="24" x14ac:dyDescent="0.55000000000000004">
      <c r="A17" s="102" t="s">
        <v>24</v>
      </c>
      <c r="B17" s="103">
        <v>4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</row>
    <row r="18" spans="1:22" ht="24" x14ac:dyDescent="0.55000000000000004">
      <c r="A18" s="104"/>
      <c r="B18" s="105">
        <f>SUM(B16:B17)</f>
        <v>6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</row>
    <row r="19" spans="1:22" x14ac:dyDescent="0.2">
      <c r="A19" s="110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</row>
    <row r="20" spans="1:22" ht="24" x14ac:dyDescent="0.55000000000000004">
      <c r="A20" s="107" t="s">
        <v>21</v>
      </c>
      <c r="B20" s="103">
        <v>6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</row>
    <row r="21" spans="1:22" ht="24" x14ac:dyDescent="0.55000000000000004">
      <c r="A21" s="104"/>
      <c r="B21" s="105">
        <f>SUM(B20:B20)</f>
        <v>6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</row>
    <row r="22" spans="1:22" x14ac:dyDescent="0.2">
      <c r="A22" s="110" t="s">
        <v>138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</row>
    <row r="23" spans="1:22" ht="24" x14ac:dyDescent="0.55000000000000004">
      <c r="A23" s="107" t="s">
        <v>25</v>
      </c>
      <c r="B23" s="103">
        <v>6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</row>
    <row r="24" spans="1:22" ht="24" x14ac:dyDescent="0.55000000000000004">
      <c r="A24" s="104"/>
      <c r="B24" s="105">
        <f>SUM(B23:B23)</f>
        <v>6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</row>
    <row r="25" spans="1:22" x14ac:dyDescent="0.2">
      <c r="A25" s="110" t="s">
        <v>139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</row>
    <row r="26" spans="1:22" ht="24" x14ac:dyDescent="0.55000000000000004">
      <c r="A26" s="107" t="s">
        <v>135</v>
      </c>
      <c r="B26" s="103">
        <v>6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</row>
    <row r="27" spans="1:22" ht="27.75" x14ac:dyDescent="0.2">
      <c r="A27" s="91"/>
      <c r="B27" s="109">
        <f>SUM(B26:B26)</f>
        <v>6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</row>
    <row r="28" spans="1:22" x14ac:dyDescent="0.2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</row>
    <row r="29" spans="1:22" x14ac:dyDescent="0.2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</row>
    <row r="30" spans="1:22" x14ac:dyDescent="0.2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</row>
    <row r="31" spans="1:22" x14ac:dyDescent="0.2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</row>
    <row r="32" spans="1:22" x14ac:dyDescent="0.2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</row>
    <row r="33" spans="1:22" x14ac:dyDescent="0.2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</row>
    <row r="34" spans="1:22" x14ac:dyDescent="0.2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</row>
    <row r="35" spans="1:22" x14ac:dyDescent="0.2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</row>
    <row r="36" spans="1:22" x14ac:dyDescent="0.2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</row>
    <row r="37" spans="1:22" x14ac:dyDescent="0.2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</row>
    <row r="38" spans="1:22" x14ac:dyDescent="0.2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</row>
    <row r="39" spans="1:22" x14ac:dyDescent="0.2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</row>
    <row r="40" spans="1:22" x14ac:dyDescent="0.2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</row>
    <row r="41" spans="1:22" x14ac:dyDescent="0.2">
      <c r="A41" s="91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</row>
    <row r="42" spans="1:22" x14ac:dyDescent="0.2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</row>
    <row r="43" spans="1:22" x14ac:dyDescent="0.2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</row>
    <row r="44" spans="1:22" x14ac:dyDescent="0.2">
      <c r="A44" s="91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</row>
    <row r="45" spans="1:22" x14ac:dyDescent="0.2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</row>
    <row r="46" spans="1:22" x14ac:dyDescent="0.2">
      <c r="A46" s="91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1:22" x14ac:dyDescent="0.2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</row>
    <row r="48" spans="1:22" x14ac:dyDescent="0.2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</row>
    <row r="49" spans="1:22" x14ac:dyDescent="0.2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</row>
    <row r="50" spans="1:22" x14ac:dyDescent="0.2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</row>
    <row r="51" spans="1:22" x14ac:dyDescent="0.2">
      <c r="A51" s="91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</row>
    <row r="52" spans="1:22" x14ac:dyDescent="0.2">
      <c r="A52" s="91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</row>
    <row r="53" spans="1:22" x14ac:dyDescent="0.2">
      <c r="A53" s="91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</row>
    <row r="54" spans="1:22" x14ac:dyDescent="0.2">
      <c r="A54" s="91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</row>
    <row r="55" spans="1:22" x14ac:dyDescent="0.2">
      <c r="A55" s="91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</row>
    <row r="56" spans="1:22" x14ac:dyDescent="0.2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</row>
    <row r="57" spans="1:22" x14ac:dyDescent="0.2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</row>
    <row r="58" spans="1:22" x14ac:dyDescent="0.2">
      <c r="A58" s="91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</row>
    <row r="59" spans="1:22" x14ac:dyDescent="0.2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</row>
    <row r="60" spans="1:22" x14ac:dyDescent="0.2">
      <c r="A60" s="91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</row>
    <row r="61" spans="1:22" x14ac:dyDescent="0.2">
      <c r="A61" s="91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</row>
    <row r="62" spans="1:22" x14ac:dyDescent="0.2">
      <c r="A62" s="91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</row>
    <row r="63" spans="1:22" x14ac:dyDescent="0.2">
      <c r="A63" s="91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</row>
    <row r="64" spans="1:22" x14ac:dyDescent="0.2">
      <c r="A64" s="91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</row>
    <row r="65" spans="1:22" x14ac:dyDescent="0.2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</row>
    <row r="66" spans="1:22" x14ac:dyDescent="0.2">
      <c r="A66" s="91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</row>
    <row r="67" spans="1:22" x14ac:dyDescent="0.2">
      <c r="A67" s="91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</row>
    <row r="68" spans="1:22" x14ac:dyDescent="0.2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</row>
    <row r="69" spans="1:22" x14ac:dyDescent="0.2">
      <c r="A69" s="91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</row>
    <row r="70" spans="1:22" x14ac:dyDescent="0.2">
      <c r="A70" s="91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</row>
    <row r="71" spans="1:22" x14ac:dyDescent="0.2">
      <c r="A71" s="91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</row>
    <row r="72" spans="1:22" x14ac:dyDescent="0.2">
      <c r="A72" s="91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</row>
    <row r="73" spans="1:22" x14ac:dyDescent="0.2">
      <c r="A73" s="91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</row>
    <row r="74" spans="1:22" x14ac:dyDescent="0.2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</row>
    <row r="75" spans="1:22" x14ac:dyDescent="0.2">
      <c r="A75" s="91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</row>
    <row r="76" spans="1:22" x14ac:dyDescent="0.2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</row>
    <row r="77" spans="1:22" x14ac:dyDescent="0.2">
      <c r="A77" s="91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</row>
    <row r="78" spans="1:22" x14ac:dyDescent="0.2">
      <c r="A78" s="91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</row>
    <row r="79" spans="1:22" x14ac:dyDescent="0.2">
      <c r="A79" s="91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</row>
    <row r="80" spans="1:22" x14ac:dyDescent="0.2">
      <c r="A80" s="91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</row>
    <row r="81" spans="1:22" x14ac:dyDescent="0.2">
      <c r="A81" s="91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</row>
    <row r="82" spans="1:22" x14ac:dyDescent="0.2">
      <c r="A82" s="91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</row>
    <row r="83" spans="1:22" x14ac:dyDescent="0.2">
      <c r="A83" s="91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</row>
    <row r="84" spans="1:22" x14ac:dyDescent="0.2">
      <c r="A84" s="91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</row>
    <row r="85" spans="1:22" x14ac:dyDescent="0.2">
      <c r="A85" s="91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</row>
    <row r="86" spans="1:22" x14ac:dyDescent="0.2">
      <c r="A86" s="91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</row>
    <row r="87" spans="1:22" x14ac:dyDescent="0.2">
      <c r="A87" s="91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</row>
    <row r="88" spans="1:22" x14ac:dyDescent="0.2">
      <c r="A88" s="91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</row>
    <row r="89" spans="1:22" x14ac:dyDescent="0.2">
      <c r="A89" s="91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</row>
    <row r="90" spans="1:22" x14ac:dyDescent="0.2">
      <c r="A90" s="91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</row>
    <row r="91" spans="1:22" x14ac:dyDescent="0.2">
      <c r="A91" s="91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</row>
    <row r="92" spans="1:22" x14ac:dyDescent="0.2">
      <c r="A92" s="91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</row>
    <row r="93" spans="1:22" x14ac:dyDescent="0.2">
      <c r="A93" s="91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</row>
    <row r="94" spans="1:22" x14ac:dyDescent="0.2">
      <c r="A94" s="91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</row>
    <row r="95" spans="1:22" x14ac:dyDescent="0.2">
      <c r="A95" s="91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</row>
    <row r="96" spans="1:22" x14ac:dyDescent="0.2">
      <c r="A96" s="91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</row>
    <row r="97" spans="1:22" x14ac:dyDescent="0.2">
      <c r="A97" s="91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</row>
    <row r="98" spans="1:22" x14ac:dyDescent="0.2">
      <c r="A98" s="91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</row>
    <row r="99" spans="1:22" x14ac:dyDescent="0.2">
      <c r="A99" s="91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</row>
    <row r="100" spans="1:22" x14ac:dyDescent="0.2">
      <c r="A100" s="91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</row>
    <row r="101" spans="1:22" x14ac:dyDescent="0.2">
      <c r="A101" s="91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</row>
    <row r="102" spans="1:22" x14ac:dyDescent="0.2">
      <c r="A102" s="91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</row>
    <row r="103" spans="1:22" x14ac:dyDescent="0.2">
      <c r="A103" s="91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</row>
    <row r="104" spans="1:22" x14ac:dyDescent="0.2">
      <c r="A104" s="91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</row>
    <row r="105" spans="1:22" x14ac:dyDescent="0.2">
      <c r="A105" s="91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</row>
    <row r="106" spans="1:22" x14ac:dyDescent="0.2">
      <c r="A106" s="91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x14ac:dyDescent="0.2">
      <c r="A107" s="91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x14ac:dyDescent="0.2"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09" spans="1:22" x14ac:dyDescent="0.2"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</row>
    <row r="110" spans="1:22" x14ac:dyDescent="0.2"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</row>
    <row r="111" spans="1:22" x14ac:dyDescent="0.2"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</row>
    <row r="112" spans="1:22" x14ac:dyDescent="0.2"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</row>
    <row r="113" spans="9:22" x14ac:dyDescent="0.2"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</row>
    <row r="114" spans="9:22" x14ac:dyDescent="0.2"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</row>
    <row r="115" spans="9:22" x14ac:dyDescent="0.2">
      <c r="T115" s="92"/>
      <c r="U115" s="92"/>
      <c r="V115" s="92"/>
    </row>
    <row r="116" spans="9:22" x14ac:dyDescent="0.2">
      <c r="T116" s="92"/>
      <c r="U116" s="92"/>
      <c r="V116" s="92"/>
    </row>
  </sheetData>
  <autoFilter ref="G1:G111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128"/>
  <sheetViews>
    <sheetView topLeftCell="L1" workbookViewId="0">
      <selection activeCell="B35" sqref="B35"/>
    </sheetView>
  </sheetViews>
  <sheetFormatPr defaultColWidth="14.42578125" defaultRowHeight="12.75" x14ac:dyDescent="0.2"/>
  <cols>
    <col min="1" max="1" width="36" bestFit="1" customWidth="1"/>
    <col min="2" max="23" width="21.5703125" customWidth="1"/>
  </cols>
  <sheetData>
    <row r="1" spans="1:23" x14ac:dyDescent="0.2">
      <c r="A1" s="90" t="s">
        <v>112</v>
      </c>
      <c r="B1" s="90" t="s">
        <v>0</v>
      </c>
      <c r="C1" s="90" t="s">
        <v>1</v>
      </c>
      <c r="D1" s="90" t="s">
        <v>2</v>
      </c>
      <c r="E1" s="90" t="s">
        <v>3</v>
      </c>
      <c r="F1" s="90" t="s">
        <v>4</v>
      </c>
      <c r="G1" s="90" t="s">
        <v>5</v>
      </c>
      <c r="H1" s="90" t="s">
        <v>6</v>
      </c>
      <c r="I1" s="90" t="s">
        <v>7</v>
      </c>
      <c r="J1" s="90" t="s">
        <v>8</v>
      </c>
      <c r="K1" s="90" t="s">
        <v>113</v>
      </c>
      <c r="L1" s="90" t="s">
        <v>114</v>
      </c>
      <c r="M1" s="90" t="s">
        <v>115</v>
      </c>
      <c r="N1" s="90" t="s">
        <v>116</v>
      </c>
      <c r="O1" s="90" t="s">
        <v>117</v>
      </c>
      <c r="P1" s="90" t="s">
        <v>103</v>
      </c>
      <c r="Q1" s="90" t="s">
        <v>13</v>
      </c>
      <c r="R1" s="90" t="s">
        <v>118</v>
      </c>
      <c r="S1" s="90" t="s">
        <v>15</v>
      </c>
      <c r="T1" s="90" t="s">
        <v>119</v>
      </c>
      <c r="U1" s="90" t="s">
        <v>120</v>
      </c>
      <c r="V1" s="90" t="s">
        <v>121</v>
      </c>
      <c r="W1" s="90" t="s">
        <v>136</v>
      </c>
    </row>
    <row r="2" spans="1:23" x14ac:dyDescent="0.2">
      <c r="A2" s="91">
        <v>43905.586989085648</v>
      </c>
      <c r="B2" s="92" t="s">
        <v>23</v>
      </c>
      <c r="C2" s="92" t="s">
        <v>20</v>
      </c>
      <c r="D2" s="92" t="s">
        <v>21</v>
      </c>
      <c r="E2" s="92" t="s">
        <v>25</v>
      </c>
      <c r="F2" s="92" t="s">
        <v>183</v>
      </c>
      <c r="G2" s="92" t="s">
        <v>131</v>
      </c>
      <c r="H2" s="92">
        <v>4</v>
      </c>
      <c r="I2" s="92">
        <v>5</v>
      </c>
      <c r="J2" s="92">
        <v>4</v>
      </c>
      <c r="K2" s="92">
        <v>4</v>
      </c>
      <c r="L2" s="92">
        <v>4</v>
      </c>
      <c r="M2" s="92">
        <v>4</v>
      </c>
      <c r="N2" s="92">
        <v>4</v>
      </c>
      <c r="O2" s="92">
        <v>4</v>
      </c>
      <c r="P2" s="92">
        <v>4</v>
      </c>
      <c r="Q2" s="92">
        <v>4</v>
      </c>
      <c r="R2" s="92">
        <v>4</v>
      </c>
      <c r="S2" s="92">
        <v>4</v>
      </c>
      <c r="T2" s="92">
        <v>4</v>
      </c>
      <c r="U2" s="92">
        <v>4</v>
      </c>
      <c r="V2" s="92">
        <v>4</v>
      </c>
    </row>
    <row r="3" spans="1:23" x14ac:dyDescent="0.2">
      <c r="A3" s="91">
        <v>43905.589935115742</v>
      </c>
      <c r="B3" s="92" t="s">
        <v>23</v>
      </c>
      <c r="C3" s="92" t="s">
        <v>24</v>
      </c>
      <c r="D3" s="92" t="s">
        <v>21</v>
      </c>
      <c r="E3" s="92" t="s">
        <v>25</v>
      </c>
      <c r="F3" s="92" t="s">
        <v>135</v>
      </c>
      <c r="G3" s="92" t="s">
        <v>131</v>
      </c>
      <c r="H3" s="92">
        <v>5</v>
      </c>
      <c r="I3" s="92">
        <v>5</v>
      </c>
      <c r="J3" s="92">
        <v>5</v>
      </c>
      <c r="K3" s="92">
        <v>5</v>
      </c>
      <c r="L3" s="92">
        <v>5</v>
      </c>
      <c r="M3" s="92">
        <v>5</v>
      </c>
      <c r="N3" s="92">
        <v>5</v>
      </c>
      <c r="O3" s="92">
        <v>5</v>
      </c>
      <c r="P3" s="92">
        <v>5</v>
      </c>
      <c r="Q3" s="92">
        <v>5</v>
      </c>
      <c r="R3" s="92">
        <v>5</v>
      </c>
      <c r="S3" s="92">
        <v>5</v>
      </c>
      <c r="T3" s="92">
        <v>5</v>
      </c>
      <c r="U3" s="92">
        <v>5</v>
      </c>
      <c r="V3" s="92">
        <v>5</v>
      </c>
    </row>
    <row r="4" spans="1:23" x14ac:dyDescent="0.2">
      <c r="A4" s="91">
        <v>43905.590428842595</v>
      </c>
      <c r="B4" s="92" t="s">
        <v>23</v>
      </c>
      <c r="C4" s="92" t="s">
        <v>20</v>
      </c>
      <c r="D4" s="92" t="s">
        <v>21</v>
      </c>
      <c r="E4" s="92" t="s">
        <v>25</v>
      </c>
      <c r="F4" s="92" t="s">
        <v>135</v>
      </c>
      <c r="G4" s="92" t="s">
        <v>131</v>
      </c>
      <c r="H4" s="92">
        <v>5</v>
      </c>
      <c r="I4" s="92">
        <v>5</v>
      </c>
      <c r="J4" s="92">
        <v>5</v>
      </c>
      <c r="K4" s="92">
        <v>5</v>
      </c>
      <c r="L4" s="92">
        <v>5</v>
      </c>
      <c r="M4" s="92">
        <v>5</v>
      </c>
      <c r="N4" s="92">
        <v>5</v>
      </c>
      <c r="O4" s="92">
        <v>5</v>
      </c>
      <c r="P4" s="92">
        <v>5</v>
      </c>
      <c r="Q4" s="92">
        <v>5</v>
      </c>
      <c r="R4" s="92">
        <v>5</v>
      </c>
      <c r="S4" s="92">
        <v>5</v>
      </c>
      <c r="T4" s="92">
        <v>5</v>
      </c>
      <c r="U4" s="92">
        <v>5</v>
      </c>
      <c r="V4" s="92">
        <v>5</v>
      </c>
    </row>
    <row r="5" spans="1:23" x14ac:dyDescent="0.2">
      <c r="A5" s="91">
        <v>43905.591506805555</v>
      </c>
      <c r="B5" s="92" t="s">
        <v>19</v>
      </c>
      <c r="C5" s="92" t="s">
        <v>130</v>
      </c>
      <c r="D5" s="92" t="s">
        <v>21</v>
      </c>
      <c r="E5" s="92" t="s">
        <v>25</v>
      </c>
      <c r="F5" s="92" t="s">
        <v>135</v>
      </c>
      <c r="G5" s="92" t="s">
        <v>131</v>
      </c>
      <c r="H5" s="92">
        <v>4</v>
      </c>
      <c r="I5" s="92">
        <v>4</v>
      </c>
      <c r="J5" s="92">
        <v>4</v>
      </c>
      <c r="K5" s="92">
        <v>4</v>
      </c>
      <c r="L5" s="92">
        <v>4</v>
      </c>
      <c r="M5" s="92">
        <v>4</v>
      </c>
      <c r="N5" s="92">
        <v>4</v>
      </c>
      <c r="O5" s="92">
        <v>4</v>
      </c>
      <c r="P5" s="92">
        <v>4</v>
      </c>
      <c r="Q5" s="92">
        <v>4</v>
      </c>
      <c r="R5" s="92">
        <v>4</v>
      </c>
      <c r="S5" s="92">
        <v>4</v>
      </c>
      <c r="T5" s="92">
        <v>4</v>
      </c>
      <c r="U5" s="92">
        <v>4</v>
      </c>
      <c r="V5" s="92">
        <v>4</v>
      </c>
      <c r="W5" s="92" t="s">
        <v>184</v>
      </c>
    </row>
    <row r="6" spans="1:23" x14ac:dyDescent="0.2">
      <c r="A6" s="91">
        <v>43905.59356768518</v>
      </c>
      <c r="B6" s="92" t="s">
        <v>19</v>
      </c>
      <c r="C6" s="92" t="s">
        <v>20</v>
      </c>
      <c r="D6" s="92" t="s">
        <v>21</v>
      </c>
      <c r="E6" s="92" t="s">
        <v>25</v>
      </c>
      <c r="F6" s="92" t="s">
        <v>135</v>
      </c>
      <c r="G6" s="92" t="s">
        <v>131</v>
      </c>
      <c r="H6" s="92">
        <v>4</v>
      </c>
      <c r="I6" s="92">
        <v>5</v>
      </c>
      <c r="J6" s="92">
        <v>3</v>
      </c>
      <c r="K6" s="92">
        <v>3</v>
      </c>
      <c r="L6" s="92">
        <v>3</v>
      </c>
      <c r="M6" s="92">
        <v>4</v>
      </c>
      <c r="N6" s="92">
        <v>3</v>
      </c>
      <c r="O6" s="92">
        <v>4</v>
      </c>
      <c r="P6" s="92">
        <v>4</v>
      </c>
      <c r="Q6" s="92">
        <v>4</v>
      </c>
      <c r="R6" s="92">
        <v>3</v>
      </c>
      <c r="S6" s="92">
        <v>4</v>
      </c>
      <c r="T6" s="92">
        <v>4</v>
      </c>
      <c r="U6" s="92">
        <v>4</v>
      </c>
      <c r="V6" s="92">
        <v>4</v>
      </c>
    </row>
    <row r="7" spans="1:23" x14ac:dyDescent="0.2">
      <c r="A7" s="91">
        <v>43905.598918715274</v>
      </c>
      <c r="B7" s="92" t="s">
        <v>23</v>
      </c>
      <c r="C7" s="92" t="s">
        <v>20</v>
      </c>
      <c r="D7" s="92" t="s">
        <v>21</v>
      </c>
      <c r="E7" s="92" t="s">
        <v>25</v>
      </c>
      <c r="F7" s="92" t="s">
        <v>183</v>
      </c>
      <c r="G7" s="92" t="s">
        <v>131</v>
      </c>
      <c r="H7" s="92">
        <v>1</v>
      </c>
      <c r="I7" s="92">
        <v>4</v>
      </c>
      <c r="J7" s="92">
        <v>4</v>
      </c>
      <c r="K7" s="92">
        <v>4</v>
      </c>
      <c r="L7" s="92">
        <v>4</v>
      </c>
      <c r="M7" s="92">
        <v>4</v>
      </c>
      <c r="N7" s="92">
        <v>3</v>
      </c>
      <c r="O7" s="92">
        <v>4</v>
      </c>
      <c r="P7" s="92">
        <v>4</v>
      </c>
      <c r="Q7" s="92">
        <v>4</v>
      </c>
      <c r="R7" s="92">
        <v>4</v>
      </c>
      <c r="S7" s="92">
        <v>4</v>
      </c>
      <c r="T7" s="92">
        <v>5</v>
      </c>
      <c r="U7" s="92">
        <v>4</v>
      </c>
      <c r="V7" s="92">
        <v>4</v>
      </c>
    </row>
    <row r="8" spans="1:23" x14ac:dyDescent="0.2">
      <c r="A8" s="91">
        <v>43905.632373113425</v>
      </c>
      <c r="B8" s="92" t="s">
        <v>19</v>
      </c>
      <c r="C8" s="92" t="s">
        <v>20</v>
      </c>
      <c r="D8" s="92" t="s">
        <v>21</v>
      </c>
      <c r="E8" s="92" t="s">
        <v>25</v>
      </c>
      <c r="F8" s="92" t="s">
        <v>183</v>
      </c>
      <c r="G8" s="92" t="s">
        <v>131</v>
      </c>
      <c r="H8" s="92">
        <v>5</v>
      </c>
      <c r="I8" s="92">
        <v>5</v>
      </c>
      <c r="J8" s="92">
        <v>5</v>
      </c>
      <c r="K8" s="92">
        <v>5</v>
      </c>
      <c r="L8" s="92">
        <v>4</v>
      </c>
      <c r="M8" s="92">
        <v>5</v>
      </c>
      <c r="N8" s="92">
        <v>5</v>
      </c>
      <c r="O8" s="92">
        <v>5</v>
      </c>
      <c r="P8" s="92">
        <v>4</v>
      </c>
      <c r="Q8" s="92">
        <v>5</v>
      </c>
      <c r="R8" s="92">
        <v>5</v>
      </c>
      <c r="S8" s="92">
        <v>5</v>
      </c>
      <c r="T8" s="92">
        <v>5</v>
      </c>
      <c r="U8" s="92">
        <v>5</v>
      </c>
      <c r="V8" s="92">
        <v>5</v>
      </c>
    </row>
    <row r="9" spans="1:23" x14ac:dyDescent="0.2">
      <c r="A9" s="91">
        <v>43905.637455462958</v>
      </c>
      <c r="B9" s="92" t="s">
        <v>23</v>
      </c>
      <c r="C9" s="92" t="s">
        <v>24</v>
      </c>
      <c r="D9" s="92" t="s">
        <v>123</v>
      </c>
      <c r="E9" s="92" t="s">
        <v>190</v>
      </c>
      <c r="F9" s="92" t="s">
        <v>128</v>
      </c>
      <c r="G9" s="92" t="s">
        <v>131</v>
      </c>
      <c r="H9" s="92">
        <v>5</v>
      </c>
      <c r="I9" s="92">
        <v>5</v>
      </c>
      <c r="J9" s="92">
        <v>5</v>
      </c>
      <c r="K9" s="92">
        <v>5</v>
      </c>
      <c r="L9" s="92">
        <v>5</v>
      </c>
      <c r="M9" s="92">
        <v>5</v>
      </c>
      <c r="N9" s="92">
        <v>5</v>
      </c>
      <c r="O9" s="92">
        <v>5</v>
      </c>
      <c r="P9" s="92">
        <v>5</v>
      </c>
      <c r="Q9" s="92">
        <v>5</v>
      </c>
      <c r="R9" s="92">
        <v>5</v>
      </c>
      <c r="S9" s="92">
        <v>5</v>
      </c>
      <c r="T9" s="92">
        <v>5</v>
      </c>
      <c r="U9" s="92">
        <v>5</v>
      </c>
      <c r="V9" s="92">
        <v>5</v>
      </c>
    </row>
    <row r="10" spans="1:23" x14ac:dyDescent="0.2">
      <c r="A10" s="91">
        <v>43905.932772488421</v>
      </c>
      <c r="B10" s="92" t="s">
        <v>23</v>
      </c>
      <c r="C10" s="92" t="s">
        <v>20</v>
      </c>
      <c r="D10" s="92" t="s">
        <v>21</v>
      </c>
      <c r="E10" s="92" t="s">
        <v>25</v>
      </c>
      <c r="F10" s="92" t="s">
        <v>195</v>
      </c>
      <c r="G10" s="92" t="s">
        <v>131</v>
      </c>
      <c r="H10" s="92">
        <v>5</v>
      </c>
      <c r="I10" s="92">
        <v>4</v>
      </c>
      <c r="J10" s="92">
        <v>5</v>
      </c>
      <c r="K10" s="92">
        <v>5</v>
      </c>
      <c r="L10" s="92">
        <v>5</v>
      </c>
      <c r="M10" s="92">
        <v>5</v>
      </c>
      <c r="N10" s="92">
        <v>2</v>
      </c>
      <c r="O10" s="92">
        <v>4</v>
      </c>
      <c r="P10" s="92">
        <v>5</v>
      </c>
      <c r="Q10" s="92">
        <v>5</v>
      </c>
      <c r="R10" s="92">
        <v>5</v>
      </c>
      <c r="S10" s="92">
        <v>5</v>
      </c>
      <c r="T10" s="92">
        <v>5</v>
      </c>
      <c r="U10" s="92">
        <v>5</v>
      </c>
      <c r="V10" s="92">
        <v>5</v>
      </c>
    </row>
    <row r="11" spans="1:23" x14ac:dyDescent="0.2">
      <c r="A11" s="91">
        <v>43905.598918715274</v>
      </c>
      <c r="B11" s="92" t="s">
        <v>23</v>
      </c>
      <c r="C11" s="92" t="s">
        <v>20</v>
      </c>
      <c r="D11" s="92" t="s">
        <v>21</v>
      </c>
      <c r="E11" s="92" t="s">
        <v>25</v>
      </c>
      <c r="F11" s="92" t="s">
        <v>183</v>
      </c>
      <c r="G11" s="92" t="s">
        <v>131</v>
      </c>
      <c r="H11" s="92">
        <v>4</v>
      </c>
      <c r="I11" s="92">
        <v>4</v>
      </c>
      <c r="J11" s="92">
        <v>4</v>
      </c>
      <c r="K11" s="92">
        <v>4</v>
      </c>
      <c r="L11" s="92">
        <v>4</v>
      </c>
      <c r="M11" s="92">
        <v>4</v>
      </c>
      <c r="N11" s="92">
        <v>3</v>
      </c>
      <c r="O11" s="92">
        <v>4</v>
      </c>
      <c r="P11" s="92">
        <v>4</v>
      </c>
      <c r="Q11" s="92">
        <v>4</v>
      </c>
      <c r="R11" s="92">
        <v>4</v>
      </c>
      <c r="S11" s="92">
        <v>4</v>
      </c>
      <c r="T11" s="92">
        <v>5</v>
      </c>
      <c r="U11" s="92">
        <v>4</v>
      </c>
      <c r="V11" s="92">
        <v>4</v>
      </c>
    </row>
    <row r="12" spans="1:23" x14ac:dyDescent="0.2">
      <c r="A12" s="91">
        <v>43905.632373113425</v>
      </c>
      <c r="B12" s="92" t="s">
        <v>19</v>
      </c>
      <c r="C12" s="92" t="s">
        <v>20</v>
      </c>
      <c r="D12" s="92" t="s">
        <v>21</v>
      </c>
      <c r="E12" s="92" t="s">
        <v>25</v>
      </c>
      <c r="F12" s="92" t="s">
        <v>183</v>
      </c>
      <c r="G12" s="92" t="s">
        <v>131</v>
      </c>
      <c r="H12" s="92">
        <v>5</v>
      </c>
      <c r="I12" s="92">
        <v>5</v>
      </c>
      <c r="J12" s="92">
        <v>5</v>
      </c>
      <c r="K12" s="92">
        <v>5</v>
      </c>
      <c r="L12" s="92">
        <v>5</v>
      </c>
      <c r="M12" s="92">
        <v>5</v>
      </c>
      <c r="N12" s="92">
        <v>5</v>
      </c>
      <c r="O12" s="92">
        <v>5</v>
      </c>
      <c r="P12" s="92">
        <v>5</v>
      </c>
      <c r="Q12" s="92">
        <v>5</v>
      </c>
      <c r="R12" s="92">
        <v>5</v>
      </c>
      <c r="S12" s="92">
        <v>5</v>
      </c>
      <c r="T12" s="92">
        <v>5</v>
      </c>
      <c r="U12" s="92">
        <v>5</v>
      </c>
      <c r="V12" s="92">
        <v>5</v>
      </c>
    </row>
    <row r="13" spans="1:23" x14ac:dyDescent="0.2">
      <c r="A13" s="91">
        <v>43905.637455462958</v>
      </c>
      <c r="B13" s="92" t="s">
        <v>23</v>
      </c>
      <c r="C13" s="92" t="s">
        <v>24</v>
      </c>
      <c r="D13" s="92" t="s">
        <v>123</v>
      </c>
      <c r="E13" s="92" t="s">
        <v>190</v>
      </c>
      <c r="F13" s="92" t="s">
        <v>128</v>
      </c>
      <c r="G13" s="92" t="s">
        <v>131</v>
      </c>
      <c r="H13" s="92">
        <v>5</v>
      </c>
      <c r="I13" s="92">
        <v>5</v>
      </c>
      <c r="J13" s="92">
        <v>5</v>
      </c>
      <c r="K13" s="92">
        <v>5</v>
      </c>
      <c r="L13" s="92">
        <v>5</v>
      </c>
      <c r="M13" s="92">
        <v>5</v>
      </c>
      <c r="N13" s="92">
        <v>5</v>
      </c>
      <c r="O13" s="92">
        <v>5</v>
      </c>
      <c r="P13" s="92">
        <v>5</v>
      </c>
      <c r="Q13" s="92">
        <v>5</v>
      </c>
      <c r="R13" s="92">
        <v>5</v>
      </c>
      <c r="S13" s="92">
        <v>5</v>
      </c>
      <c r="T13" s="92">
        <v>5</v>
      </c>
      <c r="U13" s="92">
        <v>5</v>
      </c>
      <c r="V13" s="92">
        <v>5</v>
      </c>
    </row>
    <row r="14" spans="1:23" x14ac:dyDescent="0.2">
      <c r="A14" s="91">
        <v>43905.932772488421</v>
      </c>
      <c r="B14" s="92" t="s">
        <v>23</v>
      </c>
      <c r="C14" s="92" t="s">
        <v>20</v>
      </c>
      <c r="D14" s="92" t="s">
        <v>21</v>
      </c>
      <c r="E14" s="92" t="s">
        <v>25</v>
      </c>
      <c r="F14" s="92" t="s">
        <v>195</v>
      </c>
      <c r="G14" s="92" t="s">
        <v>131</v>
      </c>
      <c r="H14" s="92">
        <v>5</v>
      </c>
      <c r="I14" s="92">
        <v>4</v>
      </c>
      <c r="J14" s="92">
        <v>5</v>
      </c>
      <c r="K14" s="92">
        <v>5</v>
      </c>
      <c r="L14" s="92">
        <v>5</v>
      </c>
      <c r="M14" s="92">
        <v>5</v>
      </c>
      <c r="N14" s="92">
        <v>2</v>
      </c>
      <c r="O14" s="92">
        <v>4</v>
      </c>
      <c r="P14" s="92">
        <v>5</v>
      </c>
      <c r="Q14" s="92">
        <v>5</v>
      </c>
      <c r="R14" s="92">
        <v>5</v>
      </c>
      <c r="S14" s="92">
        <v>5</v>
      </c>
      <c r="T14" s="92">
        <v>5</v>
      </c>
      <c r="U14" s="92">
        <v>5</v>
      </c>
      <c r="V14" s="92">
        <v>5</v>
      </c>
    </row>
    <row r="15" spans="1:23" x14ac:dyDescent="0.2">
      <c r="A15" s="91">
        <v>43905.632373113425</v>
      </c>
      <c r="B15" s="92" t="s">
        <v>19</v>
      </c>
      <c r="C15" s="92" t="s">
        <v>20</v>
      </c>
      <c r="D15" s="92" t="s">
        <v>21</v>
      </c>
      <c r="E15" s="92" t="s">
        <v>25</v>
      </c>
      <c r="F15" s="92" t="s">
        <v>183</v>
      </c>
      <c r="G15" s="92" t="s">
        <v>131</v>
      </c>
      <c r="H15" s="92">
        <v>5</v>
      </c>
      <c r="I15" s="92">
        <v>5</v>
      </c>
      <c r="J15" s="92">
        <v>5</v>
      </c>
      <c r="K15" s="92">
        <v>5</v>
      </c>
      <c r="L15" s="92">
        <v>5</v>
      </c>
      <c r="M15" s="92">
        <v>5</v>
      </c>
      <c r="N15" s="92">
        <v>5</v>
      </c>
      <c r="O15" s="92">
        <v>5</v>
      </c>
      <c r="P15" s="92">
        <v>5</v>
      </c>
      <c r="Q15" s="92">
        <v>5</v>
      </c>
      <c r="R15" s="92">
        <v>5</v>
      </c>
      <c r="S15" s="92">
        <v>5</v>
      </c>
      <c r="T15" s="92">
        <v>5</v>
      </c>
      <c r="U15" s="92">
        <v>5</v>
      </c>
      <c r="V15" s="92">
        <v>5</v>
      </c>
    </row>
    <row r="16" spans="1:23" x14ac:dyDescent="0.2">
      <c r="A16" s="91">
        <v>43905.637455462958</v>
      </c>
      <c r="B16" s="92" t="s">
        <v>23</v>
      </c>
      <c r="C16" s="92" t="s">
        <v>24</v>
      </c>
      <c r="D16" s="92" t="s">
        <v>123</v>
      </c>
      <c r="E16" s="92" t="s">
        <v>190</v>
      </c>
      <c r="F16" s="92" t="s">
        <v>128</v>
      </c>
      <c r="G16" s="92" t="s">
        <v>131</v>
      </c>
      <c r="H16" s="92">
        <v>5</v>
      </c>
      <c r="I16" s="92">
        <v>5</v>
      </c>
      <c r="J16" s="92">
        <v>4</v>
      </c>
      <c r="K16" s="92">
        <v>5</v>
      </c>
      <c r="L16" s="92">
        <v>5</v>
      </c>
      <c r="M16" s="92">
        <v>5</v>
      </c>
      <c r="N16" s="92">
        <v>5</v>
      </c>
      <c r="O16" s="92">
        <v>5</v>
      </c>
      <c r="P16" s="92">
        <v>5</v>
      </c>
      <c r="Q16" s="92">
        <v>5</v>
      </c>
      <c r="R16" s="92">
        <v>5</v>
      </c>
      <c r="S16" s="92">
        <v>5</v>
      </c>
      <c r="T16" s="92">
        <v>5</v>
      </c>
      <c r="U16" s="92">
        <v>5</v>
      </c>
      <c r="V16" s="92">
        <v>5</v>
      </c>
    </row>
    <row r="17" spans="1:22" ht="23.25" x14ac:dyDescent="0.2">
      <c r="H17" s="1">
        <f>AVERAGE(H2:H16)</f>
        <v>4.4666666666666668</v>
      </c>
      <c r="I17" s="1">
        <f t="shared" ref="I17:V17" si="0">AVERAGE(I2:I16)</f>
        <v>4.666666666666667</v>
      </c>
      <c r="J17" s="1">
        <f t="shared" si="0"/>
        <v>4.5333333333333332</v>
      </c>
      <c r="K17" s="1">
        <f t="shared" si="0"/>
        <v>4.5999999999999996</v>
      </c>
      <c r="L17" s="1">
        <f t="shared" si="0"/>
        <v>4.5333333333333332</v>
      </c>
      <c r="M17" s="1">
        <f t="shared" si="0"/>
        <v>4.666666666666667</v>
      </c>
      <c r="N17" s="1">
        <f t="shared" si="0"/>
        <v>4.0666666666666664</v>
      </c>
      <c r="O17" s="1">
        <f t="shared" si="0"/>
        <v>4.5333333333333332</v>
      </c>
      <c r="P17" s="1">
        <f t="shared" si="0"/>
        <v>4.5999999999999996</v>
      </c>
      <c r="Q17" s="1">
        <f t="shared" si="0"/>
        <v>4.666666666666667</v>
      </c>
      <c r="R17" s="1">
        <f t="shared" si="0"/>
        <v>4.5999999999999996</v>
      </c>
      <c r="S17" s="1">
        <f t="shared" si="0"/>
        <v>4.666666666666667</v>
      </c>
      <c r="T17" s="1">
        <f t="shared" si="0"/>
        <v>4.8</v>
      </c>
      <c r="U17" s="1">
        <f t="shared" si="0"/>
        <v>4.666666666666667</v>
      </c>
      <c r="V17" s="1">
        <f t="shared" si="0"/>
        <v>4.666666666666667</v>
      </c>
    </row>
    <row r="18" spans="1:22" ht="23.25" x14ac:dyDescent="0.2">
      <c r="H18" s="2">
        <f>STDEV(H2:H16)</f>
        <v>1.0600988273786198</v>
      </c>
      <c r="I18" s="2">
        <f t="shared" ref="I18:V18" si="1">STDEV(I2:I16)</f>
        <v>0.48795003647426521</v>
      </c>
      <c r="J18" s="2">
        <f t="shared" si="1"/>
        <v>0.6399404734221853</v>
      </c>
      <c r="K18" s="2">
        <f t="shared" si="1"/>
        <v>0.6324555320336771</v>
      </c>
      <c r="L18" s="2">
        <f t="shared" si="1"/>
        <v>0.6399404734221853</v>
      </c>
      <c r="M18" s="2">
        <f t="shared" si="1"/>
        <v>0.48795003647426521</v>
      </c>
      <c r="N18" s="2">
        <f t="shared" si="1"/>
        <v>1.1629191512658792</v>
      </c>
      <c r="O18" s="2">
        <f t="shared" si="1"/>
        <v>0.51639777949432331</v>
      </c>
      <c r="P18" s="2">
        <f t="shared" si="1"/>
        <v>0.50709255283711152</v>
      </c>
      <c r="Q18" s="2">
        <f t="shared" si="1"/>
        <v>0.48795003647426521</v>
      </c>
      <c r="R18" s="2">
        <f t="shared" si="1"/>
        <v>0.6324555320336771</v>
      </c>
      <c r="S18" s="2">
        <f t="shared" si="1"/>
        <v>0.48795003647426521</v>
      </c>
      <c r="T18" s="2">
        <f t="shared" si="1"/>
        <v>0.41403933560541251</v>
      </c>
      <c r="U18" s="2">
        <f t="shared" si="1"/>
        <v>0.48795003647426521</v>
      </c>
      <c r="V18" s="2">
        <f t="shared" si="1"/>
        <v>0.48795003647426521</v>
      </c>
    </row>
    <row r="19" spans="1:22" ht="23.25" x14ac:dyDescent="0.2">
      <c r="H19" s="49">
        <f>AVERAGE(H2:H18)</f>
        <v>4.2662803231791351</v>
      </c>
      <c r="I19" s="49">
        <f t="shared" ref="I19:V19" si="2">AVERAGE(I2:I18)</f>
        <v>4.4208598060671136</v>
      </c>
      <c r="J19" s="49">
        <f t="shared" si="2"/>
        <v>4.3043102239267954</v>
      </c>
      <c r="K19" s="49">
        <f t="shared" si="2"/>
        <v>4.3666150312960985</v>
      </c>
      <c r="L19" s="49">
        <f t="shared" si="2"/>
        <v>4.3043102239267954</v>
      </c>
      <c r="M19" s="49">
        <f t="shared" si="2"/>
        <v>4.4208598060671136</v>
      </c>
      <c r="N19" s="49">
        <f t="shared" si="2"/>
        <v>3.8958579892901497</v>
      </c>
      <c r="O19" s="49">
        <f t="shared" si="2"/>
        <v>4.2970430066369207</v>
      </c>
      <c r="P19" s="49">
        <f t="shared" si="2"/>
        <v>4.3592407384021827</v>
      </c>
      <c r="Q19" s="49">
        <f t="shared" si="2"/>
        <v>4.4208598060671136</v>
      </c>
      <c r="R19" s="49">
        <f t="shared" si="2"/>
        <v>4.3666150312960985</v>
      </c>
      <c r="S19" s="49">
        <f t="shared" si="2"/>
        <v>4.4208598060671136</v>
      </c>
      <c r="T19" s="49">
        <f t="shared" si="2"/>
        <v>4.5420023138591414</v>
      </c>
      <c r="U19" s="49">
        <f t="shared" si="2"/>
        <v>4.4208598060671136</v>
      </c>
      <c r="V19" s="49">
        <f t="shared" si="2"/>
        <v>4.4208598060671136</v>
      </c>
    </row>
    <row r="20" spans="1:22" ht="23.25" x14ac:dyDescent="0.2">
      <c r="A20" s="91"/>
      <c r="B20" s="92"/>
      <c r="C20" s="92"/>
      <c r="D20" s="92"/>
      <c r="E20" s="92"/>
      <c r="F20" s="92"/>
      <c r="G20" s="92"/>
      <c r="H20" s="49">
        <f>STDEV(H2:H16)</f>
        <v>1.0600988273786198</v>
      </c>
      <c r="I20" s="49">
        <f t="shared" ref="I20:V20" si="3">STDEV(I2:I16)</f>
        <v>0.48795003647426521</v>
      </c>
      <c r="J20" s="49">
        <f t="shared" si="3"/>
        <v>0.6399404734221853</v>
      </c>
      <c r="K20" s="49">
        <f t="shared" si="3"/>
        <v>0.6324555320336771</v>
      </c>
      <c r="L20" s="49">
        <f t="shared" si="3"/>
        <v>0.6399404734221853</v>
      </c>
      <c r="M20" s="49">
        <f t="shared" si="3"/>
        <v>0.48795003647426521</v>
      </c>
      <c r="N20" s="49">
        <f t="shared" si="3"/>
        <v>1.1629191512658792</v>
      </c>
      <c r="O20" s="49">
        <f t="shared" si="3"/>
        <v>0.51639777949432331</v>
      </c>
      <c r="P20" s="49">
        <f t="shared" si="3"/>
        <v>0.50709255283711152</v>
      </c>
      <c r="Q20" s="49">
        <f t="shared" si="3"/>
        <v>0.48795003647426521</v>
      </c>
      <c r="R20" s="49">
        <f t="shared" si="3"/>
        <v>0.6324555320336771</v>
      </c>
      <c r="S20" s="49">
        <f t="shared" si="3"/>
        <v>0.48795003647426521</v>
      </c>
      <c r="T20" s="49">
        <f t="shared" si="3"/>
        <v>0.41403933560541251</v>
      </c>
      <c r="U20" s="49">
        <f t="shared" si="3"/>
        <v>0.48795003647426521</v>
      </c>
      <c r="V20" s="49">
        <f t="shared" si="3"/>
        <v>0.48795003647426521</v>
      </c>
    </row>
    <row r="21" spans="1:22" x14ac:dyDescent="0.2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</row>
    <row r="22" spans="1:22" ht="24" x14ac:dyDescent="0.55000000000000004">
      <c r="A22" s="102" t="s">
        <v>19</v>
      </c>
      <c r="B22" s="103">
        <f>COUNTIF(B2:B16,"ชาย")</f>
        <v>5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</row>
    <row r="23" spans="1:22" ht="24" x14ac:dyDescent="0.55000000000000004">
      <c r="A23" s="102" t="s">
        <v>23</v>
      </c>
      <c r="B23" s="103">
        <f>COUNTIF(B2:B16,"หญิง")</f>
        <v>10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</row>
    <row r="24" spans="1:22" ht="24" x14ac:dyDescent="0.55000000000000004">
      <c r="A24" s="104"/>
      <c r="B24" s="105">
        <f>SUM(B22:B23)</f>
        <v>15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</row>
    <row r="25" spans="1:22" x14ac:dyDescent="0.2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</row>
    <row r="26" spans="1:22" ht="24" x14ac:dyDescent="0.55000000000000004">
      <c r="A26" s="102" t="s">
        <v>20</v>
      </c>
      <c r="B26" s="103">
        <f>COUNTIF(C2:C16,"20-30 ปี")</f>
        <v>10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</row>
    <row r="27" spans="1:22" ht="24" x14ac:dyDescent="0.55000000000000004">
      <c r="A27" s="102" t="s">
        <v>24</v>
      </c>
      <c r="B27" s="103">
        <f>COUNTIF(C2:C16,"31-40 ปี")</f>
        <v>4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</row>
    <row r="28" spans="1:22" ht="24" x14ac:dyDescent="0.55000000000000004">
      <c r="A28" s="102" t="s">
        <v>130</v>
      </c>
      <c r="B28" s="103">
        <f>COUNTIF(C2:C16,"41-50 ปี")</f>
        <v>1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</row>
    <row r="29" spans="1:22" ht="24" x14ac:dyDescent="0.55000000000000004">
      <c r="A29" s="104"/>
      <c r="B29" s="105">
        <f>SUM(B26:B28)</f>
        <v>15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</row>
    <row r="30" spans="1:22" x14ac:dyDescent="0.2">
      <c r="A30" s="110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</row>
    <row r="31" spans="1:22" ht="24" x14ac:dyDescent="0.55000000000000004">
      <c r="A31" s="107" t="s">
        <v>123</v>
      </c>
      <c r="B31" s="103">
        <f>COUNTIF(D2:D16,"ปริญญาเอก")</f>
        <v>3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</row>
    <row r="32" spans="1:22" ht="24" x14ac:dyDescent="0.55000000000000004">
      <c r="A32" s="107" t="s">
        <v>21</v>
      </c>
      <c r="B32" s="103">
        <f>COUNTIF(D2:D16,"ปริญญาโท")</f>
        <v>12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</row>
    <row r="33" spans="1:22" ht="24" x14ac:dyDescent="0.55000000000000004">
      <c r="A33" s="104"/>
      <c r="B33" s="105">
        <f>SUM(B31:B32)</f>
        <v>15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</row>
    <row r="34" spans="1:22" x14ac:dyDescent="0.2">
      <c r="A34" s="110" t="s">
        <v>138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</row>
    <row r="35" spans="1:22" ht="24" x14ac:dyDescent="0.55000000000000004">
      <c r="A35" s="107" t="s">
        <v>25</v>
      </c>
      <c r="B35" s="103">
        <v>12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</row>
    <row r="36" spans="1:22" ht="24" x14ac:dyDescent="0.55000000000000004">
      <c r="A36" s="107" t="s">
        <v>190</v>
      </c>
      <c r="B36" s="103">
        <v>3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</row>
    <row r="37" spans="1:22" ht="24" x14ac:dyDescent="0.55000000000000004">
      <c r="A37" s="104"/>
      <c r="B37" s="105">
        <f>SUM(B35:B36)</f>
        <v>15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</row>
    <row r="38" spans="1:22" x14ac:dyDescent="0.2">
      <c r="A38" s="110" t="s">
        <v>139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</row>
    <row r="39" spans="1:22" ht="24" x14ac:dyDescent="0.55000000000000004">
      <c r="A39" s="107" t="s">
        <v>183</v>
      </c>
      <c r="B39" s="103">
        <v>6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</row>
    <row r="40" spans="1:22" ht="24" x14ac:dyDescent="0.55000000000000004">
      <c r="A40" s="108" t="s">
        <v>135</v>
      </c>
      <c r="B40" s="103">
        <v>4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</row>
    <row r="41" spans="1:22" ht="24" x14ac:dyDescent="0.55000000000000004">
      <c r="A41" s="107" t="s">
        <v>128</v>
      </c>
      <c r="B41" s="103">
        <v>3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</row>
    <row r="42" spans="1:22" ht="24" x14ac:dyDescent="0.55000000000000004">
      <c r="A42" s="107" t="s">
        <v>207</v>
      </c>
      <c r="B42" s="103">
        <v>2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</row>
    <row r="43" spans="1:22" ht="27.75" x14ac:dyDescent="0.2">
      <c r="A43" s="91"/>
      <c r="B43" s="109">
        <f>SUM(B39:B42)</f>
        <v>15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</row>
    <row r="44" spans="1:22" x14ac:dyDescent="0.2">
      <c r="A44" s="91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</row>
    <row r="45" spans="1:22" x14ac:dyDescent="0.2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</row>
    <row r="46" spans="1:22" x14ac:dyDescent="0.2">
      <c r="A46" s="91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1:22" x14ac:dyDescent="0.2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</row>
    <row r="48" spans="1:22" x14ac:dyDescent="0.2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</row>
    <row r="49" spans="1:22" x14ac:dyDescent="0.2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</row>
    <row r="50" spans="1:22" x14ac:dyDescent="0.2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</row>
    <row r="51" spans="1:22" x14ac:dyDescent="0.2">
      <c r="A51" s="91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</row>
    <row r="52" spans="1:22" x14ac:dyDescent="0.2">
      <c r="A52" s="91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</row>
    <row r="53" spans="1:22" x14ac:dyDescent="0.2">
      <c r="A53" s="91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</row>
    <row r="54" spans="1:22" x14ac:dyDescent="0.2">
      <c r="A54" s="91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</row>
    <row r="55" spans="1:22" x14ac:dyDescent="0.2">
      <c r="A55" s="91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</row>
    <row r="56" spans="1:22" x14ac:dyDescent="0.2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</row>
    <row r="57" spans="1:22" x14ac:dyDescent="0.2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</row>
    <row r="58" spans="1:22" x14ac:dyDescent="0.2">
      <c r="A58" s="91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</row>
    <row r="59" spans="1:22" x14ac:dyDescent="0.2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</row>
    <row r="60" spans="1:22" x14ac:dyDescent="0.2">
      <c r="A60" s="91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</row>
    <row r="61" spans="1:22" x14ac:dyDescent="0.2">
      <c r="A61" s="91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</row>
    <row r="62" spans="1:22" x14ac:dyDescent="0.2">
      <c r="A62" s="91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</row>
    <row r="63" spans="1:22" x14ac:dyDescent="0.2">
      <c r="A63" s="91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</row>
    <row r="64" spans="1:22" x14ac:dyDescent="0.2">
      <c r="A64" s="91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</row>
    <row r="65" spans="1:22" x14ac:dyDescent="0.2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</row>
    <row r="66" spans="1:22" x14ac:dyDescent="0.2">
      <c r="A66" s="91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</row>
    <row r="67" spans="1:22" x14ac:dyDescent="0.2">
      <c r="A67" s="91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</row>
    <row r="68" spans="1:22" x14ac:dyDescent="0.2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</row>
    <row r="69" spans="1:22" x14ac:dyDescent="0.2">
      <c r="A69" s="91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</row>
    <row r="70" spans="1:22" x14ac:dyDescent="0.2">
      <c r="A70" s="91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</row>
    <row r="71" spans="1:22" x14ac:dyDescent="0.2">
      <c r="A71" s="91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</row>
    <row r="72" spans="1:22" x14ac:dyDescent="0.2">
      <c r="A72" s="91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</row>
    <row r="73" spans="1:22" x14ac:dyDescent="0.2">
      <c r="A73" s="91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</row>
    <row r="74" spans="1:22" x14ac:dyDescent="0.2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</row>
    <row r="75" spans="1:22" x14ac:dyDescent="0.2">
      <c r="A75" s="91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</row>
    <row r="76" spans="1:22" x14ac:dyDescent="0.2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</row>
    <row r="77" spans="1:22" x14ac:dyDescent="0.2">
      <c r="A77" s="91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</row>
    <row r="78" spans="1:22" x14ac:dyDescent="0.2">
      <c r="A78" s="91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</row>
    <row r="79" spans="1:22" x14ac:dyDescent="0.2">
      <c r="A79" s="91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</row>
    <row r="80" spans="1:22" x14ac:dyDescent="0.2">
      <c r="A80" s="91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</row>
    <row r="81" spans="1:22" x14ac:dyDescent="0.2">
      <c r="A81" s="91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</row>
    <row r="82" spans="1:22" x14ac:dyDescent="0.2">
      <c r="A82" s="91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</row>
    <row r="83" spans="1:22" x14ac:dyDescent="0.2">
      <c r="A83" s="91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</row>
    <row r="84" spans="1:22" x14ac:dyDescent="0.2">
      <c r="A84" s="91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</row>
    <row r="85" spans="1:22" x14ac:dyDescent="0.2">
      <c r="A85" s="91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</row>
    <row r="86" spans="1:22" x14ac:dyDescent="0.2">
      <c r="A86" s="91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</row>
    <row r="87" spans="1:22" x14ac:dyDescent="0.2">
      <c r="A87" s="91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</row>
    <row r="88" spans="1:22" x14ac:dyDescent="0.2">
      <c r="A88" s="91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</row>
    <row r="89" spans="1:22" x14ac:dyDescent="0.2">
      <c r="A89" s="91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</row>
    <row r="90" spans="1:22" x14ac:dyDescent="0.2">
      <c r="A90" s="91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</row>
    <row r="91" spans="1:22" x14ac:dyDescent="0.2">
      <c r="A91" s="91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</row>
    <row r="92" spans="1:22" x14ac:dyDescent="0.2">
      <c r="A92" s="91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</row>
    <row r="93" spans="1:22" x14ac:dyDescent="0.2">
      <c r="A93" s="91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</row>
    <row r="94" spans="1:22" x14ac:dyDescent="0.2">
      <c r="A94" s="91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</row>
    <row r="95" spans="1:22" x14ac:dyDescent="0.2">
      <c r="A95" s="91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</row>
    <row r="96" spans="1:22" x14ac:dyDescent="0.2">
      <c r="A96" s="91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</row>
    <row r="97" spans="1:22" x14ac:dyDescent="0.2">
      <c r="A97" s="91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</row>
    <row r="98" spans="1:22" x14ac:dyDescent="0.2">
      <c r="A98" s="91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</row>
    <row r="99" spans="1:22" x14ac:dyDescent="0.2">
      <c r="A99" s="91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</row>
    <row r="100" spans="1:22" x14ac:dyDescent="0.2">
      <c r="A100" s="91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</row>
    <row r="101" spans="1:22" x14ac:dyDescent="0.2">
      <c r="A101" s="91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</row>
    <row r="102" spans="1:22" x14ac:dyDescent="0.2">
      <c r="A102" s="91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</row>
    <row r="103" spans="1:22" x14ac:dyDescent="0.2">
      <c r="A103" s="91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</row>
    <row r="104" spans="1:22" x14ac:dyDescent="0.2">
      <c r="A104" s="91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</row>
    <row r="105" spans="1:22" x14ac:dyDescent="0.2">
      <c r="A105" s="91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</row>
    <row r="106" spans="1:22" x14ac:dyDescent="0.2">
      <c r="A106" s="91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x14ac:dyDescent="0.2">
      <c r="A107" s="91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x14ac:dyDescent="0.2">
      <c r="A108" s="91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09" spans="1:22" x14ac:dyDescent="0.2">
      <c r="A109" s="91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</row>
    <row r="110" spans="1:22" x14ac:dyDescent="0.2">
      <c r="A110" s="91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</row>
    <row r="111" spans="1:22" x14ac:dyDescent="0.2">
      <c r="A111" s="91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</row>
    <row r="112" spans="1:22" x14ac:dyDescent="0.2">
      <c r="A112" s="91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</row>
    <row r="113" spans="1:22" x14ac:dyDescent="0.2">
      <c r="A113" s="91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</row>
    <row r="114" spans="1:22" x14ac:dyDescent="0.2">
      <c r="A114" s="91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</row>
    <row r="115" spans="1:22" x14ac:dyDescent="0.2">
      <c r="A115" s="91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</row>
    <row r="116" spans="1:22" x14ac:dyDescent="0.2">
      <c r="A116" s="91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</row>
    <row r="117" spans="1:22" x14ac:dyDescent="0.2">
      <c r="A117" s="91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</row>
    <row r="118" spans="1:22" x14ac:dyDescent="0.2">
      <c r="A118" s="91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</row>
    <row r="119" spans="1:22" x14ac:dyDescent="0.2">
      <c r="A119" s="91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</row>
    <row r="120" spans="1:22" x14ac:dyDescent="0.2">
      <c r="A120" s="91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</row>
    <row r="121" spans="1:22" x14ac:dyDescent="0.2">
      <c r="A121" s="91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</row>
    <row r="122" spans="1:22" x14ac:dyDescent="0.2">
      <c r="A122" s="91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</row>
    <row r="123" spans="1:22" x14ac:dyDescent="0.2"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</row>
    <row r="124" spans="1:22" x14ac:dyDescent="0.2"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</row>
    <row r="125" spans="1:22" x14ac:dyDescent="0.2"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</row>
    <row r="126" spans="1:22" x14ac:dyDescent="0.2"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</row>
    <row r="127" spans="1:22" x14ac:dyDescent="0.2"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</row>
    <row r="128" spans="1:22" x14ac:dyDescent="0.2"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</row>
  </sheetData>
  <autoFilter ref="G1:G330"/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W150"/>
  <sheetViews>
    <sheetView zoomScaleNormal="100" workbookViewId="0">
      <selection activeCell="W35" sqref="W35"/>
    </sheetView>
  </sheetViews>
  <sheetFormatPr defaultColWidth="14.42578125" defaultRowHeight="12.75" x14ac:dyDescent="0.2"/>
  <cols>
    <col min="1" max="1" width="36" bestFit="1" customWidth="1"/>
    <col min="2" max="5" width="21.5703125" customWidth="1"/>
    <col min="6" max="6" width="34.7109375" bestFit="1" customWidth="1"/>
    <col min="7" max="23" width="21.5703125" customWidth="1"/>
  </cols>
  <sheetData>
    <row r="1" spans="1:23" x14ac:dyDescent="0.2">
      <c r="A1" s="90" t="s">
        <v>112</v>
      </c>
      <c r="B1" s="90" t="s">
        <v>0</v>
      </c>
      <c r="C1" s="90" t="s">
        <v>1</v>
      </c>
      <c r="D1" s="90" t="s">
        <v>2</v>
      </c>
      <c r="E1" s="90" t="s">
        <v>3</v>
      </c>
      <c r="F1" s="90" t="s">
        <v>4</v>
      </c>
      <c r="G1" s="90" t="s">
        <v>5</v>
      </c>
      <c r="H1" s="90" t="s">
        <v>6</v>
      </c>
      <c r="I1" s="90" t="s">
        <v>7</v>
      </c>
      <c r="J1" s="90" t="s">
        <v>8</v>
      </c>
      <c r="K1" s="90" t="s">
        <v>113</v>
      </c>
      <c r="L1" s="90" t="s">
        <v>114</v>
      </c>
      <c r="M1" s="90" t="s">
        <v>115</v>
      </c>
      <c r="N1" s="90" t="s">
        <v>116</v>
      </c>
      <c r="O1" s="90" t="s">
        <v>117</v>
      </c>
      <c r="P1" s="90" t="s">
        <v>103</v>
      </c>
      <c r="Q1" s="90" t="s">
        <v>13</v>
      </c>
      <c r="R1" s="90" t="s">
        <v>118</v>
      </c>
      <c r="S1" s="90" t="s">
        <v>15</v>
      </c>
      <c r="T1" s="90" t="s">
        <v>119</v>
      </c>
      <c r="U1" s="90" t="s">
        <v>120</v>
      </c>
      <c r="V1" s="90" t="s">
        <v>121</v>
      </c>
      <c r="W1" s="90" t="s">
        <v>136</v>
      </c>
    </row>
    <row r="2" spans="1:23" x14ac:dyDescent="0.2">
      <c r="A2" s="91">
        <v>43905.594299618053</v>
      </c>
      <c r="B2" s="92" t="s">
        <v>23</v>
      </c>
      <c r="C2" s="92" t="s">
        <v>20</v>
      </c>
      <c r="D2" s="92" t="s">
        <v>21</v>
      </c>
      <c r="E2" s="92" t="s">
        <v>25</v>
      </c>
      <c r="F2" s="92" t="s">
        <v>183</v>
      </c>
      <c r="G2" s="92" t="s">
        <v>132</v>
      </c>
      <c r="H2" s="92">
        <v>3</v>
      </c>
      <c r="I2" s="92">
        <v>3</v>
      </c>
      <c r="J2" s="92">
        <v>4</v>
      </c>
      <c r="K2" s="92">
        <v>4</v>
      </c>
      <c r="L2" s="92">
        <v>4</v>
      </c>
      <c r="M2" s="92">
        <v>3</v>
      </c>
      <c r="N2" s="92">
        <v>3</v>
      </c>
      <c r="O2" s="92">
        <v>3</v>
      </c>
      <c r="P2" s="92">
        <v>3</v>
      </c>
      <c r="Q2" s="92">
        <v>3</v>
      </c>
      <c r="R2" s="92">
        <v>3</v>
      </c>
      <c r="S2" s="92">
        <v>3</v>
      </c>
      <c r="T2" s="92">
        <v>3</v>
      </c>
      <c r="U2" s="92">
        <v>3</v>
      </c>
      <c r="V2" s="92">
        <v>3</v>
      </c>
    </row>
    <row r="3" spans="1:23" x14ac:dyDescent="0.2">
      <c r="A3" s="91">
        <v>43905.596142986113</v>
      </c>
      <c r="B3" s="92" t="s">
        <v>23</v>
      </c>
      <c r="C3" s="92" t="s">
        <v>20</v>
      </c>
      <c r="D3" s="92" t="s">
        <v>21</v>
      </c>
      <c r="E3" s="92" t="s">
        <v>25</v>
      </c>
      <c r="F3" s="92" t="s">
        <v>122</v>
      </c>
      <c r="G3" s="92" t="s">
        <v>132</v>
      </c>
      <c r="H3" s="92">
        <v>4</v>
      </c>
      <c r="I3" s="92">
        <v>4</v>
      </c>
      <c r="J3" s="92">
        <v>4</v>
      </c>
      <c r="K3" s="92">
        <v>4</v>
      </c>
      <c r="L3" s="92">
        <v>3</v>
      </c>
      <c r="M3" s="92">
        <v>4</v>
      </c>
      <c r="N3" s="92">
        <v>3</v>
      </c>
      <c r="O3" s="92">
        <v>3</v>
      </c>
      <c r="P3" s="92">
        <v>4</v>
      </c>
      <c r="Q3" s="92">
        <v>3</v>
      </c>
      <c r="R3" s="92">
        <v>3</v>
      </c>
      <c r="S3" s="92">
        <v>3</v>
      </c>
      <c r="T3" s="92">
        <v>3</v>
      </c>
      <c r="U3" s="92">
        <v>3</v>
      </c>
      <c r="V3" s="92">
        <v>3</v>
      </c>
    </row>
    <row r="4" spans="1:23" x14ac:dyDescent="0.2">
      <c r="A4" s="91">
        <v>43905.597891759258</v>
      </c>
      <c r="B4" s="92" t="s">
        <v>19</v>
      </c>
      <c r="C4" s="92" t="s">
        <v>24</v>
      </c>
      <c r="D4" s="92" t="s">
        <v>21</v>
      </c>
      <c r="E4" s="92" t="s">
        <v>25</v>
      </c>
      <c r="F4" s="92" t="s">
        <v>122</v>
      </c>
      <c r="G4" s="92" t="s">
        <v>132</v>
      </c>
      <c r="H4" s="92">
        <v>4</v>
      </c>
      <c r="I4" s="92">
        <v>4</v>
      </c>
      <c r="J4" s="92">
        <v>4</v>
      </c>
      <c r="K4" s="92">
        <v>4</v>
      </c>
      <c r="L4" s="92">
        <v>4</v>
      </c>
      <c r="M4" s="92">
        <v>4</v>
      </c>
      <c r="N4" s="92">
        <v>2</v>
      </c>
      <c r="O4" s="92">
        <v>3</v>
      </c>
      <c r="P4" s="92">
        <v>3</v>
      </c>
      <c r="Q4" s="92">
        <v>4</v>
      </c>
      <c r="R4" s="92">
        <v>4</v>
      </c>
      <c r="S4" s="92">
        <v>4</v>
      </c>
      <c r="T4" s="92">
        <v>4</v>
      </c>
      <c r="U4" s="92">
        <v>4</v>
      </c>
      <c r="V4" s="92">
        <v>4</v>
      </c>
    </row>
    <row r="5" spans="1:23" x14ac:dyDescent="0.2">
      <c r="A5" s="91">
        <v>43905.598503252317</v>
      </c>
      <c r="B5" s="92" t="s">
        <v>23</v>
      </c>
      <c r="C5" s="92" t="s">
        <v>24</v>
      </c>
      <c r="D5" s="92" t="s">
        <v>21</v>
      </c>
      <c r="E5" s="92" t="s">
        <v>25</v>
      </c>
      <c r="F5" s="92" t="s">
        <v>183</v>
      </c>
      <c r="G5" s="92" t="s">
        <v>132</v>
      </c>
      <c r="H5" s="92">
        <v>5</v>
      </c>
      <c r="I5" s="92">
        <v>5</v>
      </c>
      <c r="J5" s="92">
        <v>5</v>
      </c>
      <c r="K5" s="92">
        <v>5</v>
      </c>
      <c r="L5" s="92">
        <v>5</v>
      </c>
      <c r="M5" s="92">
        <v>5</v>
      </c>
      <c r="N5" s="92">
        <v>5</v>
      </c>
      <c r="O5" s="92">
        <v>5</v>
      </c>
      <c r="P5" s="92">
        <v>5</v>
      </c>
      <c r="Q5" s="92">
        <v>5</v>
      </c>
      <c r="R5" s="92">
        <v>5</v>
      </c>
      <c r="S5" s="92">
        <v>5</v>
      </c>
      <c r="T5" s="92">
        <v>5</v>
      </c>
      <c r="U5" s="92">
        <v>5</v>
      </c>
      <c r="V5" s="92">
        <v>5</v>
      </c>
      <c r="W5" s="92" t="s">
        <v>185</v>
      </c>
    </row>
    <row r="6" spans="1:23" x14ac:dyDescent="0.2">
      <c r="A6" s="91">
        <v>43905.607213020834</v>
      </c>
      <c r="B6" s="92" t="s">
        <v>19</v>
      </c>
      <c r="C6" s="92" t="s">
        <v>24</v>
      </c>
      <c r="D6" s="92" t="s">
        <v>21</v>
      </c>
      <c r="E6" s="92" t="s">
        <v>25</v>
      </c>
      <c r="F6" s="92" t="s">
        <v>135</v>
      </c>
      <c r="G6" s="92" t="s">
        <v>132</v>
      </c>
      <c r="H6" s="92">
        <v>1</v>
      </c>
      <c r="I6" s="92">
        <v>5</v>
      </c>
      <c r="J6" s="92">
        <v>4</v>
      </c>
      <c r="K6" s="92">
        <v>4</v>
      </c>
      <c r="L6" s="92">
        <v>2</v>
      </c>
      <c r="M6" s="92">
        <v>5</v>
      </c>
      <c r="N6" s="92">
        <v>3</v>
      </c>
      <c r="O6" s="92">
        <v>4</v>
      </c>
      <c r="P6" s="92">
        <v>4</v>
      </c>
      <c r="Q6" s="92">
        <v>4</v>
      </c>
      <c r="R6" s="92">
        <v>4</v>
      </c>
      <c r="S6" s="92">
        <v>5</v>
      </c>
      <c r="T6" s="92">
        <v>4</v>
      </c>
      <c r="U6" s="92">
        <v>4</v>
      </c>
      <c r="V6" s="92">
        <v>4</v>
      </c>
    </row>
    <row r="7" spans="1:23" x14ac:dyDescent="0.2">
      <c r="A7" s="91">
        <v>43905.620493946757</v>
      </c>
      <c r="B7" s="92" t="s">
        <v>19</v>
      </c>
      <c r="C7" s="92" t="s">
        <v>20</v>
      </c>
      <c r="D7" s="92" t="s">
        <v>21</v>
      </c>
      <c r="E7" s="92" t="s">
        <v>25</v>
      </c>
      <c r="F7" s="92" t="s">
        <v>135</v>
      </c>
      <c r="G7" s="92" t="s">
        <v>132</v>
      </c>
      <c r="H7" s="92">
        <v>1</v>
      </c>
      <c r="I7" s="92">
        <v>4</v>
      </c>
      <c r="J7" s="92">
        <v>4</v>
      </c>
      <c r="K7" s="92">
        <v>3</v>
      </c>
      <c r="L7" s="92">
        <v>3</v>
      </c>
      <c r="M7" s="92">
        <v>5</v>
      </c>
      <c r="N7" s="92">
        <v>2</v>
      </c>
      <c r="O7" s="92">
        <v>3</v>
      </c>
      <c r="P7" s="92">
        <v>3</v>
      </c>
      <c r="Q7" s="92">
        <v>4</v>
      </c>
      <c r="R7" s="92">
        <v>4</v>
      </c>
      <c r="S7" s="92">
        <v>3</v>
      </c>
      <c r="T7" s="92">
        <v>4</v>
      </c>
      <c r="U7" s="92">
        <v>4</v>
      </c>
      <c r="V7" s="92">
        <v>4</v>
      </c>
    </row>
    <row r="8" spans="1:23" x14ac:dyDescent="0.2">
      <c r="A8" s="91">
        <v>43905.632637511575</v>
      </c>
      <c r="B8" s="92" t="s">
        <v>19</v>
      </c>
      <c r="C8" s="92" t="s">
        <v>24</v>
      </c>
      <c r="D8" s="92" t="s">
        <v>21</v>
      </c>
      <c r="E8" s="92" t="s">
        <v>25</v>
      </c>
      <c r="F8" s="92" t="s">
        <v>135</v>
      </c>
      <c r="G8" s="92" t="s">
        <v>132</v>
      </c>
      <c r="H8" s="92">
        <v>4</v>
      </c>
      <c r="I8" s="92">
        <v>4</v>
      </c>
      <c r="J8" s="92">
        <v>4</v>
      </c>
      <c r="K8" s="92">
        <v>4</v>
      </c>
      <c r="L8" s="92">
        <v>4</v>
      </c>
      <c r="M8" s="92">
        <v>5</v>
      </c>
      <c r="N8" s="92">
        <v>3</v>
      </c>
      <c r="O8" s="92">
        <v>4</v>
      </c>
      <c r="P8" s="92">
        <v>4</v>
      </c>
      <c r="Q8" s="92">
        <v>4</v>
      </c>
      <c r="R8" s="92">
        <v>3</v>
      </c>
      <c r="S8" s="92">
        <v>4</v>
      </c>
      <c r="T8" s="92">
        <v>4</v>
      </c>
      <c r="U8" s="92">
        <v>3</v>
      </c>
      <c r="V8" s="92">
        <v>4</v>
      </c>
    </row>
    <row r="9" spans="1:23" x14ac:dyDescent="0.2">
      <c r="A9" s="91">
        <v>43905.642387673608</v>
      </c>
      <c r="B9" s="92" t="s">
        <v>19</v>
      </c>
      <c r="C9" s="92" t="s">
        <v>130</v>
      </c>
      <c r="D9" s="92" t="s">
        <v>21</v>
      </c>
      <c r="E9" s="92" t="s">
        <v>25</v>
      </c>
      <c r="F9" s="92" t="s">
        <v>135</v>
      </c>
      <c r="G9" s="92" t="s">
        <v>132</v>
      </c>
      <c r="H9" s="92">
        <v>5</v>
      </c>
      <c r="I9" s="92">
        <v>5</v>
      </c>
      <c r="J9" s="92">
        <v>5</v>
      </c>
      <c r="K9" s="92">
        <v>5</v>
      </c>
      <c r="L9" s="92">
        <v>5</v>
      </c>
      <c r="M9" s="92">
        <v>5</v>
      </c>
      <c r="N9" s="92">
        <v>3</v>
      </c>
      <c r="O9" s="92">
        <v>4</v>
      </c>
      <c r="P9" s="92">
        <v>5</v>
      </c>
      <c r="Q9" s="92">
        <v>5</v>
      </c>
      <c r="R9" s="92">
        <v>5</v>
      </c>
      <c r="S9" s="92">
        <v>5</v>
      </c>
      <c r="T9" s="92">
        <v>5</v>
      </c>
      <c r="U9" s="92">
        <v>5</v>
      </c>
      <c r="V9" s="92">
        <v>5</v>
      </c>
      <c r="W9" s="92" t="s">
        <v>191</v>
      </c>
    </row>
    <row r="10" spans="1:23" x14ac:dyDescent="0.2">
      <c r="A10" s="91">
        <v>43905.648790671301</v>
      </c>
      <c r="B10" s="92" t="s">
        <v>23</v>
      </c>
      <c r="C10" s="92" t="s">
        <v>24</v>
      </c>
      <c r="D10" s="92" t="s">
        <v>21</v>
      </c>
      <c r="E10" s="92" t="s">
        <v>25</v>
      </c>
      <c r="F10" s="92" t="s">
        <v>135</v>
      </c>
      <c r="G10" s="92" t="s">
        <v>132</v>
      </c>
      <c r="H10" s="92">
        <v>5</v>
      </c>
      <c r="I10" s="92">
        <v>5</v>
      </c>
      <c r="J10" s="92">
        <v>5</v>
      </c>
      <c r="K10" s="92">
        <v>5</v>
      </c>
      <c r="L10" s="92">
        <v>5</v>
      </c>
      <c r="M10" s="92">
        <v>5</v>
      </c>
      <c r="N10" s="92">
        <v>3</v>
      </c>
      <c r="O10" s="92">
        <v>4</v>
      </c>
      <c r="P10" s="92">
        <v>4</v>
      </c>
      <c r="Q10" s="92">
        <v>4</v>
      </c>
      <c r="R10" s="92">
        <v>4</v>
      </c>
      <c r="S10" s="92">
        <v>4</v>
      </c>
      <c r="T10" s="92">
        <v>4</v>
      </c>
      <c r="U10" s="92">
        <v>4</v>
      </c>
      <c r="V10" s="92">
        <v>5</v>
      </c>
    </row>
    <row r="11" spans="1:23" x14ac:dyDescent="0.2">
      <c r="A11" s="91">
        <v>43905.688865937496</v>
      </c>
      <c r="B11" s="92" t="s">
        <v>19</v>
      </c>
      <c r="C11" s="92" t="s">
        <v>20</v>
      </c>
      <c r="D11" s="92" t="s">
        <v>21</v>
      </c>
      <c r="E11" s="92" t="s">
        <v>25</v>
      </c>
      <c r="F11" s="92" t="s">
        <v>183</v>
      </c>
      <c r="G11" s="92" t="s">
        <v>132</v>
      </c>
      <c r="H11" s="92">
        <v>4</v>
      </c>
      <c r="I11" s="92">
        <v>3</v>
      </c>
      <c r="J11" s="92">
        <v>3</v>
      </c>
      <c r="K11" s="92">
        <v>4</v>
      </c>
      <c r="L11" s="92">
        <v>4</v>
      </c>
      <c r="M11" s="92">
        <v>4</v>
      </c>
      <c r="N11" s="92">
        <v>3</v>
      </c>
      <c r="O11" s="92">
        <v>4</v>
      </c>
      <c r="P11" s="92">
        <v>3</v>
      </c>
      <c r="Q11" s="92">
        <v>4</v>
      </c>
      <c r="R11" s="92">
        <v>4</v>
      </c>
      <c r="S11" s="92">
        <v>3</v>
      </c>
      <c r="T11" s="92">
        <v>4</v>
      </c>
      <c r="U11" s="92">
        <v>4</v>
      </c>
      <c r="V11" s="92">
        <v>4</v>
      </c>
    </row>
    <row r="12" spans="1:23" x14ac:dyDescent="0.2">
      <c r="A12" s="91">
        <v>43905.716418564814</v>
      </c>
      <c r="B12" s="92" t="s">
        <v>19</v>
      </c>
      <c r="C12" s="92" t="s">
        <v>20</v>
      </c>
      <c r="D12" s="92" t="s">
        <v>21</v>
      </c>
      <c r="E12" s="92" t="s">
        <v>25</v>
      </c>
      <c r="F12" s="92" t="s">
        <v>183</v>
      </c>
      <c r="G12" s="92" t="s">
        <v>132</v>
      </c>
      <c r="H12" s="92">
        <v>4</v>
      </c>
      <c r="I12" s="92">
        <v>4</v>
      </c>
      <c r="J12" s="92">
        <v>4</v>
      </c>
      <c r="K12" s="92">
        <v>4</v>
      </c>
      <c r="L12" s="92">
        <v>4</v>
      </c>
      <c r="M12" s="92">
        <v>4</v>
      </c>
      <c r="N12" s="92">
        <v>3</v>
      </c>
      <c r="O12" s="92">
        <v>4</v>
      </c>
      <c r="P12" s="92">
        <v>4</v>
      </c>
      <c r="Q12" s="92">
        <v>4</v>
      </c>
      <c r="R12" s="92">
        <v>4</v>
      </c>
      <c r="S12" s="92">
        <v>4</v>
      </c>
      <c r="T12" s="92">
        <v>4</v>
      </c>
      <c r="U12" s="92">
        <v>4</v>
      </c>
      <c r="V12" s="92">
        <v>4</v>
      </c>
    </row>
    <row r="13" spans="1:23" x14ac:dyDescent="0.2">
      <c r="A13" s="91">
        <v>43905.808752858793</v>
      </c>
      <c r="B13" s="92" t="s">
        <v>23</v>
      </c>
      <c r="C13" s="92" t="s">
        <v>24</v>
      </c>
      <c r="D13" s="92" t="s">
        <v>21</v>
      </c>
      <c r="E13" s="92" t="s">
        <v>25</v>
      </c>
      <c r="F13" s="92" t="s">
        <v>135</v>
      </c>
      <c r="G13" s="92" t="s">
        <v>132</v>
      </c>
      <c r="H13" s="92">
        <v>4</v>
      </c>
      <c r="I13" s="92">
        <v>4</v>
      </c>
      <c r="J13" s="92">
        <v>4</v>
      </c>
      <c r="K13" s="92">
        <v>4</v>
      </c>
      <c r="L13" s="92">
        <v>4</v>
      </c>
      <c r="M13" s="92">
        <v>5</v>
      </c>
      <c r="N13" s="92">
        <v>2</v>
      </c>
      <c r="O13" s="92">
        <v>4</v>
      </c>
      <c r="P13" s="92">
        <v>4</v>
      </c>
      <c r="Q13" s="92">
        <v>4</v>
      </c>
      <c r="R13" s="92">
        <v>4</v>
      </c>
      <c r="S13" s="92">
        <v>4</v>
      </c>
      <c r="T13" s="92">
        <v>4</v>
      </c>
      <c r="U13" s="92">
        <v>4</v>
      </c>
      <c r="V13" s="92">
        <v>5</v>
      </c>
    </row>
    <row r="14" spans="1:23" x14ac:dyDescent="0.2">
      <c r="A14" s="91">
        <v>43905.817882986114</v>
      </c>
      <c r="B14" s="92" t="s">
        <v>23</v>
      </c>
      <c r="C14" s="92" t="s">
        <v>24</v>
      </c>
      <c r="D14" s="92" t="s">
        <v>21</v>
      </c>
      <c r="E14" s="92" t="s">
        <v>25</v>
      </c>
      <c r="F14" s="92" t="s">
        <v>135</v>
      </c>
      <c r="G14" s="92" t="s">
        <v>132</v>
      </c>
      <c r="H14" s="92">
        <v>5</v>
      </c>
      <c r="I14" s="92">
        <v>5</v>
      </c>
      <c r="J14" s="92">
        <v>5</v>
      </c>
      <c r="K14" s="92">
        <v>5</v>
      </c>
      <c r="L14" s="92">
        <v>5</v>
      </c>
      <c r="M14" s="92">
        <v>5</v>
      </c>
      <c r="N14" s="92">
        <v>3</v>
      </c>
      <c r="O14" s="92">
        <v>4</v>
      </c>
      <c r="P14" s="92">
        <v>4</v>
      </c>
      <c r="Q14" s="92">
        <v>3</v>
      </c>
      <c r="R14" s="92">
        <v>3</v>
      </c>
      <c r="S14" s="92">
        <v>3</v>
      </c>
      <c r="T14" s="92">
        <v>5</v>
      </c>
      <c r="U14" s="92">
        <v>3</v>
      </c>
      <c r="V14" s="92">
        <v>5</v>
      </c>
    </row>
    <row r="15" spans="1:23" x14ac:dyDescent="0.2">
      <c r="A15" s="91">
        <v>43905.823041990741</v>
      </c>
      <c r="B15" s="92" t="s">
        <v>19</v>
      </c>
      <c r="C15" s="92" t="s">
        <v>24</v>
      </c>
      <c r="D15" s="92" t="s">
        <v>21</v>
      </c>
      <c r="E15" s="92" t="s">
        <v>25</v>
      </c>
      <c r="F15" s="92" t="s">
        <v>135</v>
      </c>
      <c r="G15" s="92" t="s">
        <v>132</v>
      </c>
      <c r="H15" s="92">
        <v>5</v>
      </c>
      <c r="I15" s="92">
        <v>5</v>
      </c>
      <c r="J15" s="92">
        <v>5</v>
      </c>
      <c r="K15" s="92">
        <v>5</v>
      </c>
      <c r="L15" s="92">
        <v>5</v>
      </c>
      <c r="M15" s="92">
        <v>5</v>
      </c>
      <c r="N15" s="92">
        <v>2</v>
      </c>
      <c r="O15" s="92">
        <v>4</v>
      </c>
      <c r="P15" s="92">
        <v>4</v>
      </c>
      <c r="Q15" s="92">
        <v>5</v>
      </c>
      <c r="R15" s="92">
        <v>5</v>
      </c>
      <c r="S15" s="92">
        <v>5</v>
      </c>
      <c r="T15" s="92">
        <v>5</v>
      </c>
      <c r="U15" s="92">
        <v>5</v>
      </c>
      <c r="V15" s="92">
        <v>5</v>
      </c>
    </row>
    <row r="16" spans="1:23" x14ac:dyDescent="0.2">
      <c r="A16" s="91">
        <v>43906.317503009261</v>
      </c>
      <c r="B16" s="92" t="s">
        <v>19</v>
      </c>
      <c r="C16" s="92" t="s">
        <v>130</v>
      </c>
      <c r="D16" s="92" t="s">
        <v>123</v>
      </c>
      <c r="E16" s="92" t="s">
        <v>25</v>
      </c>
      <c r="F16" s="92" t="s">
        <v>134</v>
      </c>
      <c r="G16" s="92" t="s">
        <v>132</v>
      </c>
      <c r="H16" s="92">
        <v>5</v>
      </c>
      <c r="I16" s="92">
        <v>5</v>
      </c>
      <c r="J16" s="92">
        <v>5</v>
      </c>
      <c r="K16" s="92">
        <v>5</v>
      </c>
      <c r="L16" s="92">
        <v>5</v>
      </c>
      <c r="M16" s="92">
        <v>5</v>
      </c>
      <c r="N16" s="92">
        <v>2</v>
      </c>
      <c r="O16" s="92">
        <v>3</v>
      </c>
      <c r="P16" s="92">
        <v>3</v>
      </c>
      <c r="Q16" s="92">
        <v>4</v>
      </c>
      <c r="R16" s="92">
        <v>4</v>
      </c>
      <c r="S16" s="92">
        <v>5</v>
      </c>
      <c r="T16" s="92">
        <v>5</v>
      </c>
      <c r="U16" s="92">
        <v>5</v>
      </c>
      <c r="V16" s="92">
        <v>5</v>
      </c>
      <c r="W16" s="92" t="s">
        <v>28</v>
      </c>
    </row>
    <row r="17" spans="1:23" x14ac:dyDescent="0.2">
      <c r="A17" s="91">
        <v>43905.598503252317</v>
      </c>
      <c r="B17" s="92" t="s">
        <v>23</v>
      </c>
      <c r="C17" s="92" t="s">
        <v>24</v>
      </c>
      <c r="D17" s="92" t="s">
        <v>21</v>
      </c>
      <c r="E17" s="92" t="s">
        <v>25</v>
      </c>
      <c r="F17" s="92" t="s">
        <v>183</v>
      </c>
      <c r="G17" s="92" t="s">
        <v>132</v>
      </c>
      <c r="H17" s="92">
        <v>5</v>
      </c>
      <c r="I17" s="92">
        <v>5</v>
      </c>
      <c r="J17" s="92">
        <v>5</v>
      </c>
      <c r="K17" s="92">
        <v>5</v>
      </c>
      <c r="L17" s="92">
        <v>5</v>
      </c>
      <c r="M17" s="92">
        <v>5</v>
      </c>
      <c r="N17" s="92">
        <v>5</v>
      </c>
      <c r="O17" s="92">
        <v>5</v>
      </c>
      <c r="P17" s="92">
        <v>5</v>
      </c>
      <c r="Q17" s="92">
        <v>5</v>
      </c>
      <c r="R17" s="92">
        <v>5</v>
      </c>
      <c r="S17" s="92">
        <v>5</v>
      </c>
      <c r="T17" s="92">
        <v>5</v>
      </c>
      <c r="U17" s="92">
        <v>5</v>
      </c>
      <c r="V17" s="92">
        <v>5</v>
      </c>
      <c r="W17" s="92" t="s">
        <v>185</v>
      </c>
    </row>
    <row r="18" spans="1:23" x14ac:dyDescent="0.2">
      <c r="A18" s="91">
        <v>43905.607213020834</v>
      </c>
      <c r="B18" s="92" t="s">
        <v>19</v>
      </c>
      <c r="C18" s="92" t="s">
        <v>24</v>
      </c>
      <c r="D18" s="92" t="s">
        <v>21</v>
      </c>
      <c r="E18" s="92" t="s">
        <v>25</v>
      </c>
      <c r="F18" s="92" t="s">
        <v>135</v>
      </c>
      <c r="G18" s="92" t="s">
        <v>132</v>
      </c>
      <c r="H18" s="92">
        <v>4</v>
      </c>
      <c r="I18" s="92">
        <v>5</v>
      </c>
      <c r="J18" s="92">
        <v>4</v>
      </c>
      <c r="K18" s="92">
        <v>4</v>
      </c>
      <c r="L18" s="92">
        <v>2</v>
      </c>
      <c r="M18" s="92">
        <v>5</v>
      </c>
      <c r="N18" s="92">
        <v>3</v>
      </c>
      <c r="O18" s="92">
        <v>4</v>
      </c>
      <c r="P18" s="92">
        <v>4</v>
      </c>
      <c r="Q18" s="92">
        <v>4</v>
      </c>
      <c r="R18" s="92">
        <v>4</v>
      </c>
      <c r="S18" s="92">
        <v>5</v>
      </c>
      <c r="T18" s="92">
        <v>4</v>
      </c>
      <c r="U18" s="92">
        <v>4</v>
      </c>
      <c r="V18" s="92">
        <v>4</v>
      </c>
    </row>
    <row r="19" spans="1:23" x14ac:dyDescent="0.2">
      <c r="A19" s="91">
        <v>43905.620493946757</v>
      </c>
      <c r="B19" s="92" t="s">
        <v>19</v>
      </c>
      <c r="C19" s="92" t="s">
        <v>20</v>
      </c>
      <c r="D19" s="92" t="s">
        <v>21</v>
      </c>
      <c r="E19" s="92" t="s">
        <v>25</v>
      </c>
      <c r="F19" s="92" t="s">
        <v>135</v>
      </c>
      <c r="G19" s="92" t="s">
        <v>132</v>
      </c>
      <c r="H19" s="92">
        <v>4</v>
      </c>
      <c r="I19" s="92">
        <v>4</v>
      </c>
      <c r="J19" s="92">
        <v>4</v>
      </c>
      <c r="K19" s="92">
        <v>3</v>
      </c>
      <c r="L19" s="92">
        <v>3</v>
      </c>
      <c r="M19" s="92">
        <v>5</v>
      </c>
      <c r="N19" s="92">
        <v>2</v>
      </c>
      <c r="O19" s="92">
        <v>3</v>
      </c>
      <c r="P19" s="92">
        <v>3</v>
      </c>
      <c r="Q19" s="92">
        <v>4</v>
      </c>
      <c r="R19" s="92">
        <v>4</v>
      </c>
      <c r="S19" s="92">
        <v>3</v>
      </c>
      <c r="T19" s="92">
        <v>4</v>
      </c>
      <c r="U19" s="92">
        <v>4</v>
      </c>
      <c r="V19" s="92">
        <v>4</v>
      </c>
    </row>
    <row r="20" spans="1:23" x14ac:dyDescent="0.2">
      <c r="A20" s="91">
        <v>43905.632637511575</v>
      </c>
      <c r="B20" s="92" t="s">
        <v>19</v>
      </c>
      <c r="C20" s="92" t="s">
        <v>24</v>
      </c>
      <c r="D20" s="92" t="s">
        <v>21</v>
      </c>
      <c r="E20" s="92" t="s">
        <v>25</v>
      </c>
      <c r="F20" s="92" t="s">
        <v>135</v>
      </c>
      <c r="G20" s="92" t="s">
        <v>132</v>
      </c>
      <c r="H20" s="92">
        <v>4</v>
      </c>
      <c r="I20" s="92">
        <v>4</v>
      </c>
      <c r="J20" s="92">
        <v>4</v>
      </c>
      <c r="K20" s="92">
        <v>4</v>
      </c>
      <c r="L20" s="92">
        <v>4</v>
      </c>
      <c r="M20" s="92">
        <v>5</v>
      </c>
      <c r="N20" s="92">
        <v>3</v>
      </c>
      <c r="O20" s="92">
        <v>4</v>
      </c>
      <c r="P20" s="92">
        <v>4</v>
      </c>
      <c r="Q20" s="92">
        <v>4</v>
      </c>
      <c r="R20" s="92">
        <v>3</v>
      </c>
      <c r="S20" s="92">
        <v>4</v>
      </c>
      <c r="T20" s="92">
        <v>4</v>
      </c>
      <c r="U20" s="92">
        <v>3</v>
      </c>
      <c r="V20" s="92">
        <v>4</v>
      </c>
    </row>
    <row r="21" spans="1:23" x14ac:dyDescent="0.2">
      <c r="A21" s="91">
        <v>43905.642387673608</v>
      </c>
      <c r="B21" s="92" t="s">
        <v>19</v>
      </c>
      <c r="C21" s="92" t="s">
        <v>130</v>
      </c>
      <c r="D21" s="92" t="s">
        <v>21</v>
      </c>
      <c r="E21" s="92" t="s">
        <v>25</v>
      </c>
      <c r="F21" s="92" t="s">
        <v>135</v>
      </c>
      <c r="G21" s="92" t="s">
        <v>132</v>
      </c>
      <c r="H21" s="92">
        <v>5</v>
      </c>
      <c r="I21" s="92">
        <v>5</v>
      </c>
      <c r="J21" s="92">
        <v>5</v>
      </c>
      <c r="K21" s="92">
        <v>5</v>
      </c>
      <c r="L21" s="92">
        <v>5</v>
      </c>
      <c r="M21" s="92">
        <v>5</v>
      </c>
      <c r="N21" s="92">
        <v>3</v>
      </c>
      <c r="O21" s="92">
        <v>4</v>
      </c>
      <c r="P21" s="92">
        <v>5</v>
      </c>
      <c r="Q21" s="92">
        <v>5</v>
      </c>
      <c r="R21" s="92">
        <v>5</v>
      </c>
      <c r="S21" s="92">
        <v>5</v>
      </c>
      <c r="T21" s="92">
        <v>5</v>
      </c>
      <c r="U21" s="92">
        <v>5</v>
      </c>
      <c r="V21" s="92">
        <v>5</v>
      </c>
      <c r="W21" s="92" t="s">
        <v>191</v>
      </c>
    </row>
    <row r="22" spans="1:23" x14ac:dyDescent="0.2">
      <c r="A22" s="91">
        <v>43905.648790671301</v>
      </c>
      <c r="B22" s="92" t="s">
        <v>23</v>
      </c>
      <c r="C22" s="92" t="s">
        <v>24</v>
      </c>
      <c r="D22" s="92" t="s">
        <v>21</v>
      </c>
      <c r="E22" s="92" t="s">
        <v>25</v>
      </c>
      <c r="F22" s="92" t="s">
        <v>135</v>
      </c>
      <c r="G22" s="92" t="s">
        <v>132</v>
      </c>
      <c r="H22" s="92">
        <v>5</v>
      </c>
      <c r="I22" s="92">
        <v>5</v>
      </c>
      <c r="J22" s="92">
        <v>5</v>
      </c>
      <c r="K22" s="92">
        <v>5</v>
      </c>
      <c r="L22" s="92">
        <v>5</v>
      </c>
      <c r="M22" s="92">
        <v>5</v>
      </c>
      <c r="N22" s="92">
        <v>3</v>
      </c>
      <c r="O22" s="92">
        <v>4</v>
      </c>
      <c r="P22" s="92">
        <v>4</v>
      </c>
      <c r="Q22" s="92">
        <v>4</v>
      </c>
      <c r="R22" s="92">
        <v>4</v>
      </c>
      <c r="S22" s="92">
        <v>4</v>
      </c>
      <c r="T22" s="92">
        <v>4</v>
      </c>
      <c r="U22" s="92">
        <v>4</v>
      </c>
      <c r="V22" s="92">
        <v>5</v>
      </c>
    </row>
    <row r="23" spans="1:23" x14ac:dyDescent="0.2">
      <c r="A23" s="91">
        <v>43905.688865937496</v>
      </c>
      <c r="B23" s="92" t="s">
        <v>19</v>
      </c>
      <c r="C23" s="92" t="s">
        <v>20</v>
      </c>
      <c r="D23" s="92" t="s">
        <v>21</v>
      </c>
      <c r="E23" s="92" t="s">
        <v>25</v>
      </c>
      <c r="F23" s="92" t="s">
        <v>183</v>
      </c>
      <c r="G23" s="92" t="s">
        <v>132</v>
      </c>
      <c r="H23" s="92">
        <v>4</v>
      </c>
      <c r="I23" s="92">
        <v>3</v>
      </c>
      <c r="J23" s="92">
        <v>3</v>
      </c>
      <c r="K23" s="92">
        <v>4</v>
      </c>
      <c r="L23" s="92">
        <v>4</v>
      </c>
      <c r="M23" s="92">
        <v>4</v>
      </c>
      <c r="N23" s="92">
        <v>3</v>
      </c>
      <c r="O23" s="92">
        <v>4</v>
      </c>
      <c r="P23" s="92">
        <v>3</v>
      </c>
      <c r="Q23" s="92">
        <v>4</v>
      </c>
      <c r="R23" s="92">
        <v>4</v>
      </c>
      <c r="S23" s="92">
        <v>3</v>
      </c>
      <c r="T23" s="92">
        <v>4</v>
      </c>
      <c r="U23" s="92">
        <v>4</v>
      </c>
      <c r="V23" s="92">
        <v>4</v>
      </c>
    </row>
    <row r="24" spans="1:23" x14ac:dyDescent="0.2">
      <c r="A24" s="91">
        <v>43905.716418564814</v>
      </c>
      <c r="B24" s="92" t="s">
        <v>19</v>
      </c>
      <c r="C24" s="92" t="s">
        <v>20</v>
      </c>
      <c r="D24" s="92" t="s">
        <v>21</v>
      </c>
      <c r="E24" s="92" t="s">
        <v>25</v>
      </c>
      <c r="F24" s="92" t="s">
        <v>183</v>
      </c>
      <c r="G24" s="92" t="s">
        <v>132</v>
      </c>
      <c r="H24" s="92">
        <v>4</v>
      </c>
      <c r="I24" s="92">
        <v>4</v>
      </c>
      <c r="J24" s="92">
        <v>4</v>
      </c>
      <c r="K24" s="92">
        <v>4</v>
      </c>
      <c r="L24" s="92">
        <v>4</v>
      </c>
      <c r="M24" s="92">
        <v>4</v>
      </c>
      <c r="N24" s="92">
        <v>3</v>
      </c>
      <c r="O24" s="92">
        <v>4</v>
      </c>
      <c r="P24" s="92">
        <v>4</v>
      </c>
      <c r="Q24" s="92">
        <v>4</v>
      </c>
      <c r="R24" s="92">
        <v>4</v>
      </c>
      <c r="S24" s="92">
        <v>4</v>
      </c>
      <c r="T24" s="92">
        <v>4</v>
      </c>
      <c r="U24" s="92">
        <v>4</v>
      </c>
      <c r="V24" s="92">
        <v>4</v>
      </c>
    </row>
    <row r="25" spans="1:23" x14ac:dyDescent="0.2">
      <c r="A25" s="91">
        <v>43905.808752858793</v>
      </c>
      <c r="B25" s="92" t="s">
        <v>23</v>
      </c>
      <c r="C25" s="92" t="s">
        <v>24</v>
      </c>
      <c r="D25" s="92" t="s">
        <v>21</v>
      </c>
      <c r="E25" s="92" t="s">
        <v>25</v>
      </c>
      <c r="F25" s="92" t="s">
        <v>135</v>
      </c>
      <c r="G25" s="92" t="s">
        <v>132</v>
      </c>
      <c r="H25" s="92">
        <v>4</v>
      </c>
      <c r="I25" s="92">
        <v>4</v>
      </c>
      <c r="J25" s="92">
        <v>4</v>
      </c>
      <c r="K25" s="92">
        <v>4</v>
      </c>
      <c r="L25" s="92">
        <v>4</v>
      </c>
      <c r="M25" s="92">
        <v>5</v>
      </c>
      <c r="N25" s="92">
        <v>2</v>
      </c>
      <c r="O25" s="92">
        <v>4</v>
      </c>
      <c r="P25" s="92">
        <v>4</v>
      </c>
      <c r="Q25" s="92">
        <v>4</v>
      </c>
      <c r="R25" s="92">
        <v>4</v>
      </c>
      <c r="S25" s="92">
        <v>4</v>
      </c>
      <c r="T25" s="92">
        <v>4</v>
      </c>
      <c r="U25" s="92">
        <v>4</v>
      </c>
      <c r="V25" s="92">
        <v>5</v>
      </c>
    </row>
    <row r="26" spans="1:23" x14ac:dyDescent="0.2">
      <c r="A26" s="91">
        <v>43905.817882986114</v>
      </c>
      <c r="B26" s="92" t="s">
        <v>23</v>
      </c>
      <c r="C26" s="92" t="s">
        <v>24</v>
      </c>
      <c r="D26" s="92" t="s">
        <v>21</v>
      </c>
      <c r="E26" s="92" t="s">
        <v>25</v>
      </c>
      <c r="F26" s="92" t="s">
        <v>135</v>
      </c>
      <c r="G26" s="92" t="s">
        <v>132</v>
      </c>
      <c r="H26" s="92">
        <v>5</v>
      </c>
      <c r="I26" s="92">
        <v>5</v>
      </c>
      <c r="J26" s="92">
        <v>5</v>
      </c>
      <c r="K26" s="92">
        <v>5</v>
      </c>
      <c r="L26" s="92">
        <v>5</v>
      </c>
      <c r="M26" s="92">
        <v>5</v>
      </c>
      <c r="N26" s="92">
        <v>3</v>
      </c>
      <c r="O26" s="92">
        <v>4</v>
      </c>
      <c r="P26" s="92">
        <v>4</v>
      </c>
      <c r="Q26" s="92">
        <v>3</v>
      </c>
      <c r="R26" s="92">
        <v>3</v>
      </c>
      <c r="S26" s="92">
        <v>3</v>
      </c>
      <c r="T26" s="92">
        <v>5</v>
      </c>
      <c r="U26" s="92">
        <v>3</v>
      </c>
      <c r="V26" s="92">
        <v>4</v>
      </c>
    </row>
    <row r="27" spans="1:23" x14ac:dyDescent="0.2">
      <c r="A27" s="91">
        <v>43905.823041990741</v>
      </c>
      <c r="B27" s="92" t="s">
        <v>19</v>
      </c>
      <c r="C27" s="92" t="s">
        <v>24</v>
      </c>
      <c r="D27" s="92" t="s">
        <v>21</v>
      </c>
      <c r="E27" s="92" t="s">
        <v>25</v>
      </c>
      <c r="F27" s="92" t="s">
        <v>135</v>
      </c>
      <c r="G27" s="92" t="s">
        <v>132</v>
      </c>
      <c r="H27" s="92">
        <v>5</v>
      </c>
      <c r="I27" s="92">
        <v>5</v>
      </c>
      <c r="J27" s="92">
        <v>5</v>
      </c>
      <c r="K27" s="92">
        <v>5</v>
      </c>
      <c r="L27" s="92">
        <v>5</v>
      </c>
      <c r="M27" s="92">
        <v>5</v>
      </c>
      <c r="N27" s="92">
        <v>2</v>
      </c>
      <c r="O27" s="92">
        <v>4</v>
      </c>
      <c r="P27" s="92">
        <v>4</v>
      </c>
      <c r="Q27" s="92">
        <v>5</v>
      </c>
      <c r="R27" s="92">
        <v>5</v>
      </c>
      <c r="S27" s="92">
        <v>5</v>
      </c>
      <c r="T27" s="92">
        <v>5</v>
      </c>
      <c r="U27" s="92">
        <v>5</v>
      </c>
      <c r="V27" s="92">
        <v>5</v>
      </c>
    </row>
    <row r="28" spans="1:23" x14ac:dyDescent="0.2">
      <c r="A28" s="91">
        <v>43906.317503009261</v>
      </c>
      <c r="B28" s="92" t="s">
        <v>19</v>
      </c>
      <c r="C28" s="92" t="s">
        <v>130</v>
      </c>
      <c r="D28" s="92" t="s">
        <v>123</v>
      </c>
      <c r="E28" s="92" t="s">
        <v>25</v>
      </c>
      <c r="F28" s="92" t="s">
        <v>134</v>
      </c>
      <c r="G28" s="92" t="s">
        <v>132</v>
      </c>
      <c r="H28" s="92">
        <v>5</v>
      </c>
      <c r="I28" s="92">
        <v>5</v>
      </c>
      <c r="J28" s="92">
        <v>5</v>
      </c>
      <c r="K28" s="92">
        <v>5</v>
      </c>
      <c r="L28" s="92">
        <v>5</v>
      </c>
      <c r="M28" s="92">
        <v>5</v>
      </c>
      <c r="N28" s="92">
        <v>2</v>
      </c>
      <c r="O28" s="92">
        <v>3</v>
      </c>
      <c r="P28" s="92">
        <v>3</v>
      </c>
      <c r="Q28" s="92">
        <v>4</v>
      </c>
      <c r="R28" s="92">
        <v>4</v>
      </c>
      <c r="S28" s="92">
        <v>5</v>
      </c>
      <c r="T28" s="92">
        <v>5</v>
      </c>
      <c r="U28" s="92">
        <v>5</v>
      </c>
      <c r="V28" s="92">
        <v>5</v>
      </c>
      <c r="W28" s="92" t="s">
        <v>28</v>
      </c>
    </row>
    <row r="29" spans="1:23" x14ac:dyDescent="0.2">
      <c r="A29" s="91">
        <v>43905.632637511575</v>
      </c>
      <c r="B29" s="92" t="s">
        <v>19</v>
      </c>
      <c r="C29" s="92" t="s">
        <v>24</v>
      </c>
      <c r="D29" s="92" t="s">
        <v>21</v>
      </c>
      <c r="E29" s="92" t="s">
        <v>25</v>
      </c>
      <c r="F29" s="92" t="s">
        <v>135</v>
      </c>
      <c r="G29" s="92" t="s">
        <v>132</v>
      </c>
      <c r="H29" s="92">
        <v>4</v>
      </c>
      <c r="I29" s="92">
        <v>4</v>
      </c>
      <c r="J29" s="92">
        <v>4</v>
      </c>
      <c r="K29" s="92">
        <v>4</v>
      </c>
      <c r="L29" s="92">
        <v>4</v>
      </c>
      <c r="M29" s="92">
        <v>5</v>
      </c>
      <c r="N29" s="92">
        <v>3</v>
      </c>
      <c r="O29" s="92">
        <v>4</v>
      </c>
      <c r="P29" s="92">
        <v>4</v>
      </c>
      <c r="Q29" s="92">
        <v>4</v>
      </c>
      <c r="R29" s="92">
        <v>3</v>
      </c>
      <c r="S29" s="92">
        <v>4</v>
      </c>
      <c r="T29" s="92">
        <v>4</v>
      </c>
      <c r="U29" s="92">
        <v>3</v>
      </c>
      <c r="V29" s="92">
        <v>4</v>
      </c>
    </row>
    <row r="30" spans="1:23" x14ac:dyDescent="0.2">
      <c r="A30" s="91">
        <v>43905.642387673608</v>
      </c>
      <c r="B30" s="92" t="s">
        <v>19</v>
      </c>
      <c r="C30" s="92" t="s">
        <v>130</v>
      </c>
      <c r="D30" s="92" t="s">
        <v>21</v>
      </c>
      <c r="E30" s="92" t="s">
        <v>25</v>
      </c>
      <c r="F30" s="92" t="s">
        <v>135</v>
      </c>
      <c r="G30" s="92" t="s">
        <v>132</v>
      </c>
      <c r="H30" s="92">
        <v>5</v>
      </c>
      <c r="I30" s="92">
        <v>5</v>
      </c>
      <c r="J30" s="92">
        <v>5</v>
      </c>
      <c r="K30" s="92">
        <v>5</v>
      </c>
      <c r="L30" s="92">
        <v>5</v>
      </c>
      <c r="M30" s="92">
        <v>5</v>
      </c>
      <c r="N30" s="92">
        <v>3</v>
      </c>
      <c r="O30" s="92">
        <v>4</v>
      </c>
      <c r="P30" s="92">
        <v>5</v>
      </c>
      <c r="Q30" s="92">
        <v>5</v>
      </c>
      <c r="R30" s="92">
        <v>5</v>
      </c>
      <c r="S30" s="92">
        <v>5</v>
      </c>
      <c r="T30" s="92">
        <v>5</v>
      </c>
      <c r="U30" s="92">
        <v>5</v>
      </c>
      <c r="V30" s="92">
        <v>5</v>
      </c>
      <c r="W30" s="92" t="s">
        <v>191</v>
      </c>
    </row>
    <row r="31" spans="1:23" x14ac:dyDescent="0.2">
      <c r="A31" s="91">
        <v>43905.648790671301</v>
      </c>
      <c r="B31" s="92" t="s">
        <v>23</v>
      </c>
      <c r="C31" s="92" t="s">
        <v>24</v>
      </c>
      <c r="D31" s="92" t="s">
        <v>21</v>
      </c>
      <c r="E31" s="92" t="s">
        <v>25</v>
      </c>
      <c r="F31" s="92" t="s">
        <v>135</v>
      </c>
      <c r="G31" s="92" t="s">
        <v>132</v>
      </c>
      <c r="H31" s="92">
        <v>5</v>
      </c>
      <c r="I31" s="92">
        <v>5</v>
      </c>
      <c r="J31" s="92">
        <v>5</v>
      </c>
      <c r="K31" s="92">
        <v>5</v>
      </c>
      <c r="L31" s="92">
        <v>5</v>
      </c>
      <c r="M31" s="92">
        <v>5</v>
      </c>
      <c r="N31" s="92">
        <v>3</v>
      </c>
      <c r="O31" s="92">
        <v>4</v>
      </c>
      <c r="P31" s="92">
        <v>4</v>
      </c>
      <c r="Q31" s="92">
        <v>4</v>
      </c>
      <c r="R31" s="92">
        <v>4</v>
      </c>
      <c r="S31" s="92">
        <v>4</v>
      </c>
      <c r="T31" s="92">
        <v>4</v>
      </c>
      <c r="U31" s="92">
        <v>4</v>
      </c>
      <c r="V31" s="92">
        <v>5</v>
      </c>
    </row>
    <row r="32" spans="1:23" x14ac:dyDescent="0.2">
      <c r="A32" s="91">
        <v>43905.688865937496</v>
      </c>
      <c r="B32" s="92" t="s">
        <v>19</v>
      </c>
      <c r="C32" s="92" t="s">
        <v>20</v>
      </c>
      <c r="D32" s="92" t="s">
        <v>21</v>
      </c>
      <c r="E32" s="92" t="s">
        <v>25</v>
      </c>
      <c r="F32" s="92" t="s">
        <v>183</v>
      </c>
      <c r="G32" s="92" t="s">
        <v>132</v>
      </c>
      <c r="H32" s="92">
        <v>4</v>
      </c>
      <c r="I32" s="92">
        <v>3</v>
      </c>
      <c r="J32" s="92">
        <v>3</v>
      </c>
      <c r="K32" s="92">
        <v>4</v>
      </c>
      <c r="L32" s="92">
        <v>4</v>
      </c>
      <c r="M32" s="92">
        <v>4</v>
      </c>
      <c r="N32" s="92">
        <v>3</v>
      </c>
      <c r="O32" s="92">
        <v>4</v>
      </c>
      <c r="P32" s="92">
        <v>3</v>
      </c>
      <c r="Q32" s="92">
        <v>4</v>
      </c>
      <c r="R32" s="92">
        <v>4</v>
      </c>
      <c r="S32" s="92">
        <v>3</v>
      </c>
      <c r="T32" s="92">
        <v>4</v>
      </c>
      <c r="U32" s="92">
        <v>4</v>
      </c>
      <c r="V32" s="92">
        <v>4</v>
      </c>
    </row>
    <row r="33" spans="1:22" ht="23.25" x14ac:dyDescent="0.2">
      <c r="H33" s="1">
        <f>AVERAGE(H2:H32)</f>
        <v>4.225806451612903</v>
      </c>
      <c r="I33" s="1">
        <f t="shared" ref="I33:V33" si="0">AVERAGE(I2:I32)</f>
        <v>4.387096774193548</v>
      </c>
      <c r="J33" s="1">
        <f t="shared" si="0"/>
        <v>4.354838709677419</v>
      </c>
      <c r="K33" s="1">
        <f t="shared" si="0"/>
        <v>4.387096774193548</v>
      </c>
      <c r="L33" s="1">
        <f t="shared" si="0"/>
        <v>4.225806451612903</v>
      </c>
      <c r="M33" s="1">
        <f t="shared" si="0"/>
        <v>4.709677419354839</v>
      </c>
      <c r="N33" s="1">
        <f t="shared" si="0"/>
        <v>2.838709677419355</v>
      </c>
      <c r="O33" s="1">
        <f t="shared" si="0"/>
        <v>3.838709677419355</v>
      </c>
      <c r="P33" s="1">
        <f t="shared" si="0"/>
        <v>3.870967741935484</v>
      </c>
      <c r="Q33" s="1">
        <f t="shared" si="0"/>
        <v>4.096774193548387</v>
      </c>
      <c r="R33" s="1">
        <f t="shared" si="0"/>
        <v>4</v>
      </c>
      <c r="S33" s="1">
        <f t="shared" si="0"/>
        <v>4.064516129032258</v>
      </c>
      <c r="T33" s="1">
        <f t="shared" si="0"/>
        <v>4.290322580645161</v>
      </c>
      <c r="U33" s="1">
        <f t="shared" si="0"/>
        <v>4.064516129032258</v>
      </c>
      <c r="V33" s="1">
        <f t="shared" si="0"/>
        <v>4.419354838709677</v>
      </c>
    </row>
    <row r="34" spans="1:22" ht="23.25" x14ac:dyDescent="0.2">
      <c r="H34" s="2">
        <f>STDEV(H2:H32)</f>
        <v>1.0233825423354592</v>
      </c>
      <c r="I34" s="2">
        <f t="shared" ref="I34:V34" si="1">STDEV(I2:I32)</f>
        <v>0.71542152399075043</v>
      </c>
      <c r="J34" s="2">
        <f t="shared" si="1"/>
        <v>0.66072622150550908</v>
      </c>
      <c r="K34" s="2">
        <f t="shared" si="1"/>
        <v>0.61521916717208558</v>
      </c>
      <c r="L34" s="2">
        <f t="shared" si="1"/>
        <v>0.88354126179274795</v>
      </c>
      <c r="M34" s="2">
        <f t="shared" si="1"/>
        <v>0.52874369260835441</v>
      </c>
      <c r="N34" s="2">
        <f t="shared" si="1"/>
        <v>0.73470058271145999</v>
      </c>
      <c r="O34" s="2">
        <f t="shared" si="1"/>
        <v>0.52260719433422675</v>
      </c>
      <c r="P34" s="2">
        <f t="shared" si="1"/>
        <v>0.67041954445809404</v>
      </c>
      <c r="Q34" s="2">
        <f t="shared" si="1"/>
        <v>0.597485771639651</v>
      </c>
      <c r="R34" s="2">
        <f t="shared" si="1"/>
        <v>0.68313005106397318</v>
      </c>
      <c r="S34" s="2">
        <f t="shared" si="1"/>
        <v>0.81385845906880494</v>
      </c>
      <c r="T34" s="2">
        <f t="shared" si="1"/>
        <v>0.58841869373753297</v>
      </c>
      <c r="U34" s="2">
        <f t="shared" si="1"/>
        <v>0.72734603736083991</v>
      </c>
      <c r="V34" s="2">
        <f t="shared" si="1"/>
        <v>0.6204403569716741</v>
      </c>
    </row>
    <row r="35" spans="1:22" ht="23.25" x14ac:dyDescent="0.2">
      <c r="H35" s="49">
        <f>AVERAGE(H2:H34)</f>
        <v>4.1287633028469202</v>
      </c>
      <c r="I35" s="49">
        <f t="shared" ref="I35:V35" si="2">AVERAGE(I2:I34)</f>
        <v>4.2758338878237661</v>
      </c>
      <c r="J35" s="49">
        <f t="shared" si="2"/>
        <v>4.2428959070055434</v>
      </c>
      <c r="K35" s="49">
        <f t="shared" si="2"/>
        <v>4.2727974527686552</v>
      </c>
      <c r="L35" s="49">
        <f t="shared" si="2"/>
        <v>4.1245256882850194</v>
      </c>
      <c r="M35" s="49">
        <f t="shared" si="2"/>
        <v>4.5829824579382787</v>
      </c>
      <c r="N35" s="49">
        <f t="shared" si="2"/>
        <v>2.7749518260645702</v>
      </c>
      <c r="O35" s="49">
        <f t="shared" si="2"/>
        <v>3.7382217233864723</v>
      </c>
      <c r="P35" s="49">
        <f t="shared" si="2"/>
        <v>3.7739814329210177</v>
      </c>
      <c r="Q35" s="49">
        <f t="shared" si="2"/>
        <v>3.9907351504602433</v>
      </c>
      <c r="R35" s="49">
        <f t="shared" si="2"/>
        <v>3.8994887894261812</v>
      </c>
      <c r="S35" s="49">
        <f t="shared" si="2"/>
        <v>3.9660113511545774</v>
      </c>
      <c r="T35" s="49">
        <f t="shared" si="2"/>
        <v>4.1781436749812935</v>
      </c>
      <c r="U35" s="49">
        <f t="shared" si="2"/>
        <v>3.9633897626179722</v>
      </c>
      <c r="V35" s="49">
        <f t="shared" si="2"/>
        <v>4.3042362180509492</v>
      </c>
    </row>
    <row r="36" spans="1:22" ht="23.25" x14ac:dyDescent="0.2">
      <c r="A36" s="91"/>
      <c r="B36" s="92"/>
      <c r="C36" s="92"/>
      <c r="D36" s="92"/>
      <c r="E36" s="92"/>
      <c r="F36" s="92"/>
      <c r="G36" s="92"/>
      <c r="H36" s="49">
        <f>STDEV(H2:H32)</f>
        <v>1.0233825423354592</v>
      </c>
      <c r="I36" s="49">
        <f t="shared" ref="I36:V36" si="3">STDEV(I2:I32)</f>
        <v>0.71542152399075043</v>
      </c>
      <c r="J36" s="49">
        <f t="shared" si="3"/>
        <v>0.66072622150550908</v>
      </c>
      <c r="K36" s="49">
        <f t="shared" si="3"/>
        <v>0.61521916717208558</v>
      </c>
      <c r="L36" s="49">
        <f t="shared" si="3"/>
        <v>0.88354126179274795</v>
      </c>
      <c r="M36" s="49">
        <f t="shared" si="3"/>
        <v>0.52874369260835441</v>
      </c>
      <c r="N36" s="49">
        <f t="shared" si="3"/>
        <v>0.73470058271145999</v>
      </c>
      <c r="O36" s="49">
        <f t="shared" si="3"/>
        <v>0.52260719433422675</v>
      </c>
      <c r="P36" s="49">
        <f t="shared" si="3"/>
        <v>0.67041954445809404</v>
      </c>
      <c r="Q36" s="49">
        <f t="shared" si="3"/>
        <v>0.597485771639651</v>
      </c>
      <c r="R36" s="49">
        <f t="shared" si="3"/>
        <v>0.68313005106397318</v>
      </c>
      <c r="S36" s="49">
        <f t="shared" si="3"/>
        <v>0.81385845906880494</v>
      </c>
      <c r="T36" s="49">
        <f t="shared" si="3"/>
        <v>0.58841869373753297</v>
      </c>
      <c r="U36" s="49">
        <f t="shared" si="3"/>
        <v>0.72734603736083991</v>
      </c>
      <c r="V36" s="49">
        <f t="shared" si="3"/>
        <v>0.6204403569716741</v>
      </c>
    </row>
    <row r="37" spans="1:22" x14ac:dyDescent="0.2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</row>
    <row r="38" spans="1:22" ht="24" x14ac:dyDescent="0.55000000000000004">
      <c r="A38" s="102" t="s">
        <v>19</v>
      </c>
      <c r="B38" s="103">
        <f>COUNTIF(B2:B32,"ชาย")</f>
        <v>20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</row>
    <row r="39" spans="1:22" ht="24" x14ac:dyDescent="0.55000000000000004">
      <c r="A39" s="102" t="s">
        <v>23</v>
      </c>
      <c r="B39" s="103">
        <f>COUNTIF(B2:B32,"หญิง")</f>
        <v>11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</row>
    <row r="40" spans="1:22" ht="24" x14ac:dyDescent="0.55000000000000004">
      <c r="A40" s="104"/>
      <c r="B40" s="105">
        <f>SUM(B38:B39)</f>
        <v>31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</row>
    <row r="41" spans="1:22" x14ac:dyDescent="0.2">
      <c r="A41" s="91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</row>
    <row r="42" spans="1:22" ht="24" x14ac:dyDescent="0.55000000000000004">
      <c r="A42" s="102" t="s">
        <v>20</v>
      </c>
      <c r="B42" s="103">
        <f>COUNTIF(C2:C32,"20-30 ปี")</f>
        <v>9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</row>
    <row r="43" spans="1:22" ht="24" x14ac:dyDescent="0.55000000000000004">
      <c r="A43" s="102" t="s">
        <v>24</v>
      </c>
      <c r="B43" s="103">
        <f>COUNTIF(C2:C32,"31-40 ปี")</f>
        <v>17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</row>
    <row r="44" spans="1:22" ht="24" x14ac:dyDescent="0.55000000000000004">
      <c r="A44" s="102" t="s">
        <v>130</v>
      </c>
      <c r="B44" s="103">
        <f>COUNTIF(C2:C32,"41-50 ปี")</f>
        <v>5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</row>
    <row r="45" spans="1:22" ht="24" x14ac:dyDescent="0.55000000000000004">
      <c r="A45" s="104"/>
      <c r="B45" s="105">
        <f>SUM(B42:B44)</f>
        <v>31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</row>
    <row r="46" spans="1:22" x14ac:dyDescent="0.2">
      <c r="A46" s="110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1:22" ht="24" x14ac:dyDescent="0.55000000000000004">
      <c r="A47" s="107" t="s">
        <v>123</v>
      </c>
      <c r="B47" s="103">
        <f>COUNTIF(D2:D32,"ปริญญาเอก")</f>
        <v>2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</row>
    <row r="48" spans="1:22" ht="24" x14ac:dyDescent="0.55000000000000004">
      <c r="A48" s="107" t="s">
        <v>21</v>
      </c>
      <c r="B48" s="103">
        <f>COUNTIF(D2:D33,"ปริญญาโท")</f>
        <v>29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</row>
    <row r="49" spans="1:22" ht="24" x14ac:dyDescent="0.55000000000000004">
      <c r="A49" s="104"/>
      <c r="B49" s="105">
        <f>SUM(B47:B48)</f>
        <v>31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</row>
    <row r="50" spans="1:22" x14ac:dyDescent="0.2">
      <c r="A50" s="110" t="s">
        <v>138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</row>
    <row r="51" spans="1:22" ht="24" x14ac:dyDescent="0.55000000000000004">
      <c r="A51" s="107" t="s">
        <v>25</v>
      </c>
      <c r="B51" s="103">
        <v>31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</row>
    <row r="52" spans="1:22" ht="24" x14ac:dyDescent="0.55000000000000004">
      <c r="A52" s="104"/>
      <c r="B52" s="105">
        <f>SUM(B51:B51)</f>
        <v>31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</row>
    <row r="53" spans="1:22" x14ac:dyDescent="0.2">
      <c r="A53" s="110" t="s">
        <v>139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</row>
    <row r="54" spans="1:22" ht="24" x14ac:dyDescent="0.55000000000000004">
      <c r="A54" s="107" t="s">
        <v>122</v>
      </c>
      <c r="B54" s="103">
        <v>2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</row>
    <row r="55" spans="1:22" ht="24" x14ac:dyDescent="0.55000000000000004">
      <c r="A55" s="108" t="s">
        <v>183</v>
      </c>
      <c r="B55" s="103">
        <v>7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</row>
    <row r="56" spans="1:22" ht="24" x14ac:dyDescent="0.55000000000000004">
      <c r="A56" s="107" t="s">
        <v>135</v>
      </c>
      <c r="B56" s="103">
        <v>20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</row>
    <row r="57" spans="1:22" ht="24" x14ac:dyDescent="0.55000000000000004">
      <c r="A57" s="107" t="s">
        <v>134</v>
      </c>
      <c r="B57" s="103">
        <v>2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</row>
    <row r="58" spans="1:22" ht="27.75" x14ac:dyDescent="0.2">
      <c r="A58" s="91"/>
      <c r="B58" s="109">
        <f>SUM(B54:B57)</f>
        <v>31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</row>
    <row r="59" spans="1:22" x14ac:dyDescent="0.2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</row>
    <row r="60" spans="1:22" x14ac:dyDescent="0.2">
      <c r="A60" s="91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</row>
    <row r="61" spans="1:22" x14ac:dyDescent="0.2">
      <c r="A61" s="91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</row>
    <row r="62" spans="1:22" x14ac:dyDescent="0.2">
      <c r="A62" s="91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</row>
    <row r="63" spans="1:22" x14ac:dyDescent="0.2">
      <c r="A63" s="91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</row>
    <row r="64" spans="1:22" x14ac:dyDescent="0.2">
      <c r="A64" s="91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</row>
    <row r="65" spans="1:22" x14ac:dyDescent="0.2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</row>
    <row r="66" spans="1:22" x14ac:dyDescent="0.2">
      <c r="A66" s="91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</row>
    <row r="67" spans="1:22" x14ac:dyDescent="0.2">
      <c r="A67" s="91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</row>
    <row r="68" spans="1:22" x14ac:dyDescent="0.2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</row>
    <row r="69" spans="1:22" x14ac:dyDescent="0.2">
      <c r="A69" s="91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</row>
    <row r="70" spans="1:22" x14ac:dyDescent="0.2">
      <c r="A70" s="91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</row>
    <row r="71" spans="1:22" x14ac:dyDescent="0.2">
      <c r="A71" s="91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</row>
    <row r="72" spans="1:22" x14ac:dyDescent="0.2">
      <c r="A72" s="91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</row>
    <row r="73" spans="1:22" x14ac:dyDescent="0.2">
      <c r="A73" s="91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</row>
    <row r="74" spans="1:22" x14ac:dyDescent="0.2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</row>
    <row r="75" spans="1:22" x14ac:dyDescent="0.2">
      <c r="A75" s="91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</row>
    <row r="76" spans="1:22" x14ac:dyDescent="0.2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</row>
    <row r="77" spans="1:22" x14ac:dyDescent="0.2">
      <c r="A77" s="91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</row>
    <row r="78" spans="1:22" x14ac:dyDescent="0.2">
      <c r="A78" s="91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</row>
    <row r="79" spans="1:22" x14ac:dyDescent="0.2">
      <c r="A79" s="91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</row>
    <row r="80" spans="1:22" x14ac:dyDescent="0.2">
      <c r="A80" s="91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</row>
    <row r="81" spans="1:22" x14ac:dyDescent="0.2">
      <c r="A81" s="91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</row>
    <row r="82" spans="1:22" x14ac:dyDescent="0.2">
      <c r="A82" s="91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</row>
    <row r="83" spans="1:22" x14ac:dyDescent="0.2">
      <c r="A83" s="91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</row>
    <row r="84" spans="1:22" x14ac:dyDescent="0.2">
      <c r="A84" s="91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</row>
    <row r="85" spans="1:22" x14ac:dyDescent="0.2">
      <c r="A85" s="91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</row>
    <row r="86" spans="1:22" x14ac:dyDescent="0.2">
      <c r="A86" s="91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</row>
    <row r="87" spans="1:22" x14ac:dyDescent="0.2">
      <c r="A87" s="91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</row>
    <row r="88" spans="1:22" x14ac:dyDescent="0.2">
      <c r="A88" s="91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</row>
    <row r="89" spans="1:22" x14ac:dyDescent="0.2">
      <c r="A89" s="91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</row>
    <row r="90" spans="1:22" x14ac:dyDescent="0.2">
      <c r="A90" s="91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</row>
    <row r="91" spans="1:22" x14ac:dyDescent="0.2">
      <c r="A91" s="91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</row>
    <row r="92" spans="1:22" x14ac:dyDescent="0.2">
      <c r="A92" s="91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</row>
    <row r="93" spans="1:22" x14ac:dyDescent="0.2">
      <c r="A93" s="91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</row>
    <row r="94" spans="1:22" x14ac:dyDescent="0.2">
      <c r="A94" s="91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</row>
    <row r="95" spans="1:22" x14ac:dyDescent="0.2">
      <c r="A95" s="91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</row>
    <row r="96" spans="1:22" x14ac:dyDescent="0.2">
      <c r="A96" s="91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</row>
    <row r="97" spans="1:22" x14ac:dyDescent="0.2">
      <c r="A97" s="91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</row>
    <row r="98" spans="1:22" x14ac:dyDescent="0.2">
      <c r="A98" s="91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</row>
    <row r="99" spans="1:22" x14ac:dyDescent="0.2">
      <c r="A99" s="91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</row>
    <row r="100" spans="1:22" x14ac:dyDescent="0.2">
      <c r="A100" s="91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</row>
    <row r="101" spans="1:22" x14ac:dyDescent="0.2">
      <c r="A101" s="91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</row>
    <row r="102" spans="1:22" x14ac:dyDescent="0.2">
      <c r="A102" s="91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</row>
    <row r="103" spans="1:22" x14ac:dyDescent="0.2">
      <c r="A103" s="91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</row>
    <row r="104" spans="1:22" x14ac:dyDescent="0.2">
      <c r="A104" s="91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</row>
    <row r="105" spans="1:22" x14ac:dyDescent="0.2">
      <c r="A105" s="91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</row>
    <row r="106" spans="1:22" x14ac:dyDescent="0.2">
      <c r="A106" s="91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x14ac:dyDescent="0.2">
      <c r="A107" s="91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x14ac:dyDescent="0.2">
      <c r="A108" s="91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09" spans="1:22" x14ac:dyDescent="0.2">
      <c r="A109" s="91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</row>
    <row r="110" spans="1:22" x14ac:dyDescent="0.2">
      <c r="A110" s="91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</row>
    <row r="111" spans="1:22" x14ac:dyDescent="0.2">
      <c r="A111" s="91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</row>
    <row r="112" spans="1:22" x14ac:dyDescent="0.2">
      <c r="A112" s="91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</row>
    <row r="113" spans="1:22" x14ac:dyDescent="0.2">
      <c r="A113" s="91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</row>
    <row r="114" spans="1:22" x14ac:dyDescent="0.2">
      <c r="A114" s="91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</row>
    <row r="115" spans="1:22" x14ac:dyDescent="0.2">
      <c r="A115" s="91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</row>
    <row r="116" spans="1:22" x14ac:dyDescent="0.2">
      <c r="A116" s="91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</row>
    <row r="117" spans="1:22" x14ac:dyDescent="0.2">
      <c r="A117" s="91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</row>
    <row r="118" spans="1:22" x14ac:dyDescent="0.2">
      <c r="A118" s="91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</row>
    <row r="119" spans="1:22" x14ac:dyDescent="0.2">
      <c r="A119" s="91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</row>
    <row r="120" spans="1:22" x14ac:dyDescent="0.2">
      <c r="A120" s="91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</row>
    <row r="121" spans="1:22" x14ac:dyDescent="0.2">
      <c r="A121" s="91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</row>
    <row r="122" spans="1:22" x14ac:dyDescent="0.2">
      <c r="A122" s="91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</row>
    <row r="123" spans="1:22" x14ac:dyDescent="0.2">
      <c r="A123" s="91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</row>
    <row r="124" spans="1:22" x14ac:dyDescent="0.2">
      <c r="A124" s="91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</row>
    <row r="125" spans="1:22" x14ac:dyDescent="0.2">
      <c r="A125" s="91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</row>
    <row r="126" spans="1:22" x14ac:dyDescent="0.2">
      <c r="A126" s="91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</row>
    <row r="127" spans="1:22" x14ac:dyDescent="0.2">
      <c r="A127" s="91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</row>
    <row r="128" spans="1:22" x14ac:dyDescent="0.2">
      <c r="A128" s="91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</row>
    <row r="129" spans="1:22" x14ac:dyDescent="0.2">
      <c r="A129" s="91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</row>
    <row r="130" spans="1:22" x14ac:dyDescent="0.2">
      <c r="A130" s="91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</row>
    <row r="131" spans="1:22" x14ac:dyDescent="0.2">
      <c r="A131" s="91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</row>
    <row r="132" spans="1:22" x14ac:dyDescent="0.2">
      <c r="A132" s="91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</row>
    <row r="133" spans="1:22" x14ac:dyDescent="0.2">
      <c r="A133" s="91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</row>
    <row r="134" spans="1:22" x14ac:dyDescent="0.2">
      <c r="A134" s="91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</row>
    <row r="135" spans="1:22" x14ac:dyDescent="0.2">
      <c r="A135" s="91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</row>
    <row r="136" spans="1:22" x14ac:dyDescent="0.2">
      <c r="A136" s="91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</row>
    <row r="137" spans="1:22" x14ac:dyDescent="0.2">
      <c r="A137" s="91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</row>
    <row r="138" spans="1:22" x14ac:dyDescent="0.2"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</row>
    <row r="139" spans="1:22" x14ac:dyDescent="0.2"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</row>
    <row r="140" spans="1:22" x14ac:dyDescent="0.2"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</row>
    <row r="141" spans="1:22" x14ac:dyDescent="0.2"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</row>
    <row r="142" spans="1:22" x14ac:dyDescent="0.2"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</row>
    <row r="143" spans="1:22" x14ac:dyDescent="0.2"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</row>
    <row r="144" spans="1:22" x14ac:dyDescent="0.2"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</row>
    <row r="145" spans="9:22" x14ac:dyDescent="0.2"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</row>
    <row r="146" spans="9:22" x14ac:dyDescent="0.2"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</row>
    <row r="147" spans="9:22" x14ac:dyDescent="0.2"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</row>
    <row r="148" spans="9:22" x14ac:dyDescent="0.2"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</row>
    <row r="149" spans="9:22" x14ac:dyDescent="0.2"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</row>
    <row r="150" spans="9:22" x14ac:dyDescent="0.2"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</row>
  </sheetData>
  <autoFilter ref="G1:G141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21"/>
  <sheetViews>
    <sheetView topLeftCell="E1" zoomScaleNormal="100" workbookViewId="0">
      <selection activeCell="J23" sqref="J23"/>
    </sheetView>
  </sheetViews>
  <sheetFormatPr defaultColWidth="14.42578125" defaultRowHeight="12.75" x14ac:dyDescent="0.2"/>
  <cols>
    <col min="1" max="23" width="21.5703125" customWidth="1"/>
  </cols>
  <sheetData>
    <row r="1" spans="1:23" x14ac:dyDescent="0.2">
      <c r="A1" s="90" t="s">
        <v>112</v>
      </c>
      <c r="B1" s="90" t="s">
        <v>0</v>
      </c>
      <c r="C1" s="90" t="s">
        <v>1</v>
      </c>
      <c r="D1" s="90" t="s">
        <v>2</v>
      </c>
      <c r="E1" s="90" t="s">
        <v>3</v>
      </c>
      <c r="F1" s="90" t="s">
        <v>4</v>
      </c>
      <c r="G1" s="90" t="s">
        <v>5</v>
      </c>
      <c r="H1" s="90" t="s">
        <v>6</v>
      </c>
      <c r="I1" s="90" t="s">
        <v>7</v>
      </c>
      <c r="J1" s="90" t="s">
        <v>8</v>
      </c>
      <c r="K1" s="90" t="s">
        <v>113</v>
      </c>
      <c r="L1" s="90" t="s">
        <v>114</v>
      </c>
      <c r="M1" s="90" t="s">
        <v>115</v>
      </c>
      <c r="N1" s="90" t="s">
        <v>116</v>
      </c>
      <c r="O1" s="90" t="s">
        <v>117</v>
      </c>
      <c r="P1" s="90" t="s">
        <v>103</v>
      </c>
      <c r="Q1" s="90" t="s">
        <v>13</v>
      </c>
      <c r="R1" s="90" t="s">
        <v>118</v>
      </c>
      <c r="S1" s="90" t="s">
        <v>15</v>
      </c>
      <c r="T1" s="90" t="s">
        <v>119</v>
      </c>
      <c r="U1" s="90" t="s">
        <v>120</v>
      </c>
      <c r="V1" s="90" t="s">
        <v>121</v>
      </c>
      <c r="W1" s="90" t="s">
        <v>136</v>
      </c>
    </row>
    <row r="2" spans="1:23" x14ac:dyDescent="0.2">
      <c r="A2" s="91">
        <v>43905.601945578703</v>
      </c>
      <c r="B2" s="92" t="s">
        <v>19</v>
      </c>
      <c r="C2" s="92" t="s">
        <v>20</v>
      </c>
      <c r="D2" s="92" t="s">
        <v>21</v>
      </c>
      <c r="E2" s="92" t="s">
        <v>25</v>
      </c>
      <c r="F2" s="92" t="s">
        <v>186</v>
      </c>
      <c r="G2" s="92" t="s">
        <v>127</v>
      </c>
      <c r="H2" s="92">
        <v>5</v>
      </c>
      <c r="I2" s="92">
        <v>5</v>
      </c>
      <c r="J2" s="92">
        <v>4</v>
      </c>
      <c r="K2" s="92">
        <v>4</v>
      </c>
      <c r="L2" s="92">
        <v>4</v>
      </c>
      <c r="M2" s="92">
        <v>5</v>
      </c>
      <c r="N2" s="92">
        <v>2</v>
      </c>
      <c r="O2" s="92">
        <v>4</v>
      </c>
      <c r="P2" s="92">
        <v>4</v>
      </c>
      <c r="Q2" s="92">
        <v>5</v>
      </c>
      <c r="R2" s="92">
        <v>5</v>
      </c>
      <c r="S2" s="92">
        <v>5</v>
      </c>
      <c r="T2" s="92">
        <v>5</v>
      </c>
      <c r="U2" s="92">
        <v>5</v>
      </c>
      <c r="V2" s="92">
        <v>5</v>
      </c>
    </row>
    <row r="3" spans="1:23" x14ac:dyDescent="0.2">
      <c r="A3" s="91">
        <v>43905.627396898148</v>
      </c>
      <c r="B3" s="92" t="s">
        <v>23</v>
      </c>
      <c r="C3" s="92" t="s">
        <v>24</v>
      </c>
      <c r="D3" s="92" t="s">
        <v>21</v>
      </c>
      <c r="E3" s="92" t="s">
        <v>25</v>
      </c>
      <c r="F3" s="92" t="s">
        <v>186</v>
      </c>
      <c r="G3" s="92" t="s">
        <v>127</v>
      </c>
      <c r="H3" s="92">
        <v>3</v>
      </c>
      <c r="I3" s="92">
        <v>4</v>
      </c>
      <c r="J3" s="92">
        <v>4</v>
      </c>
      <c r="K3" s="92">
        <v>3</v>
      </c>
      <c r="L3" s="92">
        <v>3</v>
      </c>
      <c r="M3" s="92">
        <v>5</v>
      </c>
      <c r="N3" s="92">
        <v>5</v>
      </c>
      <c r="O3" s="92">
        <v>5</v>
      </c>
      <c r="P3" s="92">
        <v>5</v>
      </c>
      <c r="Q3" s="92">
        <v>5</v>
      </c>
      <c r="R3" s="92">
        <v>5</v>
      </c>
      <c r="S3" s="92">
        <v>5</v>
      </c>
      <c r="T3" s="92">
        <v>5</v>
      </c>
      <c r="U3" s="92">
        <v>5</v>
      </c>
      <c r="V3" s="92">
        <v>5</v>
      </c>
      <c r="W3" s="92" t="s">
        <v>189</v>
      </c>
    </row>
    <row r="4" spans="1:23" x14ac:dyDescent="0.2">
      <c r="A4" s="91">
        <v>43905.70946539352</v>
      </c>
      <c r="B4" s="92" t="s">
        <v>19</v>
      </c>
      <c r="C4" s="92" t="s">
        <v>24</v>
      </c>
      <c r="D4" s="92" t="s">
        <v>21</v>
      </c>
      <c r="E4" s="92" t="s">
        <v>25</v>
      </c>
      <c r="F4" s="92" t="s">
        <v>186</v>
      </c>
      <c r="G4" s="92" t="s">
        <v>127</v>
      </c>
      <c r="H4" s="92">
        <v>5</v>
      </c>
      <c r="I4" s="92">
        <v>5</v>
      </c>
      <c r="J4" s="92">
        <v>5</v>
      </c>
      <c r="K4" s="92">
        <v>5</v>
      </c>
      <c r="L4" s="92">
        <v>5</v>
      </c>
      <c r="M4" s="92">
        <v>5</v>
      </c>
      <c r="N4" s="92">
        <v>1</v>
      </c>
      <c r="O4" s="92">
        <v>3</v>
      </c>
      <c r="P4" s="92">
        <v>5</v>
      </c>
      <c r="Q4" s="92">
        <v>5</v>
      </c>
      <c r="R4" s="92">
        <v>5</v>
      </c>
      <c r="S4" s="92">
        <v>5</v>
      </c>
      <c r="T4" s="92">
        <v>5</v>
      </c>
      <c r="U4" s="92">
        <v>5</v>
      </c>
      <c r="V4" s="92">
        <v>5</v>
      </c>
    </row>
    <row r="5" spans="1:23" x14ac:dyDescent="0.2">
      <c r="A5" s="91">
        <v>43905.601945578703</v>
      </c>
      <c r="B5" s="92" t="s">
        <v>19</v>
      </c>
      <c r="C5" s="92" t="s">
        <v>20</v>
      </c>
      <c r="D5" s="92" t="s">
        <v>21</v>
      </c>
      <c r="E5" s="92" t="s">
        <v>25</v>
      </c>
      <c r="F5" s="92" t="s">
        <v>186</v>
      </c>
      <c r="G5" s="92" t="s">
        <v>127</v>
      </c>
      <c r="H5" s="92">
        <v>5</v>
      </c>
      <c r="I5" s="92">
        <v>5</v>
      </c>
      <c r="J5" s="92">
        <v>4</v>
      </c>
      <c r="K5" s="92">
        <v>4</v>
      </c>
      <c r="L5" s="92">
        <v>4</v>
      </c>
      <c r="M5" s="92">
        <v>5</v>
      </c>
      <c r="N5" s="92">
        <v>2</v>
      </c>
      <c r="O5" s="92">
        <v>4</v>
      </c>
      <c r="P5" s="92">
        <v>4</v>
      </c>
      <c r="Q5" s="92">
        <v>5</v>
      </c>
      <c r="R5" s="92">
        <v>5</v>
      </c>
      <c r="S5" s="92">
        <v>5</v>
      </c>
      <c r="T5" s="92">
        <v>4</v>
      </c>
      <c r="U5" s="92">
        <v>5</v>
      </c>
      <c r="V5" s="92">
        <v>4</v>
      </c>
    </row>
    <row r="6" spans="1:23" x14ac:dyDescent="0.2">
      <c r="A6" s="91">
        <v>43905.627396898148</v>
      </c>
      <c r="B6" s="92" t="s">
        <v>23</v>
      </c>
      <c r="C6" s="92" t="s">
        <v>24</v>
      </c>
      <c r="D6" s="92" t="s">
        <v>21</v>
      </c>
      <c r="E6" s="92" t="s">
        <v>25</v>
      </c>
      <c r="F6" s="92" t="s">
        <v>186</v>
      </c>
      <c r="G6" s="92" t="s">
        <v>127</v>
      </c>
      <c r="H6" s="92">
        <v>3</v>
      </c>
      <c r="I6" s="92">
        <v>4</v>
      </c>
      <c r="J6" s="92">
        <v>4</v>
      </c>
      <c r="K6" s="92">
        <v>3</v>
      </c>
      <c r="L6" s="92">
        <v>3</v>
      </c>
      <c r="M6" s="92">
        <v>5</v>
      </c>
      <c r="N6" s="92">
        <v>5</v>
      </c>
      <c r="O6" s="92">
        <v>5</v>
      </c>
      <c r="P6" s="92">
        <v>5</v>
      </c>
      <c r="Q6" s="92">
        <v>5</v>
      </c>
      <c r="R6" s="92">
        <v>5</v>
      </c>
      <c r="S6" s="92">
        <v>4</v>
      </c>
      <c r="T6" s="92">
        <v>5</v>
      </c>
      <c r="U6" s="92">
        <v>5</v>
      </c>
      <c r="V6" s="92">
        <v>5</v>
      </c>
      <c r="W6" s="92" t="s">
        <v>189</v>
      </c>
    </row>
    <row r="7" spans="1:23" x14ac:dyDescent="0.2">
      <c r="A7" s="91">
        <v>43905.70946539352</v>
      </c>
      <c r="B7" s="92" t="s">
        <v>19</v>
      </c>
      <c r="C7" s="92" t="s">
        <v>24</v>
      </c>
      <c r="D7" s="92" t="s">
        <v>21</v>
      </c>
      <c r="E7" s="92" t="s">
        <v>25</v>
      </c>
      <c r="F7" s="92" t="s">
        <v>186</v>
      </c>
      <c r="G7" s="92" t="s">
        <v>127</v>
      </c>
      <c r="H7" s="92">
        <v>5</v>
      </c>
      <c r="I7" s="92">
        <v>5</v>
      </c>
      <c r="J7" s="92">
        <v>5</v>
      </c>
      <c r="K7" s="92">
        <v>5</v>
      </c>
      <c r="L7" s="92">
        <v>5</v>
      </c>
      <c r="M7" s="92">
        <v>4</v>
      </c>
      <c r="N7" s="92">
        <v>1</v>
      </c>
      <c r="O7" s="92">
        <v>3</v>
      </c>
      <c r="P7" s="92">
        <v>5</v>
      </c>
      <c r="Q7" s="92">
        <v>4</v>
      </c>
      <c r="R7" s="92">
        <v>4</v>
      </c>
      <c r="S7" s="92">
        <v>5</v>
      </c>
      <c r="T7" s="92">
        <v>5</v>
      </c>
      <c r="U7" s="92">
        <v>4</v>
      </c>
      <c r="V7" s="92">
        <v>5</v>
      </c>
    </row>
    <row r="8" spans="1:23" x14ac:dyDescent="0.2">
      <c r="A8" s="91">
        <v>43905.627396898148</v>
      </c>
      <c r="B8" s="92" t="s">
        <v>23</v>
      </c>
      <c r="C8" s="92" t="s">
        <v>24</v>
      </c>
      <c r="D8" s="92" t="s">
        <v>21</v>
      </c>
      <c r="E8" s="92" t="s">
        <v>25</v>
      </c>
      <c r="F8" s="92" t="s">
        <v>186</v>
      </c>
      <c r="G8" s="92" t="s">
        <v>127</v>
      </c>
      <c r="H8" s="92">
        <v>3</v>
      </c>
      <c r="I8" s="92">
        <v>4</v>
      </c>
      <c r="J8" s="92">
        <v>4</v>
      </c>
      <c r="K8" s="92">
        <v>3</v>
      </c>
      <c r="L8" s="92">
        <v>3</v>
      </c>
      <c r="M8" s="92">
        <v>5</v>
      </c>
      <c r="N8" s="92">
        <v>5</v>
      </c>
      <c r="O8" s="92">
        <v>5</v>
      </c>
      <c r="P8" s="92">
        <v>5</v>
      </c>
      <c r="Q8" s="92">
        <v>5</v>
      </c>
      <c r="R8" s="92">
        <v>5</v>
      </c>
      <c r="S8" s="92">
        <v>5</v>
      </c>
      <c r="T8" s="92">
        <v>5</v>
      </c>
      <c r="U8" s="92">
        <v>5</v>
      </c>
      <c r="V8" s="92">
        <v>5</v>
      </c>
      <c r="W8" s="92" t="s">
        <v>189</v>
      </c>
    </row>
    <row r="9" spans="1:23" x14ac:dyDescent="0.2">
      <c r="A9" s="91">
        <v>43905.70946539352</v>
      </c>
      <c r="B9" s="92" t="s">
        <v>19</v>
      </c>
      <c r="C9" s="92" t="s">
        <v>24</v>
      </c>
      <c r="D9" s="92" t="s">
        <v>21</v>
      </c>
      <c r="E9" s="92" t="s">
        <v>25</v>
      </c>
      <c r="F9" s="92" t="s">
        <v>186</v>
      </c>
      <c r="G9" s="92" t="s">
        <v>127</v>
      </c>
      <c r="H9" s="92">
        <v>5</v>
      </c>
      <c r="I9" s="92">
        <v>5</v>
      </c>
      <c r="J9" s="92">
        <v>5</v>
      </c>
      <c r="K9" s="92">
        <v>5</v>
      </c>
      <c r="L9" s="92">
        <v>5</v>
      </c>
      <c r="M9" s="92">
        <v>5</v>
      </c>
      <c r="N9" s="92">
        <v>1</v>
      </c>
      <c r="O9" s="92">
        <v>3</v>
      </c>
      <c r="P9" s="92">
        <v>5</v>
      </c>
      <c r="Q9" s="92">
        <v>5</v>
      </c>
      <c r="R9" s="92">
        <v>5</v>
      </c>
      <c r="S9" s="92">
        <v>5</v>
      </c>
      <c r="T9" s="92">
        <v>5</v>
      </c>
      <c r="U9" s="92">
        <v>5</v>
      </c>
      <c r="V9" s="92">
        <v>5</v>
      </c>
    </row>
    <row r="10" spans="1:23" ht="23.25" x14ac:dyDescent="0.2">
      <c r="H10" s="1">
        <f>AVERAGE(H2:H9)</f>
        <v>4.25</v>
      </c>
      <c r="I10" s="1">
        <f t="shared" ref="I10:V10" si="0">AVERAGE(I2:I9)</f>
        <v>4.625</v>
      </c>
      <c r="J10" s="1">
        <f t="shared" si="0"/>
        <v>4.375</v>
      </c>
      <c r="K10" s="1">
        <f t="shared" si="0"/>
        <v>4</v>
      </c>
      <c r="L10" s="1">
        <f t="shared" si="0"/>
        <v>4</v>
      </c>
      <c r="M10" s="1">
        <f t="shared" si="0"/>
        <v>4.875</v>
      </c>
      <c r="N10" s="1">
        <f t="shared" si="0"/>
        <v>2.75</v>
      </c>
      <c r="O10" s="1">
        <f t="shared" si="0"/>
        <v>4</v>
      </c>
      <c r="P10" s="1">
        <f t="shared" si="0"/>
        <v>4.75</v>
      </c>
      <c r="Q10" s="1">
        <f t="shared" si="0"/>
        <v>4.875</v>
      </c>
      <c r="R10" s="1">
        <f t="shared" si="0"/>
        <v>4.875</v>
      </c>
      <c r="S10" s="1">
        <f t="shared" si="0"/>
        <v>4.875</v>
      </c>
      <c r="T10" s="1">
        <f t="shared" si="0"/>
        <v>4.875</v>
      </c>
      <c r="U10" s="1">
        <f t="shared" si="0"/>
        <v>4.875</v>
      </c>
      <c r="V10" s="1">
        <f t="shared" si="0"/>
        <v>4.875</v>
      </c>
    </row>
    <row r="11" spans="1:23" ht="23.25" x14ac:dyDescent="0.2">
      <c r="H11" s="2">
        <f>STDEV(H2:H9)</f>
        <v>1.0350983390135313</v>
      </c>
      <c r="I11" s="2">
        <f t="shared" ref="I11:V11" si="1">STDEV(I2:I9)</f>
        <v>0.51754916950676566</v>
      </c>
      <c r="J11" s="2">
        <f t="shared" si="1"/>
        <v>0.51754916950676566</v>
      </c>
      <c r="K11" s="2">
        <f t="shared" si="1"/>
        <v>0.92582009977255142</v>
      </c>
      <c r="L11" s="2">
        <f t="shared" si="1"/>
        <v>0.92582009977255142</v>
      </c>
      <c r="M11" s="2">
        <f t="shared" si="1"/>
        <v>0.35355339059327379</v>
      </c>
      <c r="N11" s="2">
        <f t="shared" si="1"/>
        <v>1.9086270308410553</v>
      </c>
      <c r="O11" s="2">
        <f t="shared" si="1"/>
        <v>0.92582009977255142</v>
      </c>
      <c r="P11" s="2">
        <f t="shared" si="1"/>
        <v>0.46291004988627571</v>
      </c>
      <c r="Q11" s="2">
        <f t="shared" si="1"/>
        <v>0.35355339059327379</v>
      </c>
      <c r="R11" s="2">
        <f t="shared" si="1"/>
        <v>0.35355339059327379</v>
      </c>
      <c r="S11" s="2">
        <f t="shared" si="1"/>
        <v>0.35355339059327379</v>
      </c>
      <c r="T11" s="2">
        <f t="shared" si="1"/>
        <v>0.35355339059327379</v>
      </c>
      <c r="U11" s="2">
        <f t="shared" si="1"/>
        <v>0.35355339059327379</v>
      </c>
      <c r="V11" s="2">
        <f t="shared" si="1"/>
        <v>0.35355339059327379</v>
      </c>
    </row>
    <row r="12" spans="1:23" ht="23.25" x14ac:dyDescent="0.2">
      <c r="H12" s="49">
        <f>AVERAGE(H2:H11)</f>
        <v>3.9285098339013529</v>
      </c>
      <c r="I12" s="49">
        <f t="shared" ref="I12:V12" si="2">AVERAGE(I2:I11)</f>
        <v>4.2142549169506767</v>
      </c>
      <c r="J12" s="49">
        <f t="shared" si="2"/>
        <v>3.9892549169506766</v>
      </c>
      <c r="K12" s="49">
        <f t="shared" si="2"/>
        <v>3.6925820099772553</v>
      </c>
      <c r="L12" s="49">
        <f t="shared" si="2"/>
        <v>3.6925820099772553</v>
      </c>
      <c r="M12" s="49">
        <f t="shared" si="2"/>
        <v>4.4228553390593275</v>
      </c>
      <c r="N12" s="49">
        <f t="shared" si="2"/>
        <v>2.6658627030841058</v>
      </c>
      <c r="O12" s="49">
        <f t="shared" si="2"/>
        <v>3.6925820099772553</v>
      </c>
      <c r="P12" s="49">
        <f t="shared" si="2"/>
        <v>4.3212910049886277</v>
      </c>
      <c r="Q12" s="49">
        <f t="shared" si="2"/>
        <v>4.4228553390593275</v>
      </c>
      <c r="R12" s="49">
        <f t="shared" si="2"/>
        <v>4.4228553390593275</v>
      </c>
      <c r="S12" s="49">
        <f t="shared" si="2"/>
        <v>4.4228553390593275</v>
      </c>
      <c r="T12" s="49">
        <f t="shared" si="2"/>
        <v>4.4228553390593275</v>
      </c>
      <c r="U12" s="49">
        <f t="shared" si="2"/>
        <v>4.4228553390593275</v>
      </c>
      <c r="V12" s="49">
        <f t="shared" si="2"/>
        <v>4.4228553390593275</v>
      </c>
    </row>
    <row r="13" spans="1:23" ht="23.25" x14ac:dyDescent="0.2">
      <c r="A13" s="91"/>
      <c r="B13" s="92"/>
      <c r="C13" s="92"/>
      <c r="D13" s="92"/>
      <c r="E13" s="92"/>
      <c r="F13" s="92"/>
      <c r="G13" s="92"/>
      <c r="H13" s="49">
        <f>STDEV(H2:H9)</f>
        <v>1.0350983390135313</v>
      </c>
      <c r="I13" s="49">
        <f t="shared" ref="I13:V13" si="3">STDEV(I2:I9)</f>
        <v>0.51754916950676566</v>
      </c>
      <c r="J13" s="49">
        <f t="shared" si="3"/>
        <v>0.51754916950676566</v>
      </c>
      <c r="K13" s="49">
        <f t="shared" si="3"/>
        <v>0.92582009977255142</v>
      </c>
      <c r="L13" s="49">
        <f t="shared" si="3"/>
        <v>0.92582009977255142</v>
      </c>
      <c r="M13" s="49">
        <f t="shared" si="3"/>
        <v>0.35355339059327379</v>
      </c>
      <c r="N13" s="49">
        <f t="shared" si="3"/>
        <v>1.9086270308410553</v>
      </c>
      <c r="O13" s="49">
        <f t="shared" si="3"/>
        <v>0.92582009977255142</v>
      </c>
      <c r="P13" s="49">
        <f t="shared" si="3"/>
        <v>0.46291004988627571</v>
      </c>
      <c r="Q13" s="49">
        <f t="shared" si="3"/>
        <v>0.35355339059327379</v>
      </c>
      <c r="R13" s="49">
        <f t="shared" si="3"/>
        <v>0.35355339059327379</v>
      </c>
      <c r="S13" s="49">
        <f t="shared" si="3"/>
        <v>0.35355339059327379</v>
      </c>
      <c r="T13" s="49">
        <f t="shared" si="3"/>
        <v>0.35355339059327379</v>
      </c>
      <c r="U13" s="49">
        <f t="shared" si="3"/>
        <v>0.35355339059327379</v>
      </c>
      <c r="V13" s="49">
        <f t="shared" si="3"/>
        <v>0.35355339059327379</v>
      </c>
    </row>
    <row r="14" spans="1:23" x14ac:dyDescent="0.2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</row>
    <row r="15" spans="1:23" ht="24" x14ac:dyDescent="0.55000000000000004">
      <c r="A15" s="102" t="s">
        <v>19</v>
      </c>
      <c r="B15" s="103">
        <f>COUNTIF(B2:B9,"ชาย")</f>
        <v>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</row>
    <row r="16" spans="1:23" ht="24" x14ac:dyDescent="0.55000000000000004">
      <c r="A16" s="102" t="s">
        <v>23</v>
      </c>
      <c r="B16" s="103">
        <f>COUNTIF(B2:B9,"หญิง")</f>
        <v>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</row>
    <row r="17" spans="1:22" ht="24" x14ac:dyDescent="0.55000000000000004">
      <c r="A17" s="104"/>
      <c r="B17" s="105">
        <f>SUM(B15:B16)</f>
        <v>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</row>
    <row r="18" spans="1:22" x14ac:dyDescent="0.2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</row>
    <row r="19" spans="1:22" ht="24" x14ac:dyDescent="0.55000000000000004">
      <c r="A19" s="102" t="s">
        <v>20</v>
      </c>
      <c r="B19" s="103">
        <f>COUNTIF(C2:C9,"20-30 ปี")</f>
        <v>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</row>
    <row r="20" spans="1:22" ht="24" x14ac:dyDescent="0.55000000000000004">
      <c r="A20" s="102" t="s">
        <v>24</v>
      </c>
      <c r="B20" s="103">
        <f>COUNTIF(C2:C9,"31-40 ปี")</f>
        <v>6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</row>
    <row r="21" spans="1:22" ht="24" x14ac:dyDescent="0.55000000000000004">
      <c r="A21" s="104"/>
      <c r="B21" s="105">
        <f>SUM(B19:B20)</f>
        <v>8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</row>
    <row r="22" spans="1:22" x14ac:dyDescent="0.2">
      <c r="A22" s="110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</row>
    <row r="23" spans="1:22" ht="24" x14ac:dyDescent="0.55000000000000004">
      <c r="A23" s="107" t="s">
        <v>21</v>
      </c>
      <c r="B23" s="103">
        <v>8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</row>
    <row r="24" spans="1:22" ht="24" x14ac:dyDescent="0.55000000000000004">
      <c r="A24" s="104"/>
      <c r="B24" s="105">
        <f>SUM(B23:B23)</f>
        <v>8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</row>
    <row r="25" spans="1:22" x14ac:dyDescent="0.2">
      <c r="A25" s="110" t="s">
        <v>138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</row>
    <row r="26" spans="1:22" ht="24" x14ac:dyDescent="0.55000000000000004">
      <c r="A26" s="107" t="s">
        <v>25</v>
      </c>
      <c r="B26" s="103">
        <v>8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</row>
    <row r="27" spans="1:22" ht="24" x14ac:dyDescent="0.55000000000000004">
      <c r="A27" s="104"/>
      <c r="B27" s="105">
        <f>SUM(B26:B26)</f>
        <v>8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</row>
    <row r="28" spans="1:22" x14ac:dyDescent="0.2">
      <c r="A28" s="110" t="s">
        <v>139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</row>
    <row r="29" spans="1:22" ht="24" x14ac:dyDescent="0.55000000000000004">
      <c r="A29" s="107" t="s">
        <v>186</v>
      </c>
      <c r="B29" s="103">
        <v>8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</row>
    <row r="30" spans="1:22" ht="27.75" x14ac:dyDescent="0.2">
      <c r="A30" s="91"/>
      <c r="B30" s="109">
        <f>SUM(B29:B29)</f>
        <v>8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</row>
    <row r="31" spans="1:22" x14ac:dyDescent="0.2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</row>
    <row r="32" spans="1:22" x14ac:dyDescent="0.2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</row>
    <row r="33" spans="1:22" x14ac:dyDescent="0.2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</row>
    <row r="34" spans="1:22" x14ac:dyDescent="0.2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</row>
    <row r="35" spans="1:22" x14ac:dyDescent="0.2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</row>
    <row r="36" spans="1:22" x14ac:dyDescent="0.2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</row>
    <row r="37" spans="1:22" x14ac:dyDescent="0.2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</row>
    <row r="38" spans="1:22" x14ac:dyDescent="0.2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</row>
    <row r="39" spans="1:22" x14ac:dyDescent="0.2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</row>
    <row r="40" spans="1:22" x14ac:dyDescent="0.2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</row>
    <row r="41" spans="1:22" x14ac:dyDescent="0.2">
      <c r="A41" s="91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</row>
    <row r="42" spans="1:22" x14ac:dyDescent="0.2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</row>
    <row r="43" spans="1:22" x14ac:dyDescent="0.2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</row>
    <row r="44" spans="1:22" x14ac:dyDescent="0.2">
      <c r="A44" s="91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</row>
    <row r="45" spans="1:22" x14ac:dyDescent="0.2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</row>
    <row r="46" spans="1:22" x14ac:dyDescent="0.2">
      <c r="A46" s="91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1:22" x14ac:dyDescent="0.2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</row>
    <row r="48" spans="1:22" x14ac:dyDescent="0.2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</row>
    <row r="49" spans="1:22" x14ac:dyDescent="0.2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</row>
    <row r="50" spans="1:22" x14ac:dyDescent="0.2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</row>
    <row r="51" spans="1:22" x14ac:dyDescent="0.2">
      <c r="A51" s="91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</row>
    <row r="52" spans="1:22" x14ac:dyDescent="0.2">
      <c r="A52" s="91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</row>
    <row r="53" spans="1:22" x14ac:dyDescent="0.2">
      <c r="A53" s="91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</row>
    <row r="54" spans="1:22" x14ac:dyDescent="0.2">
      <c r="A54" s="91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</row>
    <row r="55" spans="1:22" x14ac:dyDescent="0.2">
      <c r="A55" s="91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</row>
    <row r="56" spans="1:22" x14ac:dyDescent="0.2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</row>
    <row r="57" spans="1:22" x14ac:dyDescent="0.2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</row>
    <row r="58" spans="1:22" x14ac:dyDescent="0.2">
      <c r="A58" s="91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</row>
    <row r="59" spans="1:22" x14ac:dyDescent="0.2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</row>
    <row r="60" spans="1:22" x14ac:dyDescent="0.2">
      <c r="A60" s="91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</row>
    <row r="61" spans="1:22" x14ac:dyDescent="0.2">
      <c r="A61" s="91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</row>
    <row r="62" spans="1:22" x14ac:dyDescent="0.2">
      <c r="A62" s="91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</row>
    <row r="63" spans="1:22" x14ac:dyDescent="0.2">
      <c r="A63" s="91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</row>
    <row r="64" spans="1:22" x14ac:dyDescent="0.2">
      <c r="A64" s="91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</row>
    <row r="65" spans="1:22" x14ac:dyDescent="0.2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</row>
    <row r="66" spans="1:22" x14ac:dyDescent="0.2">
      <c r="A66" s="91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</row>
    <row r="67" spans="1:22" x14ac:dyDescent="0.2">
      <c r="A67" s="91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</row>
    <row r="68" spans="1:22" x14ac:dyDescent="0.2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</row>
    <row r="69" spans="1:22" x14ac:dyDescent="0.2">
      <c r="A69" s="91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</row>
    <row r="70" spans="1:22" x14ac:dyDescent="0.2">
      <c r="A70" s="91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</row>
    <row r="71" spans="1:22" x14ac:dyDescent="0.2">
      <c r="A71" s="91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</row>
    <row r="72" spans="1:22" x14ac:dyDescent="0.2">
      <c r="A72" s="91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</row>
    <row r="73" spans="1:22" x14ac:dyDescent="0.2">
      <c r="A73" s="91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</row>
    <row r="74" spans="1:22" x14ac:dyDescent="0.2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</row>
    <row r="75" spans="1:22" x14ac:dyDescent="0.2">
      <c r="A75" s="91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</row>
    <row r="76" spans="1:22" x14ac:dyDescent="0.2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</row>
    <row r="77" spans="1:22" x14ac:dyDescent="0.2">
      <c r="A77" s="91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</row>
    <row r="78" spans="1:22" x14ac:dyDescent="0.2">
      <c r="A78" s="91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</row>
    <row r="79" spans="1:22" x14ac:dyDescent="0.2">
      <c r="A79" s="91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</row>
    <row r="80" spans="1:22" x14ac:dyDescent="0.2">
      <c r="A80" s="91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</row>
    <row r="81" spans="1:22" x14ac:dyDescent="0.2">
      <c r="A81" s="91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</row>
    <row r="82" spans="1:22" x14ac:dyDescent="0.2">
      <c r="A82" s="91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</row>
    <row r="83" spans="1:22" x14ac:dyDescent="0.2">
      <c r="A83" s="91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</row>
    <row r="84" spans="1:22" x14ac:dyDescent="0.2">
      <c r="A84" s="91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</row>
    <row r="85" spans="1:22" x14ac:dyDescent="0.2">
      <c r="A85" s="91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</row>
    <row r="86" spans="1:22" x14ac:dyDescent="0.2">
      <c r="A86" s="91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</row>
    <row r="87" spans="1:22" x14ac:dyDescent="0.2">
      <c r="A87" s="91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</row>
    <row r="88" spans="1:22" x14ac:dyDescent="0.2">
      <c r="A88" s="91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</row>
    <row r="89" spans="1:22" x14ac:dyDescent="0.2">
      <c r="A89" s="91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</row>
    <row r="90" spans="1:22" x14ac:dyDescent="0.2">
      <c r="A90" s="91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</row>
    <row r="91" spans="1:22" x14ac:dyDescent="0.2">
      <c r="A91" s="91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</row>
    <row r="92" spans="1:22" x14ac:dyDescent="0.2">
      <c r="A92" s="91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</row>
    <row r="93" spans="1:22" x14ac:dyDescent="0.2">
      <c r="A93" s="91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</row>
    <row r="94" spans="1:22" x14ac:dyDescent="0.2">
      <c r="A94" s="91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</row>
    <row r="95" spans="1:22" x14ac:dyDescent="0.2">
      <c r="A95" s="91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</row>
    <row r="96" spans="1:22" x14ac:dyDescent="0.2">
      <c r="A96" s="91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</row>
    <row r="97" spans="1:22" x14ac:dyDescent="0.2">
      <c r="A97" s="91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</row>
    <row r="98" spans="1:22" x14ac:dyDescent="0.2">
      <c r="A98" s="91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</row>
    <row r="99" spans="1:22" x14ac:dyDescent="0.2">
      <c r="A99" s="91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</row>
    <row r="100" spans="1:22" x14ac:dyDescent="0.2">
      <c r="A100" s="91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</row>
    <row r="101" spans="1:22" x14ac:dyDescent="0.2">
      <c r="A101" s="91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</row>
    <row r="102" spans="1:22" x14ac:dyDescent="0.2">
      <c r="A102" s="91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</row>
    <row r="103" spans="1:22" x14ac:dyDescent="0.2">
      <c r="A103" s="91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</row>
    <row r="104" spans="1:22" x14ac:dyDescent="0.2">
      <c r="A104" s="91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</row>
    <row r="105" spans="1:22" x14ac:dyDescent="0.2">
      <c r="A105" s="91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</row>
    <row r="106" spans="1:22" x14ac:dyDescent="0.2">
      <c r="A106" s="91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x14ac:dyDescent="0.2">
      <c r="A107" s="91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x14ac:dyDescent="0.2">
      <c r="A108" s="91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09" spans="1:22" x14ac:dyDescent="0.2">
      <c r="A109" s="91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</row>
    <row r="110" spans="1:22" x14ac:dyDescent="0.2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</row>
    <row r="111" spans="1:22" x14ac:dyDescent="0.2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</row>
    <row r="112" spans="1:22" x14ac:dyDescent="0.2"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</row>
    <row r="113" spans="2:22" x14ac:dyDescent="0.2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</row>
    <row r="114" spans="2:22" x14ac:dyDescent="0.2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</row>
    <row r="115" spans="2:22" x14ac:dyDescent="0.2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</row>
    <row r="116" spans="2:22" x14ac:dyDescent="0.2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</row>
    <row r="117" spans="2:22" x14ac:dyDescent="0.2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</row>
    <row r="118" spans="2:22" x14ac:dyDescent="0.2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</row>
    <row r="119" spans="2:22" x14ac:dyDescent="0.2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</row>
    <row r="120" spans="2:22" x14ac:dyDescent="0.2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</row>
    <row r="121" spans="2:22" x14ac:dyDescent="0.2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84"/>
  <sheetViews>
    <sheetView zoomScale="170" zoomScaleNormal="170" workbookViewId="0">
      <selection activeCell="I73" sqref="I73"/>
    </sheetView>
  </sheetViews>
  <sheetFormatPr defaultRowHeight="24" x14ac:dyDescent="0.55000000000000004"/>
  <cols>
    <col min="1" max="1" width="6" style="3" customWidth="1"/>
    <col min="2" max="16384" width="9.140625" style="3"/>
  </cols>
  <sheetData>
    <row r="1" spans="2:11" ht="25.5" customHeight="1" x14ac:dyDescent="0.7">
      <c r="B1" s="136" t="s">
        <v>108</v>
      </c>
      <c r="C1" s="136"/>
      <c r="D1" s="136"/>
      <c r="E1" s="136"/>
      <c r="F1" s="136"/>
      <c r="G1" s="136"/>
      <c r="H1" s="136"/>
      <c r="I1" s="136"/>
      <c r="J1" s="136"/>
      <c r="K1" s="136"/>
    </row>
    <row r="2" spans="2:11" ht="12" customHeight="1" x14ac:dyDescent="0.55000000000000004"/>
    <row r="3" spans="2:11" x14ac:dyDescent="0.55000000000000004">
      <c r="C3" s="3" t="s">
        <v>280</v>
      </c>
    </row>
    <row r="4" spans="2:11" x14ac:dyDescent="0.55000000000000004">
      <c r="B4" s="3" t="s">
        <v>199</v>
      </c>
    </row>
    <row r="5" spans="2:11" x14ac:dyDescent="0.55000000000000004">
      <c r="C5" s="30" t="s">
        <v>281</v>
      </c>
      <c r="F5" s="3" t="s">
        <v>197</v>
      </c>
    </row>
    <row r="6" spans="2:11" x14ac:dyDescent="0.55000000000000004">
      <c r="C6" s="30" t="s">
        <v>137</v>
      </c>
      <c r="F6" s="3" t="s">
        <v>168</v>
      </c>
    </row>
    <row r="7" spans="2:11" x14ac:dyDescent="0.55000000000000004">
      <c r="C7" s="30" t="s">
        <v>173</v>
      </c>
      <c r="F7" s="3" t="s">
        <v>167</v>
      </c>
    </row>
    <row r="8" spans="2:11" x14ac:dyDescent="0.55000000000000004">
      <c r="C8" s="30" t="s">
        <v>153</v>
      </c>
      <c r="F8" s="3" t="s">
        <v>198</v>
      </c>
    </row>
    <row r="9" spans="2:11" x14ac:dyDescent="0.55000000000000004">
      <c r="C9" s="30"/>
    </row>
    <row r="10" spans="2:11" s="93" customFormat="1" ht="19.5" customHeight="1" x14ac:dyDescent="0.2">
      <c r="C10" s="94" t="s">
        <v>109</v>
      </c>
    </row>
    <row r="11" spans="2:11" ht="10.5" customHeight="1" x14ac:dyDescent="0.55000000000000004"/>
    <row r="12" spans="2:11" s="32" customFormat="1" x14ac:dyDescent="0.55000000000000004">
      <c r="C12" s="30" t="s">
        <v>247</v>
      </c>
    </row>
    <row r="13" spans="2:11" s="32" customFormat="1" x14ac:dyDescent="0.55000000000000004">
      <c r="B13" s="30" t="s">
        <v>287</v>
      </c>
      <c r="C13" s="31"/>
      <c r="D13" s="31"/>
    </row>
    <row r="14" spans="2:11" s="32" customFormat="1" x14ac:dyDescent="0.55000000000000004">
      <c r="B14" s="30" t="s">
        <v>288</v>
      </c>
      <c r="C14" s="31"/>
      <c r="D14" s="31"/>
    </row>
    <row r="15" spans="2:11" s="32" customFormat="1" x14ac:dyDescent="0.55000000000000004">
      <c r="B15" s="30" t="s">
        <v>289</v>
      </c>
      <c r="C15" s="31"/>
      <c r="D15" s="31"/>
    </row>
    <row r="16" spans="2:11" s="32" customFormat="1" x14ac:dyDescent="0.55000000000000004">
      <c r="B16" s="30" t="s">
        <v>290</v>
      </c>
      <c r="C16" s="31"/>
      <c r="D16" s="31"/>
    </row>
    <row r="17" spans="2:4" s="32" customFormat="1" x14ac:dyDescent="0.55000000000000004">
      <c r="B17" s="30" t="s">
        <v>291</v>
      </c>
      <c r="C17" s="31"/>
      <c r="D17" s="31"/>
    </row>
    <row r="18" spans="2:4" s="32" customFormat="1" x14ac:dyDescent="0.55000000000000004">
      <c r="B18" s="30" t="s">
        <v>292</v>
      </c>
      <c r="C18" s="31"/>
      <c r="D18" s="31"/>
    </row>
    <row r="19" spans="2:4" s="32" customFormat="1" x14ac:dyDescent="0.55000000000000004">
      <c r="B19" s="30" t="s">
        <v>282</v>
      </c>
      <c r="C19" s="31"/>
      <c r="D19" s="31"/>
    </row>
    <row r="20" spans="2:4" s="32" customFormat="1" x14ac:dyDescent="0.55000000000000004">
      <c r="B20" s="30" t="s">
        <v>293</v>
      </c>
      <c r="C20" s="31"/>
      <c r="D20" s="31"/>
    </row>
    <row r="21" spans="2:4" s="32" customFormat="1" x14ac:dyDescent="0.55000000000000004">
      <c r="B21" s="30" t="s">
        <v>294</v>
      </c>
      <c r="C21" s="31"/>
      <c r="D21" s="31"/>
    </row>
    <row r="22" spans="2:4" s="32" customFormat="1" x14ac:dyDescent="0.55000000000000004">
      <c r="B22" s="30" t="s">
        <v>295</v>
      </c>
      <c r="C22" s="31"/>
      <c r="D22" s="31"/>
    </row>
    <row r="23" spans="2:4" s="32" customFormat="1" x14ac:dyDescent="0.55000000000000004">
      <c r="B23" s="30" t="s">
        <v>296</v>
      </c>
      <c r="C23" s="31"/>
      <c r="D23" s="31"/>
    </row>
    <row r="24" spans="2:4" s="32" customFormat="1" x14ac:dyDescent="0.55000000000000004">
      <c r="B24" s="30" t="s">
        <v>169</v>
      </c>
      <c r="C24" s="31"/>
      <c r="D24" s="31"/>
    </row>
    <row r="25" spans="2:4" s="32" customFormat="1" x14ac:dyDescent="0.55000000000000004">
      <c r="B25" s="30" t="s">
        <v>297</v>
      </c>
      <c r="C25" s="31"/>
      <c r="D25" s="31"/>
    </row>
    <row r="26" spans="2:4" s="32" customFormat="1" x14ac:dyDescent="0.55000000000000004">
      <c r="B26" s="30" t="s">
        <v>248</v>
      </c>
      <c r="C26" s="31"/>
      <c r="D26" s="31"/>
    </row>
    <row r="27" spans="2:4" s="32" customFormat="1" x14ac:dyDescent="0.55000000000000004">
      <c r="B27" s="30" t="s">
        <v>298</v>
      </c>
      <c r="C27" s="31"/>
      <c r="D27" s="31"/>
    </row>
    <row r="28" spans="2:4" s="32" customFormat="1" x14ac:dyDescent="0.55000000000000004">
      <c r="B28" s="30"/>
      <c r="C28" s="31"/>
      <c r="D28" s="31"/>
    </row>
    <row r="29" spans="2:4" s="32" customFormat="1" x14ac:dyDescent="0.55000000000000004">
      <c r="B29" s="30"/>
      <c r="C29" s="31"/>
      <c r="D29" s="31"/>
    </row>
    <row r="30" spans="2:4" s="32" customFormat="1" x14ac:dyDescent="0.55000000000000004">
      <c r="B30" s="30"/>
      <c r="C30" s="31"/>
      <c r="D30" s="31"/>
    </row>
    <row r="31" spans="2:4" s="32" customFormat="1" x14ac:dyDescent="0.55000000000000004">
      <c r="B31" s="30" t="s">
        <v>174</v>
      </c>
      <c r="C31" s="31"/>
      <c r="D31" s="31"/>
    </row>
    <row r="32" spans="2:4" s="32" customFormat="1" x14ac:dyDescent="0.55000000000000004">
      <c r="B32" s="30" t="s">
        <v>299</v>
      </c>
      <c r="C32" s="31"/>
      <c r="D32" s="31"/>
    </row>
    <row r="33" spans="2:4" s="32" customFormat="1" x14ac:dyDescent="0.55000000000000004">
      <c r="B33" s="30" t="s">
        <v>300</v>
      </c>
      <c r="C33" s="31"/>
      <c r="D33" s="31"/>
    </row>
    <row r="34" spans="2:4" s="32" customFormat="1" x14ac:dyDescent="0.55000000000000004">
      <c r="B34" s="30" t="s">
        <v>301</v>
      </c>
      <c r="C34" s="31"/>
      <c r="D34" s="31"/>
    </row>
    <row r="35" spans="2:4" s="32" customFormat="1" x14ac:dyDescent="0.55000000000000004">
      <c r="B35" s="30" t="s">
        <v>302</v>
      </c>
      <c r="C35" s="31"/>
      <c r="D35" s="31"/>
    </row>
    <row r="36" spans="2:4" s="32" customFormat="1" x14ac:dyDescent="0.55000000000000004">
      <c r="B36" s="30" t="s">
        <v>169</v>
      </c>
      <c r="C36" s="31"/>
      <c r="D36" s="31"/>
    </row>
    <row r="37" spans="2:4" s="32" customFormat="1" x14ac:dyDescent="0.55000000000000004">
      <c r="B37" s="30" t="s">
        <v>303</v>
      </c>
      <c r="C37" s="31"/>
      <c r="D37" s="31"/>
    </row>
    <row r="38" spans="2:4" s="32" customFormat="1" x14ac:dyDescent="0.55000000000000004">
      <c r="B38" s="30" t="s">
        <v>304</v>
      </c>
      <c r="C38" s="31"/>
      <c r="D38" s="31"/>
    </row>
    <row r="39" spans="2:4" s="32" customFormat="1" x14ac:dyDescent="0.55000000000000004">
      <c r="B39" s="30" t="s">
        <v>305</v>
      </c>
      <c r="C39" s="31"/>
      <c r="D39" s="31"/>
    </row>
    <row r="40" spans="2:4" s="32" customFormat="1" x14ac:dyDescent="0.55000000000000004">
      <c r="B40" s="30" t="s">
        <v>249</v>
      </c>
      <c r="C40" s="31"/>
      <c r="D40" s="31"/>
    </row>
    <row r="41" spans="2:4" s="32" customFormat="1" x14ac:dyDescent="0.55000000000000004">
      <c r="B41" s="30" t="s">
        <v>306</v>
      </c>
      <c r="C41" s="31"/>
      <c r="D41" s="31"/>
    </row>
    <row r="42" spans="2:4" s="32" customFormat="1" x14ac:dyDescent="0.55000000000000004">
      <c r="B42" s="30" t="s">
        <v>307</v>
      </c>
      <c r="C42" s="31"/>
      <c r="D42" s="31"/>
    </row>
    <row r="43" spans="2:4" s="32" customFormat="1" x14ac:dyDescent="0.55000000000000004">
      <c r="B43" s="30" t="s">
        <v>308</v>
      </c>
      <c r="C43" s="31"/>
      <c r="D43" s="31"/>
    </row>
    <row r="44" spans="2:4" s="32" customFormat="1" x14ac:dyDescent="0.55000000000000004">
      <c r="B44" s="30" t="s">
        <v>309</v>
      </c>
      <c r="C44" s="31"/>
      <c r="D44" s="31"/>
    </row>
    <row r="45" spans="2:4" s="32" customFormat="1" x14ac:dyDescent="0.55000000000000004">
      <c r="B45" s="30" t="s">
        <v>310</v>
      </c>
      <c r="C45" s="31"/>
      <c r="D45" s="31"/>
    </row>
    <row r="46" spans="2:4" s="32" customFormat="1" x14ac:dyDescent="0.55000000000000004">
      <c r="B46" s="30" t="s">
        <v>311</v>
      </c>
      <c r="C46" s="31"/>
      <c r="D46" s="31"/>
    </row>
    <row r="47" spans="2:4" s="32" customFormat="1" x14ac:dyDescent="0.55000000000000004">
      <c r="C47" s="67" t="s">
        <v>110</v>
      </c>
    </row>
    <row r="48" spans="2:4" s="32" customFormat="1" x14ac:dyDescent="0.55000000000000004">
      <c r="C48" s="32" t="s">
        <v>170</v>
      </c>
    </row>
    <row r="49" spans="1:4" s="32" customFormat="1" x14ac:dyDescent="0.55000000000000004">
      <c r="B49" s="32" t="s">
        <v>250</v>
      </c>
    </row>
    <row r="50" spans="1:4" s="32" customFormat="1" x14ac:dyDescent="0.55000000000000004">
      <c r="B50" s="32" t="s">
        <v>251</v>
      </c>
    </row>
    <row r="51" spans="1:4" s="32" customFormat="1" x14ac:dyDescent="0.55000000000000004">
      <c r="C51" s="32" t="s">
        <v>171</v>
      </c>
    </row>
    <row r="52" spans="1:4" s="32" customFormat="1" x14ac:dyDescent="0.55000000000000004">
      <c r="B52" s="32" t="s">
        <v>252</v>
      </c>
    </row>
    <row r="53" spans="1:4" s="32" customFormat="1" x14ac:dyDescent="0.55000000000000004">
      <c r="B53" s="32" t="s">
        <v>253</v>
      </c>
    </row>
    <row r="54" spans="1:4" s="32" customFormat="1" x14ac:dyDescent="0.55000000000000004">
      <c r="C54" s="32" t="s">
        <v>175</v>
      </c>
    </row>
    <row r="55" spans="1:4" s="32" customFormat="1" x14ac:dyDescent="0.55000000000000004">
      <c r="B55" s="32" t="s">
        <v>254</v>
      </c>
    </row>
    <row r="56" spans="1:4" s="32" customFormat="1" x14ac:dyDescent="0.55000000000000004">
      <c r="B56" s="32" t="s">
        <v>255</v>
      </c>
    </row>
    <row r="57" spans="1:4" s="32" customFormat="1" x14ac:dyDescent="0.55000000000000004">
      <c r="C57" s="32" t="s">
        <v>172</v>
      </c>
    </row>
    <row r="58" spans="1:4" s="32" customFormat="1" x14ac:dyDescent="0.55000000000000004">
      <c r="B58" s="32" t="s">
        <v>256</v>
      </c>
    </row>
    <row r="59" spans="1:4" s="32" customFormat="1" x14ac:dyDescent="0.55000000000000004">
      <c r="B59" s="32" t="s">
        <v>257</v>
      </c>
    </row>
    <row r="60" spans="1:4" s="32" customFormat="1" x14ac:dyDescent="0.55000000000000004">
      <c r="C60" s="67" t="s">
        <v>111</v>
      </c>
    </row>
    <row r="61" spans="1:4" s="32" customFormat="1" x14ac:dyDescent="0.55000000000000004">
      <c r="C61" s="32" t="s">
        <v>258</v>
      </c>
    </row>
    <row r="62" spans="1:4" s="32" customFormat="1" x14ac:dyDescent="0.55000000000000004">
      <c r="A62" s="9" t="s">
        <v>259</v>
      </c>
      <c r="B62" s="48"/>
      <c r="C62" s="48"/>
      <c r="D62" s="8"/>
    </row>
    <row r="63" spans="1:4" s="32" customFormat="1" x14ac:dyDescent="0.55000000000000004">
      <c r="A63" s="9" t="s">
        <v>260</v>
      </c>
      <c r="B63" s="48"/>
      <c r="C63" s="48"/>
      <c r="D63" s="8"/>
    </row>
    <row r="64" spans="1:4" s="32" customFormat="1" x14ac:dyDescent="0.55000000000000004">
      <c r="A64" s="9" t="s">
        <v>261</v>
      </c>
      <c r="B64" s="48"/>
      <c r="C64" s="48"/>
      <c r="D64" s="8"/>
    </row>
    <row r="65" spans="1:5" s="32" customFormat="1" x14ac:dyDescent="0.55000000000000004">
      <c r="A65" s="9" t="s">
        <v>262</v>
      </c>
      <c r="B65" s="48"/>
      <c r="C65" s="48"/>
      <c r="D65" s="8"/>
    </row>
    <row r="66" spans="1:5" s="32" customFormat="1" x14ac:dyDescent="0.55000000000000004">
      <c r="A66" s="9" t="s">
        <v>263</v>
      </c>
      <c r="B66" s="60"/>
      <c r="C66" s="60"/>
      <c r="D66" s="10"/>
      <c r="E66" s="57"/>
    </row>
    <row r="67" spans="1:5" s="32" customFormat="1" x14ac:dyDescent="0.55000000000000004">
      <c r="A67" s="9" t="s">
        <v>264</v>
      </c>
      <c r="B67" s="60"/>
      <c r="C67" s="60"/>
      <c r="D67" s="10"/>
      <c r="E67" s="57"/>
    </row>
    <row r="68" spans="1:5" s="32" customFormat="1" x14ac:dyDescent="0.55000000000000004">
      <c r="C68" s="32" t="s">
        <v>266</v>
      </c>
    </row>
    <row r="69" spans="1:5" s="32" customFormat="1" x14ac:dyDescent="0.55000000000000004">
      <c r="A69" s="9" t="s">
        <v>267</v>
      </c>
      <c r="B69" s="48"/>
      <c r="C69" s="48"/>
      <c r="D69" s="8"/>
    </row>
    <row r="70" spans="1:5" s="32" customFormat="1" x14ac:dyDescent="0.55000000000000004">
      <c r="A70" s="9" t="s">
        <v>268</v>
      </c>
      <c r="B70" s="48"/>
      <c r="C70" s="48"/>
      <c r="D70" s="8"/>
    </row>
    <row r="71" spans="1:5" s="32" customFormat="1" x14ac:dyDescent="0.55000000000000004">
      <c r="A71" s="9" t="s">
        <v>283</v>
      </c>
      <c r="B71" s="48"/>
      <c r="C71" s="48"/>
      <c r="D71" s="8"/>
    </row>
    <row r="72" spans="1:5" s="32" customFormat="1" x14ac:dyDescent="0.55000000000000004">
      <c r="A72" s="9" t="s">
        <v>284</v>
      </c>
      <c r="B72" s="48"/>
      <c r="C72" s="48"/>
      <c r="D72" s="8"/>
    </row>
    <row r="73" spans="1:5" s="32" customFormat="1" x14ac:dyDescent="0.55000000000000004">
      <c r="A73" s="9" t="s">
        <v>285</v>
      </c>
      <c r="B73" s="48"/>
      <c r="C73" s="48"/>
      <c r="D73" s="8"/>
    </row>
    <row r="74" spans="1:5" s="32" customFormat="1" x14ac:dyDescent="0.55000000000000004">
      <c r="C74" s="32" t="s">
        <v>269</v>
      </c>
    </row>
    <row r="75" spans="1:5" s="32" customFormat="1" x14ac:dyDescent="0.55000000000000004">
      <c r="B75" s="9" t="s">
        <v>270</v>
      </c>
      <c r="C75" s="48"/>
      <c r="D75" s="48"/>
      <c r="E75" s="8"/>
    </row>
    <row r="76" spans="1:5" s="32" customFormat="1" x14ac:dyDescent="0.55000000000000004">
      <c r="A76" s="9" t="s">
        <v>272</v>
      </c>
      <c r="B76" s="48"/>
      <c r="C76" s="48"/>
      <c r="D76" s="8"/>
    </row>
    <row r="77" spans="1:5" s="32" customFormat="1" x14ac:dyDescent="0.55000000000000004">
      <c r="A77" s="9" t="s">
        <v>271</v>
      </c>
      <c r="B77" s="48"/>
      <c r="C77" s="48"/>
      <c r="D77" s="8"/>
    </row>
    <row r="78" spans="1:5" s="32" customFormat="1" x14ac:dyDescent="0.55000000000000004">
      <c r="C78" s="32" t="s">
        <v>273</v>
      </c>
    </row>
    <row r="79" spans="1:5" s="32" customFormat="1" x14ac:dyDescent="0.55000000000000004">
      <c r="A79" s="9" t="s">
        <v>274</v>
      </c>
      <c r="B79" s="48"/>
      <c r="C79" s="48"/>
      <c r="D79" s="8"/>
    </row>
    <row r="80" spans="1:5" s="32" customFormat="1" x14ac:dyDescent="0.55000000000000004">
      <c r="A80" s="9" t="s">
        <v>275</v>
      </c>
      <c r="B80" s="48"/>
      <c r="C80" s="48"/>
      <c r="D80" s="8"/>
    </row>
    <row r="81" spans="1:4" s="32" customFormat="1" x14ac:dyDescent="0.55000000000000004">
      <c r="A81" s="9" t="s">
        <v>276</v>
      </c>
      <c r="B81" s="48"/>
      <c r="C81" s="48"/>
      <c r="D81" s="8"/>
    </row>
    <row r="82" spans="1:4" s="32" customFormat="1" x14ac:dyDescent="0.55000000000000004">
      <c r="A82" s="9" t="s">
        <v>277</v>
      </c>
      <c r="B82" s="48"/>
      <c r="C82" s="48"/>
      <c r="D82" s="8"/>
    </row>
    <row r="83" spans="1:4" s="32" customFormat="1" x14ac:dyDescent="0.55000000000000004">
      <c r="A83" s="9" t="s">
        <v>278</v>
      </c>
      <c r="B83" s="48"/>
      <c r="C83" s="48"/>
      <c r="D83" s="8"/>
    </row>
    <row r="84" spans="1:4" s="32" customFormat="1" x14ac:dyDescent="0.55000000000000004">
      <c r="A84" s="9" t="s">
        <v>279</v>
      </c>
      <c r="B84" s="48"/>
      <c r="C84" s="48"/>
      <c r="D84" s="8"/>
    </row>
  </sheetData>
  <mergeCells count="1">
    <mergeCell ref="B1:K1"/>
  </mergeCells>
  <pageMargins left="0.7" right="0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G478"/>
  <sheetViews>
    <sheetView tabSelected="1" topLeftCell="A23" zoomScale="170" zoomScaleNormal="170" workbookViewId="0">
      <selection activeCell="A197" sqref="A197"/>
    </sheetView>
  </sheetViews>
  <sheetFormatPr defaultRowHeight="21.75" x14ac:dyDescent="0.5"/>
  <cols>
    <col min="1" max="1" width="70.140625" style="16" customWidth="1"/>
    <col min="2" max="2" width="6.140625" style="17" customWidth="1"/>
    <col min="3" max="3" width="7.140625" style="17" customWidth="1"/>
    <col min="4" max="4" width="8.42578125" style="15" customWidth="1"/>
    <col min="5" max="5" width="7.140625" style="15" customWidth="1"/>
    <col min="6" max="6" width="11.42578125" style="15" bestFit="1" customWidth="1"/>
    <col min="7" max="16384" width="9.140625" style="15"/>
  </cols>
  <sheetData>
    <row r="1" spans="1:5" s="27" customFormat="1" ht="30.75" x14ac:dyDescent="0.7">
      <c r="A1" s="153" t="s">
        <v>39</v>
      </c>
      <c r="B1" s="153"/>
      <c r="C1" s="153"/>
      <c r="D1" s="153"/>
    </row>
    <row r="2" spans="1:5" s="27" customFormat="1" ht="27.75" x14ac:dyDescent="0.65">
      <c r="A2" s="154" t="s">
        <v>200</v>
      </c>
      <c r="B2" s="154"/>
      <c r="C2" s="154"/>
      <c r="D2" s="154"/>
    </row>
    <row r="3" spans="1:5" s="27" customFormat="1" ht="3.75" customHeight="1" x14ac:dyDescent="0.5">
      <c r="A3" s="28"/>
      <c r="B3" s="29"/>
      <c r="C3" s="29"/>
    </row>
    <row r="4" spans="1:5" s="32" customFormat="1" ht="24" x14ac:dyDescent="0.55000000000000004">
      <c r="A4" s="30" t="s">
        <v>54</v>
      </c>
      <c r="B4" s="31"/>
      <c r="C4" s="31"/>
    </row>
    <row r="5" spans="1:5" s="32" customFormat="1" ht="24" x14ac:dyDescent="0.55000000000000004">
      <c r="A5" s="30" t="s">
        <v>201</v>
      </c>
      <c r="B5" s="31"/>
      <c r="C5" s="31"/>
    </row>
    <row r="6" spans="1:5" s="32" customFormat="1" ht="24" x14ac:dyDescent="0.55000000000000004">
      <c r="A6" s="30" t="s">
        <v>204</v>
      </c>
      <c r="B6" s="3"/>
      <c r="C6" s="3"/>
      <c r="E6" s="3"/>
    </row>
    <row r="7" spans="1:5" s="32" customFormat="1" ht="24" x14ac:dyDescent="0.55000000000000004">
      <c r="A7" s="30" t="s">
        <v>202</v>
      </c>
      <c r="B7" s="3"/>
      <c r="C7" s="3"/>
      <c r="E7" s="3"/>
    </row>
    <row r="8" spans="1:5" s="32" customFormat="1" ht="24" x14ac:dyDescent="0.55000000000000004">
      <c r="A8" s="30" t="s">
        <v>203</v>
      </c>
      <c r="B8" s="3"/>
      <c r="C8" s="3"/>
      <c r="E8" s="3"/>
    </row>
    <row r="9" spans="1:5" s="32" customFormat="1" ht="24" x14ac:dyDescent="0.55000000000000004">
      <c r="A9" s="30" t="s">
        <v>205</v>
      </c>
      <c r="B9" s="3"/>
      <c r="C9" s="3"/>
      <c r="E9" s="3"/>
    </row>
    <row r="10" spans="1:5" s="32" customFormat="1" ht="24" x14ac:dyDescent="0.55000000000000004">
      <c r="A10" s="30"/>
      <c r="B10" s="31"/>
      <c r="C10" s="31"/>
    </row>
    <row r="11" spans="1:5" s="32" customFormat="1" ht="24" x14ac:dyDescent="0.55000000000000004">
      <c r="A11" s="35" t="s">
        <v>40</v>
      </c>
      <c r="B11" s="31"/>
      <c r="C11" s="31"/>
    </row>
    <row r="12" spans="1:5" s="32" customFormat="1" ht="4.5" customHeight="1" x14ac:dyDescent="0.55000000000000004">
      <c r="A12" s="30"/>
      <c r="B12" s="31"/>
      <c r="C12" s="31"/>
    </row>
    <row r="13" spans="1:5" s="32" customFormat="1" ht="24" x14ac:dyDescent="0.55000000000000004">
      <c r="A13" s="35" t="s">
        <v>41</v>
      </c>
      <c r="B13" s="31"/>
      <c r="C13" s="31"/>
    </row>
    <row r="14" spans="1:5" s="32" customFormat="1" ht="24" x14ac:dyDescent="0.55000000000000004">
      <c r="A14" s="35" t="s">
        <v>47</v>
      </c>
      <c r="B14" s="31"/>
      <c r="C14" s="31"/>
    </row>
    <row r="15" spans="1:5" s="32" customFormat="1" ht="24" x14ac:dyDescent="0.55000000000000004">
      <c r="A15" s="86" t="s">
        <v>44</v>
      </c>
      <c r="B15" s="87" t="s">
        <v>42</v>
      </c>
      <c r="C15" s="87" t="s">
        <v>43</v>
      </c>
    </row>
    <row r="16" spans="1:5" s="32" customFormat="1" ht="24" x14ac:dyDescent="0.55000000000000004">
      <c r="A16" s="51" t="s">
        <v>140</v>
      </c>
      <c r="B16" s="36"/>
      <c r="C16" s="52"/>
    </row>
    <row r="17" spans="1:3" s="32" customFormat="1" ht="24" x14ac:dyDescent="0.55000000000000004">
      <c r="A17" s="53" t="s">
        <v>45</v>
      </c>
      <c r="B17" s="38">
        <v>4</v>
      </c>
      <c r="C17" s="40">
        <f>B17*100/60</f>
        <v>6.666666666666667</v>
      </c>
    </row>
    <row r="18" spans="1:3" s="32" customFormat="1" ht="24" x14ac:dyDescent="0.55000000000000004">
      <c r="A18" s="54" t="s">
        <v>46</v>
      </c>
      <c r="B18" s="55">
        <v>2</v>
      </c>
      <c r="C18" s="41">
        <f t="shared" ref="C18:C28" si="0">B18*100/60</f>
        <v>3.3333333333333335</v>
      </c>
    </row>
    <row r="19" spans="1:3" s="32" customFormat="1" ht="24" x14ac:dyDescent="0.55000000000000004">
      <c r="A19" s="51" t="s">
        <v>141</v>
      </c>
      <c r="B19" s="36"/>
      <c r="C19" s="40"/>
    </row>
    <row r="20" spans="1:3" s="32" customFormat="1" ht="24" x14ac:dyDescent="0.55000000000000004">
      <c r="A20" s="53" t="s">
        <v>45</v>
      </c>
      <c r="B20" s="38">
        <v>5</v>
      </c>
      <c r="C20" s="40">
        <f t="shared" si="0"/>
        <v>8.3333333333333339</v>
      </c>
    </row>
    <row r="21" spans="1:3" s="32" customFormat="1" ht="24" x14ac:dyDescent="0.55000000000000004">
      <c r="A21" s="54" t="s">
        <v>46</v>
      </c>
      <c r="B21" s="55">
        <v>10</v>
      </c>
      <c r="C21" s="41">
        <f t="shared" si="0"/>
        <v>16.666666666666668</v>
      </c>
    </row>
    <row r="22" spans="1:3" s="32" customFormat="1" ht="24" x14ac:dyDescent="0.55000000000000004">
      <c r="A22" s="51" t="s">
        <v>181</v>
      </c>
      <c r="B22" s="36"/>
      <c r="C22" s="40"/>
    </row>
    <row r="23" spans="1:3" s="32" customFormat="1" ht="24" x14ac:dyDescent="0.55000000000000004">
      <c r="A23" s="53" t="s">
        <v>45</v>
      </c>
      <c r="B23" s="38">
        <v>20</v>
      </c>
      <c r="C23" s="40">
        <f t="shared" si="0"/>
        <v>33.333333333333336</v>
      </c>
    </row>
    <row r="24" spans="1:3" s="32" customFormat="1" ht="24" x14ac:dyDescent="0.55000000000000004">
      <c r="A24" s="54" t="s">
        <v>46</v>
      </c>
      <c r="B24" s="55">
        <v>11</v>
      </c>
      <c r="C24" s="41">
        <f t="shared" si="0"/>
        <v>18.333333333333332</v>
      </c>
    </row>
    <row r="25" spans="1:3" s="32" customFormat="1" ht="24" x14ac:dyDescent="0.55000000000000004">
      <c r="A25" s="53" t="s">
        <v>142</v>
      </c>
      <c r="B25" s="38"/>
      <c r="C25" s="40"/>
    </row>
    <row r="26" spans="1:3" s="32" customFormat="1" ht="24" x14ac:dyDescent="0.55000000000000004">
      <c r="A26" s="53" t="s">
        <v>45</v>
      </c>
      <c r="B26" s="38">
        <v>5</v>
      </c>
      <c r="C26" s="40">
        <f t="shared" si="0"/>
        <v>8.3333333333333339</v>
      </c>
    </row>
    <row r="27" spans="1:3" s="32" customFormat="1" ht="24" x14ac:dyDescent="0.55000000000000004">
      <c r="A27" s="54" t="s">
        <v>46</v>
      </c>
      <c r="B27" s="55">
        <v>3</v>
      </c>
      <c r="C27" s="41">
        <f t="shared" si="0"/>
        <v>5</v>
      </c>
    </row>
    <row r="28" spans="1:3" s="32" customFormat="1" ht="24.75" thickBot="1" x14ac:dyDescent="0.6">
      <c r="A28" s="133" t="s">
        <v>48</v>
      </c>
      <c r="B28" s="134">
        <f>SUM(B17:B27)</f>
        <v>60</v>
      </c>
      <c r="C28" s="73">
        <f t="shared" si="0"/>
        <v>100</v>
      </c>
    </row>
    <row r="29" spans="1:3" s="32" customFormat="1" ht="24.75" thickTop="1" x14ac:dyDescent="0.55000000000000004">
      <c r="A29" s="85"/>
      <c r="B29" s="10"/>
      <c r="C29" s="60"/>
    </row>
    <row r="30" spans="1:3" s="32" customFormat="1" ht="24" x14ac:dyDescent="0.55000000000000004">
      <c r="A30" s="30" t="s">
        <v>312</v>
      </c>
      <c r="B30" s="31"/>
      <c r="C30" s="31"/>
    </row>
    <row r="31" spans="1:3" s="32" customFormat="1" ht="24" x14ac:dyDescent="0.55000000000000004">
      <c r="A31" s="30" t="s">
        <v>313</v>
      </c>
      <c r="B31" s="31"/>
      <c r="C31" s="31"/>
    </row>
    <row r="32" spans="1:3" s="32" customFormat="1" ht="24" x14ac:dyDescent="0.55000000000000004">
      <c r="A32" s="30" t="s">
        <v>314</v>
      </c>
      <c r="B32" s="31"/>
      <c r="C32" s="31"/>
    </row>
    <row r="33" spans="1:4" s="32" customFormat="1" ht="24" x14ac:dyDescent="0.55000000000000004">
      <c r="A33" s="30" t="s">
        <v>315</v>
      </c>
      <c r="B33" s="31"/>
      <c r="C33" s="31"/>
    </row>
    <row r="34" spans="1:4" s="32" customFormat="1" ht="24" x14ac:dyDescent="0.55000000000000004">
      <c r="A34" s="30"/>
      <c r="B34" s="31"/>
      <c r="C34" s="31"/>
    </row>
    <row r="35" spans="1:4" s="32" customFormat="1" ht="24" x14ac:dyDescent="0.55000000000000004">
      <c r="A35" s="35" t="s">
        <v>49</v>
      </c>
      <c r="B35" s="31"/>
      <c r="C35" s="31"/>
    </row>
    <row r="36" spans="1:4" s="32" customFormat="1" ht="24" x14ac:dyDescent="0.55000000000000004">
      <c r="A36" s="86" t="s">
        <v>44</v>
      </c>
      <c r="B36" s="87" t="s">
        <v>42</v>
      </c>
      <c r="C36" s="87" t="s">
        <v>43</v>
      </c>
    </row>
    <row r="37" spans="1:4" s="32" customFormat="1" ht="24" x14ac:dyDescent="0.55000000000000004">
      <c r="A37" s="51" t="s">
        <v>140</v>
      </c>
      <c r="B37" s="36"/>
      <c r="C37" s="37"/>
    </row>
    <row r="38" spans="1:4" s="32" customFormat="1" ht="24" x14ac:dyDescent="0.55000000000000004">
      <c r="A38" s="53" t="s">
        <v>143</v>
      </c>
      <c r="B38" s="39">
        <v>2</v>
      </c>
      <c r="C38" s="40">
        <f>B38*100/60</f>
        <v>3.3333333333333335</v>
      </c>
      <c r="D38" s="113"/>
    </row>
    <row r="39" spans="1:4" s="32" customFormat="1" ht="24" x14ac:dyDescent="0.55000000000000004">
      <c r="A39" s="53" t="s">
        <v>144</v>
      </c>
      <c r="B39" s="68">
        <v>4</v>
      </c>
      <c r="C39" s="41">
        <f>B39*100/60</f>
        <v>6.666666666666667</v>
      </c>
      <c r="D39" s="113"/>
    </row>
    <row r="40" spans="1:4" s="32" customFormat="1" ht="24" x14ac:dyDescent="0.55000000000000004">
      <c r="A40" s="51" t="s">
        <v>141</v>
      </c>
      <c r="B40" s="38"/>
      <c r="C40" s="40"/>
    </row>
    <row r="41" spans="1:4" s="32" customFormat="1" ht="24" x14ac:dyDescent="0.55000000000000004">
      <c r="A41" s="53" t="s">
        <v>143</v>
      </c>
      <c r="B41" s="39">
        <v>10</v>
      </c>
      <c r="C41" s="40">
        <f>B41*100/60</f>
        <v>16.666666666666668</v>
      </c>
    </row>
    <row r="42" spans="1:4" s="32" customFormat="1" ht="24" x14ac:dyDescent="0.55000000000000004">
      <c r="A42" s="53" t="s">
        <v>144</v>
      </c>
      <c r="B42" s="39">
        <v>4</v>
      </c>
      <c r="C42" s="40">
        <f>B42*100/60</f>
        <v>6.666666666666667</v>
      </c>
    </row>
    <row r="43" spans="1:4" s="32" customFormat="1" ht="24" x14ac:dyDescent="0.55000000000000004">
      <c r="A43" s="54" t="s">
        <v>145</v>
      </c>
      <c r="B43" s="55">
        <v>1</v>
      </c>
      <c r="C43" s="41">
        <f>B43*100/60</f>
        <v>1.6666666666666667</v>
      </c>
    </row>
    <row r="44" spans="1:4" s="32" customFormat="1" ht="24" x14ac:dyDescent="0.55000000000000004">
      <c r="A44" s="51" t="s">
        <v>182</v>
      </c>
      <c r="B44" s="64"/>
      <c r="C44" s="40"/>
      <c r="D44" s="113"/>
    </row>
    <row r="45" spans="1:4" s="32" customFormat="1" ht="24" x14ac:dyDescent="0.55000000000000004">
      <c r="A45" s="53" t="s">
        <v>143</v>
      </c>
      <c r="B45" s="39">
        <v>9</v>
      </c>
      <c r="C45" s="40">
        <f>B45*100/60</f>
        <v>15</v>
      </c>
      <c r="D45" s="113"/>
    </row>
    <row r="46" spans="1:4" s="32" customFormat="1" ht="24" x14ac:dyDescent="0.55000000000000004">
      <c r="A46" s="53" t="s">
        <v>144</v>
      </c>
      <c r="B46" s="39">
        <v>17</v>
      </c>
      <c r="C46" s="40">
        <f>B46*100/60</f>
        <v>28.333333333333332</v>
      </c>
      <c r="D46" s="113"/>
    </row>
    <row r="47" spans="1:4" s="32" customFormat="1" ht="24" x14ac:dyDescent="0.55000000000000004">
      <c r="A47" s="54" t="s">
        <v>145</v>
      </c>
      <c r="B47" s="68">
        <v>5</v>
      </c>
      <c r="C47" s="41">
        <f>B47*100/60</f>
        <v>8.3333333333333339</v>
      </c>
      <c r="D47" s="113"/>
    </row>
    <row r="48" spans="1:4" s="32" customFormat="1" ht="24" x14ac:dyDescent="0.55000000000000004">
      <c r="A48" s="53" t="s">
        <v>142</v>
      </c>
      <c r="B48" s="38"/>
      <c r="C48" s="40"/>
    </row>
    <row r="49" spans="1:4" s="32" customFormat="1" ht="24" x14ac:dyDescent="0.55000000000000004">
      <c r="A49" s="53" t="s">
        <v>143</v>
      </c>
      <c r="B49" s="39">
        <v>2</v>
      </c>
      <c r="C49" s="40">
        <f>B49*100/60</f>
        <v>3.3333333333333335</v>
      </c>
      <c r="D49" s="113"/>
    </row>
    <row r="50" spans="1:4" s="32" customFormat="1" ht="24" x14ac:dyDescent="0.55000000000000004">
      <c r="A50" s="53" t="s">
        <v>144</v>
      </c>
      <c r="B50" s="39">
        <v>6</v>
      </c>
      <c r="C50" s="40">
        <f>B50*100/60</f>
        <v>10</v>
      </c>
      <c r="D50" s="113"/>
    </row>
    <row r="51" spans="1:4" s="32" customFormat="1" ht="24" x14ac:dyDescent="0.55000000000000004">
      <c r="A51" s="65" t="s">
        <v>48</v>
      </c>
      <c r="B51" s="88">
        <f>SUM(B38:B50)</f>
        <v>60</v>
      </c>
      <c r="C51" s="50">
        <f>B51*100/60</f>
        <v>100</v>
      </c>
      <c r="D51" s="113"/>
    </row>
    <row r="52" spans="1:4" s="32" customFormat="1" ht="24" x14ac:dyDescent="0.55000000000000004">
      <c r="A52" s="85"/>
      <c r="B52" s="10"/>
      <c r="C52" s="60"/>
      <c r="D52" s="57"/>
    </row>
    <row r="53" spans="1:4" s="32" customFormat="1" ht="24" x14ac:dyDescent="0.55000000000000004">
      <c r="A53" s="30" t="s">
        <v>316</v>
      </c>
      <c r="B53" s="31"/>
      <c r="C53" s="31"/>
    </row>
    <row r="54" spans="1:4" s="32" customFormat="1" ht="24" x14ac:dyDescent="0.55000000000000004">
      <c r="A54" s="30" t="s">
        <v>317</v>
      </c>
      <c r="B54" s="31"/>
      <c r="C54" s="31"/>
    </row>
    <row r="55" spans="1:4" s="32" customFormat="1" ht="24" x14ac:dyDescent="0.55000000000000004">
      <c r="A55" s="30" t="s">
        <v>318</v>
      </c>
      <c r="B55" s="31"/>
      <c r="C55" s="31"/>
    </row>
    <row r="56" spans="1:4" s="32" customFormat="1" ht="24" x14ac:dyDescent="0.55000000000000004">
      <c r="A56" s="30" t="s">
        <v>319</v>
      </c>
      <c r="B56" s="31"/>
      <c r="C56" s="31"/>
    </row>
    <row r="57" spans="1:4" s="32" customFormat="1" ht="24" x14ac:dyDescent="0.55000000000000004">
      <c r="A57" s="30" t="s">
        <v>320</v>
      </c>
      <c r="B57" s="31"/>
      <c r="C57" s="31"/>
    </row>
    <row r="58" spans="1:4" s="32" customFormat="1" ht="24" x14ac:dyDescent="0.55000000000000004">
      <c r="A58" s="30" t="s">
        <v>321</v>
      </c>
      <c r="B58" s="31"/>
      <c r="C58" s="31"/>
    </row>
    <row r="59" spans="1:4" s="32" customFormat="1" ht="24" x14ac:dyDescent="0.55000000000000004">
      <c r="A59" s="30"/>
      <c r="B59" s="31"/>
      <c r="C59" s="31"/>
    </row>
    <row r="60" spans="1:4" s="32" customFormat="1" ht="24" x14ac:dyDescent="0.55000000000000004">
      <c r="A60" s="30"/>
      <c r="B60" s="31"/>
      <c r="C60" s="31"/>
    </row>
    <row r="61" spans="1:4" s="32" customFormat="1" ht="24" x14ac:dyDescent="0.55000000000000004">
      <c r="A61" s="30"/>
      <c r="B61" s="31"/>
      <c r="C61" s="31"/>
    </row>
    <row r="62" spans="1:4" s="32" customFormat="1" ht="24" x14ac:dyDescent="0.55000000000000004">
      <c r="A62" s="30"/>
      <c r="B62" s="31"/>
      <c r="C62" s="31"/>
    </row>
    <row r="63" spans="1:4" s="32" customFormat="1" ht="24" x14ac:dyDescent="0.55000000000000004">
      <c r="A63" s="30"/>
      <c r="B63" s="31"/>
      <c r="C63" s="31"/>
    </row>
    <row r="64" spans="1:4" s="32" customFormat="1" ht="24" x14ac:dyDescent="0.55000000000000004">
      <c r="A64" s="30"/>
      <c r="B64" s="31"/>
      <c r="C64" s="31"/>
    </row>
    <row r="65" spans="1:4" s="32" customFormat="1" ht="24" x14ac:dyDescent="0.55000000000000004">
      <c r="A65" s="30"/>
      <c r="B65" s="31"/>
      <c r="C65" s="31"/>
    </row>
    <row r="66" spans="1:4" s="32" customFormat="1" ht="24" x14ac:dyDescent="0.55000000000000004">
      <c r="A66" s="30"/>
      <c r="B66" s="31"/>
      <c r="C66" s="31"/>
    </row>
    <row r="67" spans="1:4" s="32" customFormat="1" ht="24" x14ac:dyDescent="0.55000000000000004">
      <c r="A67" s="35" t="s">
        <v>51</v>
      </c>
      <c r="B67" s="31"/>
      <c r="C67" s="31"/>
    </row>
    <row r="68" spans="1:4" s="32" customFormat="1" ht="24" x14ac:dyDescent="0.55000000000000004">
      <c r="A68" s="86" t="s">
        <v>44</v>
      </c>
      <c r="B68" s="88" t="s">
        <v>42</v>
      </c>
      <c r="C68" s="88" t="s">
        <v>43</v>
      </c>
    </row>
    <row r="69" spans="1:4" s="32" customFormat="1" ht="24" x14ac:dyDescent="0.55000000000000004">
      <c r="A69" s="51" t="s">
        <v>140</v>
      </c>
      <c r="B69" s="112"/>
      <c r="C69" s="112"/>
      <c r="D69" s="113"/>
    </row>
    <row r="70" spans="1:4" s="32" customFormat="1" ht="24" x14ac:dyDescent="0.55000000000000004">
      <c r="A70" s="53" t="s">
        <v>50</v>
      </c>
      <c r="B70" s="39">
        <v>6</v>
      </c>
      <c r="C70" s="41">
        <f>B70*100/60</f>
        <v>10</v>
      </c>
      <c r="D70" s="113"/>
    </row>
    <row r="71" spans="1:4" s="32" customFormat="1" ht="24" x14ac:dyDescent="0.55000000000000004">
      <c r="A71" s="51" t="s">
        <v>141</v>
      </c>
      <c r="B71" s="87"/>
      <c r="C71" s="52"/>
    </row>
    <row r="72" spans="1:4" s="32" customFormat="1" ht="24" x14ac:dyDescent="0.55000000000000004">
      <c r="A72" s="53" t="s">
        <v>50</v>
      </c>
      <c r="B72" s="39">
        <v>12</v>
      </c>
      <c r="C72" s="40">
        <f t="shared" ref="C72:C79" si="1">B72*100/60</f>
        <v>20</v>
      </c>
      <c r="D72" s="57"/>
    </row>
    <row r="73" spans="1:4" s="32" customFormat="1" ht="24" x14ac:dyDescent="0.55000000000000004">
      <c r="A73" s="54" t="s">
        <v>124</v>
      </c>
      <c r="B73" s="68">
        <v>3</v>
      </c>
      <c r="C73" s="41">
        <f t="shared" si="1"/>
        <v>5</v>
      </c>
    </row>
    <row r="74" spans="1:4" s="32" customFormat="1" ht="24" x14ac:dyDescent="0.55000000000000004">
      <c r="A74" s="51" t="s">
        <v>182</v>
      </c>
      <c r="B74" s="87"/>
      <c r="C74" s="52"/>
    </row>
    <row r="75" spans="1:4" s="32" customFormat="1" ht="24" x14ac:dyDescent="0.55000000000000004">
      <c r="A75" s="53" t="s">
        <v>50</v>
      </c>
      <c r="B75" s="39">
        <v>29</v>
      </c>
      <c r="C75" s="40">
        <f t="shared" si="1"/>
        <v>48.333333333333336</v>
      </c>
      <c r="D75" s="57"/>
    </row>
    <row r="76" spans="1:4" s="32" customFormat="1" ht="24" x14ac:dyDescent="0.55000000000000004">
      <c r="A76" s="54" t="s">
        <v>124</v>
      </c>
      <c r="B76" s="55">
        <v>2</v>
      </c>
      <c r="C76" s="41">
        <f t="shared" si="1"/>
        <v>3.3333333333333335</v>
      </c>
    </row>
    <row r="77" spans="1:4" s="32" customFormat="1" ht="24" x14ac:dyDescent="0.55000000000000004">
      <c r="A77" s="53" t="s">
        <v>142</v>
      </c>
      <c r="B77" s="36"/>
      <c r="C77" s="52"/>
      <c r="D77" s="57"/>
    </row>
    <row r="78" spans="1:4" s="32" customFormat="1" ht="24" x14ac:dyDescent="0.55000000000000004">
      <c r="A78" s="53" t="s">
        <v>50</v>
      </c>
      <c r="B78" s="68">
        <v>8</v>
      </c>
      <c r="C78" s="41">
        <f t="shared" si="1"/>
        <v>13.333333333333334</v>
      </c>
      <c r="D78" s="57"/>
    </row>
    <row r="79" spans="1:4" s="32" customFormat="1" ht="24" x14ac:dyDescent="0.55000000000000004">
      <c r="A79" s="65" t="s">
        <v>48</v>
      </c>
      <c r="B79" s="62">
        <f>SUM(B70:B78)</f>
        <v>60</v>
      </c>
      <c r="C79" s="50">
        <f t="shared" si="1"/>
        <v>100</v>
      </c>
    </row>
    <row r="80" spans="1:4" s="32" customFormat="1" ht="24" x14ac:dyDescent="0.55000000000000004">
      <c r="A80" s="101"/>
      <c r="B80" s="10"/>
      <c r="C80" s="60"/>
    </row>
    <row r="81" spans="1:4" s="32" customFormat="1" ht="24" x14ac:dyDescent="0.55000000000000004">
      <c r="A81" s="30" t="s">
        <v>322</v>
      </c>
      <c r="B81" s="31"/>
      <c r="C81" s="31"/>
    </row>
    <row r="82" spans="1:4" s="32" customFormat="1" ht="24" x14ac:dyDescent="0.55000000000000004">
      <c r="A82" s="30" t="s">
        <v>323</v>
      </c>
      <c r="B82" s="31"/>
      <c r="C82" s="31"/>
    </row>
    <row r="83" spans="1:4" s="32" customFormat="1" ht="24" x14ac:dyDescent="0.55000000000000004">
      <c r="A83" s="30" t="s">
        <v>324</v>
      </c>
      <c r="B83" s="31"/>
      <c r="C83" s="31"/>
    </row>
    <row r="84" spans="1:4" s="32" customFormat="1" ht="24" x14ac:dyDescent="0.55000000000000004">
      <c r="A84" s="30" t="s">
        <v>325</v>
      </c>
      <c r="B84" s="31"/>
      <c r="C84" s="31"/>
    </row>
    <row r="85" spans="1:4" s="20" customFormat="1" ht="24" x14ac:dyDescent="0.55000000000000004">
      <c r="A85" s="21"/>
      <c r="B85" s="22"/>
      <c r="C85" s="23"/>
    </row>
    <row r="86" spans="1:4" s="32" customFormat="1" ht="24.75" customHeight="1" x14ac:dyDescent="0.55000000000000004">
      <c r="A86" s="35" t="s">
        <v>52</v>
      </c>
      <c r="B86" s="31"/>
      <c r="C86" s="31"/>
    </row>
    <row r="87" spans="1:4" s="32" customFormat="1" ht="24" x14ac:dyDescent="0.55000000000000004">
      <c r="A87" s="86" t="s">
        <v>44</v>
      </c>
      <c r="B87" s="87" t="s">
        <v>42</v>
      </c>
      <c r="C87" s="87" t="s">
        <v>43</v>
      </c>
    </row>
    <row r="88" spans="1:4" s="32" customFormat="1" ht="24" x14ac:dyDescent="0.55000000000000004">
      <c r="A88" s="51" t="s">
        <v>140</v>
      </c>
      <c r="B88" s="135"/>
      <c r="C88" s="112"/>
    </row>
    <row r="89" spans="1:4" s="32" customFormat="1" ht="24" x14ac:dyDescent="0.55000000000000004">
      <c r="A89" s="53" t="s">
        <v>147</v>
      </c>
      <c r="B89" s="39">
        <v>6</v>
      </c>
      <c r="C89" s="41">
        <f>B89*100/60</f>
        <v>10</v>
      </c>
    </row>
    <row r="90" spans="1:4" s="32" customFormat="1" ht="24" x14ac:dyDescent="0.55000000000000004">
      <c r="A90" s="51" t="s">
        <v>141</v>
      </c>
      <c r="B90" s="114"/>
      <c r="C90" s="40"/>
    </row>
    <row r="91" spans="1:4" s="32" customFormat="1" ht="24" x14ac:dyDescent="0.55000000000000004">
      <c r="A91" s="53" t="s">
        <v>146</v>
      </c>
      <c r="B91" s="39">
        <v>3</v>
      </c>
      <c r="C91" s="40">
        <f t="shared" ref="C91:C97" si="2">B91*100/60</f>
        <v>5</v>
      </c>
    </row>
    <row r="92" spans="1:4" s="32" customFormat="1" ht="24" x14ac:dyDescent="0.55000000000000004">
      <c r="A92" s="54" t="s">
        <v>147</v>
      </c>
      <c r="B92" s="68">
        <v>12</v>
      </c>
      <c r="C92" s="40">
        <f t="shared" si="2"/>
        <v>20</v>
      </c>
    </row>
    <row r="93" spans="1:4" s="32" customFormat="1" ht="24" x14ac:dyDescent="0.55000000000000004">
      <c r="A93" s="51" t="s">
        <v>182</v>
      </c>
      <c r="B93" s="114"/>
      <c r="C93" s="52"/>
      <c r="D93" s="57"/>
    </row>
    <row r="94" spans="1:4" s="32" customFormat="1" ht="24" x14ac:dyDescent="0.55000000000000004">
      <c r="A94" s="54" t="s">
        <v>147</v>
      </c>
      <c r="B94" s="68">
        <v>31</v>
      </c>
      <c r="C94" s="41">
        <f t="shared" si="2"/>
        <v>51.666666666666664</v>
      </c>
      <c r="D94" s="57"/>
    </row>
    <row r="95" spans="1:4" s="32" customFormat="1" ht="24" x14ac:dyDescent="0.55000000000000004">
      <c r="A95" s="53" t="s">
        <v>142</v>
      </c>
      <c r="B95" s="111"/>
      <c r="C95" s="40"/>
      <c r="D95" s="57"/>
    </row>
    <row r="96" spans="1:4" s="32" customFormat="1" ht="24" x14ac:dyDescent="0.55000000000000004">
      <c r="A96" s="54" t="s">
        <v>147</v>
      </c>
      <c r="B96" s="68">
        <v>8</v>
      </c>
      <c r="C96" s="41">
        <f t="shared" si="2"/>
        <v>13.333333333333334</v>
      </c>
      <c r="D96" s="57"/>
    </row>
    <row r="97" spans="1:4" s="32" customFormat="1" ht="24" x14ac:dyDescent="0.55000000000000004">
      <c r="A97" s="61" t="s">
        <v>48</v>
      </c>
      <c r="B97" s="62">
        <f>SUM(B89:B96)</f>
        <v>60</v>
      </c>
      <c r="C97" s="63">
        <f t="shared" si="2"/>
        <v>100</v>
      </c>
    </row>
    <row r="98" spans="1:4" s="32" customFormat="1" ht="24" x14ac:dyDescent="0.55000000000000004">
      <c r="A98" s="66"/>
      <c r="B98" s="10"/>
      <c r="C98" s="60"/>
    </row>
    <row r="99" spans="1:4" s="32" customFormat="1" ht="24" x14ac:dyDescent="0.55000000000000004">
      <c r="A99" s="30" t="s">
        <v>148</v>
      </c>
      <c r="B99" s="31"/>
      <c r="C99" s="31"/>
    </row>
    <row r="100" spans="1:4" s="32" customFormat="1" ht="24" x14ac:dyDescent="0.55000000000000004">
      <c r="A100" s="66" t="s">
        <v>326</v>
      </c>
      <c r="B100" s="10"/>
      <c r="C100" s="60"/>
    </row>
    <row r="101" spans="1:4" s="32" customFormat="1" ht="24" x14ac:dyDescent="0.55000000000000004">
      <c r="A101" s="30" t="s">
        <v>297</v>
      </c>
      <c r="B101" s="31"/>
      <c r="C101" s="31"/>
    </row>
    <row r="102" spans="1:4" s="32" customFormat="1" ht="24" x14ac:dyDescent="0.55000000000000004">
      <c r="A102" s="30" t="s">
        <v>327</v>
      </c>
      <c r="B102" s="31"/>
      <c r="C102" s="31"/>
    </row>
    <row r="103" spans="1:4" s="32" customFormat="1" ht="24" x14ac:dyDescent="0.55000000000000004">
      <c r="A103" s="30" t="s">
        <v>328</v>
      </c>
      <c r="B103" s="31"/>
      <c r="C103" s="31"/>
    </row>
    <row r="104" spans="1:4" s="32" customFormat="1" ht="24" x14ac:dyDescent="0.55000000000000004">
      <c r="A104" s="66"/>
      <c r="B104" s="10"/>
      <c r="C104" s="60"/>
    </row>
    <row r="105" spans="1:4" s="32" customFormat="1" ht="21.75" customHeight="1" x14ac:dyDescent="0.55000000000000004">
      <c r="A105" s="35" t="s">
        <v>53</v>
      </c>
      <c r="B105" s="31"/>
      <c r="C105" s="31"/>
    </row>
    <row r="106" spans="1:4" s="32" customFormat="1" ht="24" x14ac:dyDescent="0.55000000000000004">
      <c r="A106" s="65" t="s">
        <v>44</v>
      </c>
      <c r="B106" s="88" t="s">
        <v>42</v>
      </c>
      <c r="C106" s="88" t="s">
        <v>43</v>
      </c>
    </row>
    <row r="107" spans="1:4" s="32" customFormat="1" ht="24" x14ac:dyDescent="0.55000000000000004">
      <c r="A107" s="51" t="s">
        <v>140</v>
      </c>
      <c r="B107" s="87"/>
      <c r="C107" s="87"/>
      <c r="D107" s="113"/>
    </row>
    <row r="108" spans="1:4" s="32" customFormat="1" ht="24" x14ac:dyDescent="0.55000000000000004">
      <c r="A108" s="53" t="s">
        <v>151</v>
      </c>
      <c r="B108" s="39">
        <v>6</v>
      </c>
      <c r="C108" s="41">
        <f>B108*100/60</f>
        <v>10</v>
      </c>
      <c r="D108" s="113"/>
    </row>
    <row r="109" spans="1:4" s="32" customFormat="1" ht="24" x14ac:dyDescent="0.55000000000000004">
      <c r="A109" s="51" t="s">
        <v>141</v>
      </c>
      <c r="B109" s="114"/>
      <c r="C109" s="52"/>
      <c r="D109" s="113"/>
    </row>
    <row r="110" spans="1:4" s="32" customFormat="1" ht="24" x14ac:dyDescent="0.55000000000000004">
      <c r="A110" s="53" t="s">
        <v>206</v>
      </c>
      <c r="B110" s="39">
        <v>6</v>
      </c>
      <c r="C110" s="40">
        <f t="shared" ref="C110:C121" si="3">B110*100/60</f>
        <v>10</v>
      </c>
      <c r="D110" s="113"/>
    </row>
    <row r="111" spans="1:4" s="32" customFormat="1" ht="24" x14ac:dyDescent="0.55000000000000004">
      <c r="A111" s="53" t="s">
        <v>151</v>
      </c>
      <c r="B111" s="39">
        <v>4</v>
      </c>
      <c r="C111" s="40">
        <f t="shared" si="3"/>
        <v>6.666666666666667</v>
      </c>
      <c r="D111" s="113"/>
    </row>
    <row r="112" spans="1:4" s="32" customFormat="1" ht="24" x14ac:dyDescent="0.55000000000000004">
      <c r="A112" s="53" t="s">
        <v>150</v>
      </c>
      <c r="B112" s="39">
        <v>3</v>
      </c>
      <c r="C112" s="40">
        <f t="shared" si="3"/>
        <v>5</v>
      </c>
      <c r="D112" s="113"/>
    </row>
    <row r="113" spans="1:4" s="32" customFormat="1" ht="24" x14ac:dyDescent="0.55000000000000004">
      <c r="A113" s="54" t="s">
        <v>152</v>
      </c>
      <c r="B113" s="68">
        <v>2</v>
      </c>
      <c r="C113" s="41">
        <f t="shared" si="3"/>
        <v>3.3333333333333335</v>
      </c>
      <c r="D113" s="113"/>
    </row>
    <row r="114" spans="1:4" s="32" customFormat="1" ht="24" x14ac:dyDescent="0.55000000000000004">
      <c r="A114" s="51" t="s">
        <v>180</v>
      </c>
      <c r="B114" s="114"/>
      <c r="C114" s="52"/>
      <c r="D114" s="57"/>
    </row>
    <row r="115" spans="1:4" s="32" customFormat="1" ht="24" x14ac:dyDescent="0.55000000000000004">
      <c r="A115" s="53" t="s">
        <v>151</v>
      </c>
      <c r="B115" s="39">
        <v>20</v>
      </c>
      <c r="C115" s="40">
        <f t="shared" si="3"/>
        <v>33.333333333333336</v>
      </c>
      <c r="D115" s="57"/>
    </row>
    <row r="116" spans="1:4" s="32" customFormat="1" ht="24" x14ac:dyDescent="0.55000000000000004">
      <c r="A116" s="53" t="s">
        <v>206</v>
      </c>
      <c r="B116" s="39">
        <v>7</v>
      </c>
      <c r="C116" s="40">
        <f t="shared" si="3"/>
        <v>11.666666666666666</v>
      </c>
      <c r="D116" s="57"/>
    </row>
    <row r="117" spans="1:4" s="32" customFormat="1" ht="24" x14ac:dyDescent="0.55000000000000004">
      <c r="A117" s="53" t="s">
        <v>152</v>
      </c>
      <c r="B117" s="39">
        <v>2</v>
      </c>
      <c r="C117" s="40">
        <f t="shared" si="3"/>
        <v>3.3333333333333335</v>
      </c>
      <c r="D117" s="57"/>
    </row>
    <row r="118" spans="1:4" s="32" customFormat="1" ht="24" x14ac:dyDescent="0.55000000000000004">
      <c r="A118" s="131" t="s">
        <v>149</v>
      </c>
      <c r="B118" s="68">
        <v>2</v>
      </c>
      <c r="C118" s="41">
        <f t="shared" si="3"/>
        <v>3.3333333333333335</v>
      </c>
      <c r="D118" s="57"/>
    </row>
    <row r="119" spans="1:4" s="32" customFormat="1" ht="24" x14ac:dyDescent="0.55000000000000004">
      <c r="A119" s="51" t="s">
        <v>142</v>
      </c>
      <c r="B119" s="114"/>
      <c r="C119" s="52"/>
      <c r="D119" s="57"/>
    </row>
    <row r="120" spans="1:4" s="32" customFormat="1" ht="24" x14ac:dyDescent="0.55000000000000004">
      <c r="A120" s="54" t="s">
        <v>208</v>
      </c>
      <c r="B120" s="68">
        <v>8</v>
      </c>
      <c r="C120" s="41">
        <f t="shared" si="3"/>
        <v>13.333333333333334</v>
      </c>
      <c r="D120" s="57"/>
    </row>
    <row r="121" spans="1:4" s="32" customFormat="1" ht="24" x14ac:dyDescent="0.55000000000000004">
      <c r="A121" s="61" t="s">
        <v>48</v>
      </c>
      <c r="B121" s="62">
        <f>SUM(B108:B120)</f>
        <v>60</v>
      </c>
      <c r="C121" s="50">
        <f t="shared" si="3"/>
        <v>100</v>
      </c>
    </row>
    <row r="122" spans="1:4" s="20" customFormat="1" ht="24" x14ac:dyDescent="0.55000000000000004">
      <c r="A122" s="21"/>
      <c r="B122" s="22"/>
      <c r="C122" s="23"/>
    </row>
    <row r="123" spans="1:4" s="32" customFormat="1" ht="24" x14ac:dyDescent="0.55000000000000004">
      <c r="A123" s="30" t="s">
        <v>154</v>
      </c>
      <c r="B123" s="31"/>
      <c r="C123" s="31"/>
    </row>
    <row r="124" spans="1:4" s="32" customFormat="1" ht="24" x14ac:dyDescent="0.55000000000000004">
      <c r="A124" s="66" t="s">
        <v>329</v>
      </c>
      <c r="B124" s="10"/>
      <c r="C124" s="60"/>
    </row>
    <row r="125" spans="1:4" s="32" customFormat="1" ht="24" x14ac:dyDescent="0.55000000000000004">
      <c r="A125" s="30" t="s">
        <v>298</v>
      </c>
      <c r="B125" s="31"/>
      <c r="C125" s="31"/>
    </row>
    <row r="126" spans="1:4" s="32" customFormat="1" ht="24" x14ac:dyDescent="0.55000000000000004">
      <c r="A126" s="30" t="s">
        <v>330</v>
      </c>
      <c r="B126" s="31"/>
      <c r="C126" s="31"/>
    </row>
    <row r="127" spans="1:4" s="32" customFormat="1" ht="24" x14ac:dyDescent="0.55000000000000004">
      <c r="A127" s="30" t="s">
        <v>331</v>
      </c>
      <c r="B127" s="31"/>
      <c r="C127" s="31"/>
    </row>
    <row r="128" spans="1:4" s="32" customFormat="1" ht="24" x14ac:dyDescent="0.55000000000000004">
      <c r="A128" s="30" t="s">
        <v>332</v>
      </c>
      <c r="B128" s="31"/>
      <c r="C128" s="31"/>
    </row>
    <row r="129" spans="1:4" s="20" customFormat="1" ht="24" x14ac:dyDescent="0.55000000000000004">
      <c r="A129" s="21"/>
      <c r="B129" s="22"/>
      <c r="C129" s="23"/>
    </row>
    <row r="130" spans="1:4" s="20" customFormat="1" ht="24" x14ac:dyDescent="0.55000000000000004">
      <c r="A130" s="21"/>
      <c r="B130" s="22"/>
      <c r="C130" s="23"/>
    </row>
    <row r="131" spans="1:4" s="59" customFormat="1" ht="24" x14ac:dyDescent="0.55000000000000004">
      <c r="A131" s="35" t="s">
        <v>155</v>
      </c>
      <c r="B131" s="58"/>
      <c r="C131" s="58"/>
      <c r="D131" s="7"/>
    </row>
    <row r="132" spans="1:4" s="27" customFormat="1" x14ac:dyDescent="0.5">
      <c r="A132" s="137" t="s">
        <v>38</v>
      </c>
      <c r="B132" s="155" t="s">
        <v>209</v>
      </c>
      <c r="C132" s="156"/>
      <c r="D132" s="157"/>
    </row>
    <row r="133" spans="1:4" s="27" customFormat="1" ht="56.25" x14ac:dyDescent="0.5">
      <c r="A133" s="138"/>
      <c r="B133" s="84" t="s">
        <v>32</v>
      </c>
      <c r="C133" s="83" t="s">
        <v>37</v>
      </c>
      <c r="D133" s="83" t="s">
        <v>102</v>
      </c>
    </row>
    <row r="134" spans="1:4" s="27" customFormat="1" x14ac:dyDescent="0.5">
      <c r="A134" s="42" t="s">
        <v>6</v>
      </c>
      <c r="B134" s="43">
        <f>'[1]กลุ่ม EIementary (A2)'!H8</f>
        <v>4.333333333333333</v>
      </c>
      <c r="C134" s="43">
        <f>'[1]กลุ่ม EIementary (A2)'!H9</f>
        <v>1.0327955589886442</v>
      </c>
      <c r="D134" s="4" t="str">
        <f>IF(B134&gt;4.5,"มากที่สุด",IF(B134&gt;3.5,"มาก",IF(B134&gt;2.5,"ปานกลาง",IF(B134&gt;1.5,"น้อย",IF(B134&lt;=1.5,"น้อยที่สุด")))))</f>
        <v>มาก</v>
      </c>
    </row>
    <row r="135" spans="1:4" s="27" customFormat="1" x14ac:dyDescent="0.5">
      <c r="A135" s="42" t="s">
        <v>7</v>
      </c>
      <c r="B135" s="43">
        <f>'[1]กลุ่ม EIementary (A2)'!I8</f>
        <v>3.6666666666666665</v>
      </c>
      <c r="C135" s="43">
        <f>'[1]กลุ่ม EIementary (A2)'!I9</f>
        <v>2.0655911179772888</v>
      </c>
      <c r="D135" s="4" t="str">
        <f t="shared" ref="D135:D147" si="4">IF(B135&gt;4.5,"มากที่สุด",IF(B135&gt;3.5,"มาก",IF(B135&gt;2.5,"ปานกลาง",IF(B135&gt;1.5,"น้อย",IF(B135&lt;=1.5,"น้อยที่สุด")))))</f>
        <v>มาก</v>
      </c>
    </row>
    <row r="136" spans="1:4" s="27" customFormat="1" x14ac:dyDescent="0.5">
      <c r="A136" s="42" t="s">
        <v>8</v>
      </c>
      <c r="B136" s="43">
        <f>'[1]กลุ่ม EIementary (A2)'!J8</f>
        <v>4</v>
      </c>
      <c r="C136" s="43">
        <f>'[1]กลุ่ม EIementary (A2)'!J9</f>
        <v>1.5491933384829668</v>
      </c>
      <c r="D136" s="4" t="str">
        <f t="shared" si="4"/>
        <v>มาก</v>
      </c>
    </row>
    <row r="137" spans="1:4" s="27" customFormat="1" x14ac:dyDescent="0.5">
      <c r="A137" s="42" t="s">
        <v>9</v>
      </c>
      <c r="B137" s="43">
        <f>'[1]กลุ่ม EIementary (A2)'!K8</f>
        <v>4.666666666666667</v>
      </c>
      <c r="C137" s="43">
        <f>'[1]กลุ่ม EIementary (A2)'!K9</f>
        <v>0.51639777949432408</v>
      </c>
      <c r="D137" s="4" t="str">
        <f t="shared" si="4"/>
        <v>มากที่สุด</v>
      </c>
    </row>
    <row r="138" spans="1:4" s="27" customFormat="1" x14ac:dyDescent="0.5">
      <c r="A138" s="42" t="s">
        <v>10</v>
      </c>
      <c r="B138" s="43">
        <f>'[1]กลุ่ม EIementary (A2)'!L8</f>
        <v>4.666666666666667</v>
      </c>
      <c r="C138" s="43">
        <f>'[1]กลุ่ม EIementary (A2)'!L9</f>
        <v>0.51639777949432408</v>
      </c>
      <c r="D138" s="4" t="str">
        <f t="shared" si="4"/>
        <v>มากที่สุด</v>
      </c>
    </row>
    <row r="139" spans="1:4" s="27" customFormat="1" x14ac:dyDescent="0.5">
      <c r="A139" s="42" t="s">
        <v>11</v>
      </c>
      <c r="B139" s="43">
        <f>'[1]กลุ่ม EIementary (A2)'!M8</f>
        <v>4.666666666666667</v>
      </c>
      <c r="C139" s="43">
        <f>'[1]กลุ่ม EIementary (A2)'!M9</f>
        <v>0.51639777949432408</v>
      </c>
      <c r="D139" s="4" t="str">
        <f t="shared" si="4"/>
        <v>มากที่สุด</v>
      </c>
    </row>
    <row r="140" spans="1:4" s="27" customFormat="1" x14ac:dyDescent="0.5">
      <c r="A140" s="42" t="s">
        <v>103</v>
      </c>
      <c r="B140" s="43">
        <f>'[1]กลุ่ม EIementary (A2)'!P8</f>
        <v>4.333333333333333</v>
      </c>
      <c r="C140" s="43">
        <f>'[1]กลุ่ม EIementary (A2)'!P9</f>
        <v>0.51639777949432131</v>
      </c>
      <c r="D140" s="4" t="str">
        <f t="shared" si="4"/>
        <v>มาก</v>
      </c>
    </row>
    <row r="141" spans="1:4" s="27" customFormat="1" x14ac:dyDescent="0.5">
      <c r="A141" s="42" t="s">
        <v>13</v>
      </c>
      <c r="B141" s="43">
        <f>'[1]กลุ่ม EIementary (A2)'!Q8</f>
        <v>4.666666666666667</v>
      </c>
      <c r="C141" s="43">
        <f>'[1]กลุ่ม EIementary (A2)'!Q9</f>
        <v>0.51639777949432408</v>
      </c>
      <c r="D141" s="4" t="str">
        <f t="shared" si="4"/>
        <v>มากที่สุด</v>
      </c>
    </row>
    <row r="142" spans="1:4" s="27" customFormat="1" x14ac:dyDescent="0.5">
      <c r="A142" s="42" t="s">
        <v>14</v>
      </c>
      <c r="B142" s="43">
        <f>'[1]กลุ่ม EIementary (A2)'!R8</f>
        <v>4.666666666666667</v>
      </c>
      <c r="C142" s="43">
        <f>'[1]กลุ่ม EIementary (A2)'!R9</f>
        <v>0.51639777949432408</v>
      </c>
      <c r="D142" s="4" t="str">
        <f t="shared" si="4"/>
        <v>มากที่สุด</v>
      </c>
    </row>
    <row r="143" spans="1:4" s="27" customFormat="1" x14ac:dyDescent="0.5">
      <c r="A143" s="42" t="s">
        <v>15</v>
      </c>
      <c r="B143" s="43">
        <f>'[1]กลุ่ม EIementary (A2)'!S8</f>
        <v>4.833333333333333</v>
      </c>
      <c r="C143" s="43">
        <f>'[1]กลุ่ม EIementary (A2)'!S9</f>
        <v>0.40824829046386302</v>
      </c>
      <c r="D143" s="4" t="str">
        <f t="shared" si="4"/>
        <v>มากที่สุด</v>
      </c>
    </row>
    <row r="144" spans="1:4" s="27" customFormat="1" x14ac:dyDescent="0.5">
      <c r="A144" s="42" t="s">
        <v>16</v>
      </c>
      <c r="B144" s="43">
        <f>'[1]กลุ่ม EIementary (A2)'!T8</f>
        <v>4.833333333333333</v>
      </c>
      <c r="C144" s="43">
        <f>'[1]กลุ่ม EIementary (A2)'!T9</f>
        <v>0.40824829046386302</v>
      </c>
      <c r="D144" s="4" t="str">
        <f t="shared" si="4"/>
        <v>มากที่สุด</v>
      </c>
    </row>
    <row r="145" spans="1:5" s="27" customFormat="1" x14ac:dyDescent="0.5">
      <c r="A145" s="42" t="s">
        <v>17</v>
      </c>
      <c r="B145" s="43">
        <f>'[1]กลุ่ม EIementary (A2)'!U8</f>
        <v>4.666666666666667</v>
      </c>
      <c r="C145" s="43">
        <f>'[1]กลุ่ม EIementary (A2)'!U9</f>
        <v>0.51639777949432408</v>
      </c>
      <c r="D145" s="4" t="str">
        <f t="shared" si="4"/>
        <v>มากที่สุด</v>
      </c>
    </row>
    <row r="146" spans="1:5" s="27" customFormat="1" x14ac:dyDescent="0.5">
      <c r="A146" s="42" t="s">
        <v>18</v>
      </c>
      <c r="B146" s="43">
        <f>'[1]กลุ่ม EIementary (A2)'!V8</f>
        <v>3.6666666666666665</v>
      </c>
      <c r="C146" s="43">
        <f>'[1]กลุ่ม EIementary (A2)'!V9</f>
        <v>2.0655911179772888</v>
      </c>
      <c r="D146" s="4" t="str">
        <f>IF(B146&gt;4.5,"มากที่สุด",IF(B146&gt;3.5,"มาก",IF(B146&gt;2.5,"ปานกลาง",IF(B146&gt;1.5,"น้อย",IF(B146&lt;=1.5,"น้อยที่สุด")))))</f>
        <v>มาก</v>
      </c>
    </row>
    <row r="147" spans="1:5" s="27" customFormat="1" ht="22.5" thickBot="1" x14ac:dyDescent="0.55000000000000004">
      <c r="A147" s="44" t="s">
        <v>33</v>
      </c>
      <c r="B147" s="45">
        <f>AVERAGE(B134:B146)</f>
        <v>4.4358974358974361</v>
      </c>
      <c r="C147" s="45">
        <f>AVERAGE(C134:C146)</f>
        <v>0.85726555160109075</v>
      </c>
      <c r="D147" s="5" t="str">
        <f t="shared" si="4"/>
        <v>มาก</v>
      </c>
    </row>
    <row r="148" spans="1:5" ht="22.5" thickTop="1" x14ac:dyDescent="0.5">
      <c r="A148" s="24"/>
      <c r="B148" s="25"/>
      <c r="C148" s="25"/>
      <c r="D148" s="26"/>
    </row>
    <row r="149" spans="1:5" s="32" customFormat="1" ht="24" x14ac:dyDescent="0.55000000000000004">
      <c r="A149" s="9" t="s">
        <v>56</v>
      </c>
      <c r="B149" s="48"/>
      <c r="C149" s="48"/>
      <c r="D149" s="8"/>
    </row>
    <row r="150" spans="1:5" s="32" customFormat="1" ht="24" x14ac:dyDescent="0.55000000000000004">
      <c r="A150" s="9" t="s">
        <v>156</v>
      </c>
      <c r="B150" s="48"/>
      <c r="C150" s="48"/>
      <c r="D150" s="8"/>
    </row>
    <row r="151" spans="1:5" s="32" customFormat="1" ht="24" x14ac:dyDescent="0.55000000000000004">
      <c r="A151" s="9" t="s">
        <v>214</v>
      </c>
      <c r="B151" s="48"/>
      <c r="C151" s="48"/>
      <c r="D151" s="8"/>
    </row>
    <row r="152" spans="1:5" s="32" customFormat="1" ht="24" x14ac:dyDescent="0.55000000000000004">
      <c r="A152" s="9" t="s">
        <v>241</v>
      </c>
      <c r="B152" s="48"/>
      <c r="C152" s="48"/>
      <c r="D152" s="8"/>
    </row>
    <row r="153" spans="1:5" s="32" customFormat="1" ht="24" x14ac:dyDescent="0.55000000000000004">
      <c r="A153" s="9" t="s">
        <v>238</v>
      </c>
      <c r="B153" s="48"/>
      <c r="C153" s="48"/>
      <c r="D153" s="8"/>
    </row>
    <row r="154" spans="1:5" s="32" customFormat="1" ht="24" x14ac:dyDescent="0.55000000000000004">
      <c r="A154" s="9" t="s">
        <v>265</v>
      </c>
      <c r="B154" s="48"/>
      <c r="C154" s="48"/>
      <c r="D154" s="8"/>
    </row>
    <row r="155" spans="1:5" s="32" customFormat="1" ht="24" x14ac:dyDescent="0.55000000000000004">
      <c r="A155" s="9" t="s">
        <v>239</v>
      </c>
      <c r="B155" s="60"/>
      <c r="C155" s="60"/>
      <c r="D155" s="10"/>
      <c r="E155" s="57"/>
    </row>
    <row r="156" spans="1:5" s="32" customFormat="1" ht="24" x14ac:dyDescent="0.55000000000000004">
      <c r="A156" s="9" t="s">
        <v>240</v>
      </c>
      <c r="B156" s="60"/>
      <c r="C156" s="60"/>
      <c r="D156" s="10"/>
      <c r="E156" s="57"/>
    </row>
    <row r="157" spans="1:5" s="32" customFormat="1" ht="24" x14ac:dyDescent="0.55000000000000004">
      <c r="A157" s="9"/>
      <c r="B157" s="60"/>
      <c r="C157" s="60"/>
      <c r="D157" s="10"/>
      <c r="E157" s="57"/>
    </row>
    <row r="158" spans="1:5" s="32" customFormat="1" ht="24" x14ac:dyDescent="0.55000000000000004">
      <c r="A158" s="9"/>
      <c r="B158" s="60"/>
      <c r="C158" s="60"/>
      <c r="D158" s="10"/>
      <c r="E158" s="57"/>
    </row>
    <row r="159" spans="1:5" s="32" customFormat="1" ht="24" x14ac:dyDescent="0.55000000000000004">
      <c r="A159" s="9"/>
      <c r="B159" s="60"/>
      <c r="C159" s="60"/>
      <c r="D159" s="10"/>
      <c r="E159" s="57"/>
    </row>
    <row r="160" spans="1:5" s="32" customFormat="1" ht="24" x14ac:dyDescent="0.55000000000000004">
      <c r="A160" s="9"/>
      <c r="B160" s="60"/>
      <c r="C160" s="60"/>
      <c r="D160" s="10"/>
      <c r="E160" s="57"/>
    </row>
    <row r="161" spans="1:7" s="32" customFormat="1" ht="24" x14ac:dyDescent="0.55000000000000004">
      <c r="A161" s="9"/>
      <c r="B161" s="60"/>
      <c r="C161" s="60"/>
      <c r="D161" s="10"/>
      <c r="E161" s="57"/>
    </row>
    <row r="162" spans="1:7" s="32" customFormat="1" ht="24" x14ac:dyDescent="0.55000000000000004">
      <c r="A162" s="9"/>
      <c r="B162" s="60"/>
      <c r="C162" s="60"/>
      <c r="D162" s="10"/>
      <c r="E162" s="57"/>
    </row>
    <row r="163" spans="1:7" s="32" customFormat="1" ht="24" x14ac:dyDescent="0.55000000000000004">
      <c r="A163" s="9"/>
      <c r="B163" s="60"/>
      <c r="C163" s="60"/>
      <c r="D163" s="10"/>
      <c r="E163" s="57"/>
    </row>
    <row r="164" spans="1:7" s="67" customFormat="1" ht="24" x14ac:dyDescent="0.55000000000000004">
      <c r="A164" s="67" t="s">
        <v>105</v>
      </c>
      <c r="E164" s="75"/>
      <c r="F164" s="75"/>
      <c r="G164" s="75"/>
    </row>
    <row r="165" spans="1:7" s="67" customFormat="1" ht="24" x14ac:dyDescent="0.55000000000000004">
      <c r="A165" s="67" t="s">
        <v>211</v>
      </c>
      <c r="E165" s="75"/>
      <c r="F165" s="75"/>
      <c r="G165" s="75"/>
    </row>
    <row r="166" spans="1:7" s="67" customFormat="1" ht="25.5" customHeight="1" x14ac:dyDescent="0.55000000000000004">
      <c r="A166" s="142" t="s">
        <v>44</v>
      </c>
      <c r="B166" s="144"/>
      <c r="C166" s="146" t="s">
        <v>126</v>
      </c>
      <c r="D166" s="80" t="s">
        <v>83</v>
      </c>
      <c r="E166" s="75"/>
      <c r="F166" s="76"/>
      <c r="G166" s="75"/>
    </row>
    <row r="167" spans="1:7" s="67" customFormat="1" ht="25.5" customHeight="1" x14ac:dyDescent="0.55000000000000004">
      <c r="A167" s="143"/>
      <c r="B167" s="145"/>
      <c r="C167" s="147"/>
      <c r="D167" s="81" t="s">
        <v>84</v>
      </c>
      <c r="E167" s="75"/>
      <c r="F167" s="75"/>
      <c r="G167" s="75"/>
    </row>
    <row r="168" spans="1:7" s="32" customFormat="1" ht="24" x14ac:dyDescent="0.55000000000000004">
      <c r="A168" s="82" t="s">
        <v>81</v>
      </c>
      <c r="B168" s="78"/>
      <c r="C168" s="78"/>
      <c r="D168" s="77"/>
      <c r="E168" s="31"/>
      <c r="F168" s="31"/>
      <c r="G168" s="31"/>
    </row>
    <row r="169" spans="1:7" s="32" customFormat="1" ht="25.5" customHeight="1" x14ac:dyDescent="0.55000000000000004">
      <c r="A169" s="79" t="s">
        <v>86</v>
      </c>
      <c r="B169" s="71">
        <f>'[1]กลุ่ม EIementary (A2)'!N8</f>
        <v>3.3333333333333335</v>
      </c>
      <c r="C169" s="71">
        <f>'[1]กลุ่ม EIementary (A2)'!N9</f>
        <v>1.3662601021279461</v>
      </c>
      <c r="D169" s="72" t="str">
        <f>IF(B169&gt;4.5,"มากที่สุด",IF(B169&gt;3.5,"มาก",IF(B169&gt;2.5,"ปานกลาง",IF(B169&gt;1.5,"น้อย",IF(B169&lt;=1.5,"น้อยที่สุด")))))</f>
        <v>ปานกลาง</v>
      </c>
      <c r="E169" s="31"/>
      <c r="F169" s="31"/>
      <c r="G169" s="31"/>
    </row>
    <row r="170" spans="1:7" s="32" customFormat="1" ht="24.75" thickBot="1" x14ac:dyDescent="0.6">
      <c r="A170" s="74" t="s">
        <v>82</v>
      </c>
      <c r="B170" s="73">
        <f>AVERAGE(B169:B169)</f>
        <v>3.3333333333333335</v>
      </c>
      <c r="C170" s="73">
        <f>SUM(C169)</f>
        <v>1.3662601021279461</v>
      </c>
      <c r="D170" s="97" t="str">
        <f>IF(B170&gt;4.5,"มากที่สุด",IF(B170&gt;3.5,"มาก",IF(B170&gt;2.5,"ปานกลาง",IF(B170&gt;1.5,"น้อย",IF(B170&lt;=1.5,"น้อยที่สุด")))))</f>
        <v>ปานกลาง</v>
      </c>
      <c r="E170" s="31"/>
      <c r="F170" s="31"/>
      <c r="G170" s="31"/>
    </row>
    <row r="171" spans="1:7" s="32" customFormat="1" ht="24.75" thickTop="1" x14ac:dyDescent="0.55000000000000004">
      <c r="A171" s="70" t="s">
        <v>85</v>
      </c>
      <c r="B171" s="78"/>
      <c r="C171" s="78"/>
      <c r="D171" s="78"/>
      <c r="E171" s="31"/>
      <c r="F171" s="31"/>
      <c r="G171" s="31"/>
    </row>
    <row r="172" spans="1:7" s="32" customFormat="1" ht="25.5" customHeight="1" x14ac:dyDescent="0.55000000000000004">
      <c r="A172" s="79" t="s">
        <v>87</v>
      </c>
      <c r="B172" s="71">
        <f>'[1]กลุ่ม EIementary (A2)'!O8</f>
        <v>4.333333333333333</v>
      </c>
      <c r="C172" s="71">
        <f>'[1]กลุ่ม EIementary (A2)'!O9</f>
        <v>0.51639777949432131</v>
      </c>
      <c r="D172" s="72" t="str">
        <f>IF(B172&gt;4.5,"มากที่สุด",IF(B172&gt;3.5,"มาก",IF(B172&gt;2.5,"ปานกลาง",IF(B172&gt;1.5,"น้อย",IF(B172&lt;=1.5,"น้อยที่สุด")))))</f>
        <v>มาก</v>
      </c>
      <c r="E172" s="31"/>
      <c r="F172" s="31"/>
      <c r="G172" s="31"/>
    </row>
    <row r="173" spans="1:7" s="32" customFormat="1" ht="24.75" thickBot="1" x14ac:dyDescent="0.6">
      <c r="A173" s="74" t="s">
        <v>82</v>
      </c>
      <c r="B173" s="73">
        <f>AVERAGE(B172:B172)</f>
        <v>4.333333333333333</v>
      </c>
      <c r="C173" s="73">
        <f>SUM(C172)</f>
        <v>0.51639777949432131</v>
      </c>
      <c r="D173" s="97" t="str">
        <f>IF(B173&gt;4.5,"มากที่สุด",IF(B173&gt;3.5,"มาก",IF(B173&gt;2.5,"ปานกลาง",IF(B173&gt;1.5,"น้อย",IF(B173&lt;=1.5,"น้อยที่สุด")))))</f>
        <v>มาก</v>
      </c>
      <c r="E173" s="31"/>
      <c r="F173" s="31"/>
      <c r="G173" s="31"/>
    </row>
    <row r="174" spans="1:7" s="32" customFormat="1" ht="24.75" thickTop="1" x14ac:dyDescent="0.55000000000000004">
      <c r="A174" s="69"/>
      <c r="E174" s="31"/>
      <c r="F174" s="31"/>
      <c r="G174" s="31"/>
    </row>
    <row r="175" spans="1:7" s="32" customFormat="1" ht="24" x14ac:dyDescent="0.55000000000000004">
      <c r="A175" s="32" t="s">
        <v>106</v>
      </c>
    </row>
    <row r="176" spans="1:7" s="32" customFormat="1" ht="24" x14ac:dyDescent="0.55000000000000004">
      <c r="A176" s="32" t="s">
        <v>212</v>
      </c>
    </row>
    <row r="177" spans="1:4" s="32" customFormat="1" ht="24" x14ac:dyDescent="0.55000000000000004">
      <c r="A177" s="32" t="s">
        <v>213</v>
      </c>
    </row>
    <row r="178" spans="1:4" s="32" customFormat="1" ht="24" x14ac:dyDescent="0.55000000000000004"/>
    <row r="179" spans="1:4" s="27" customFormat="1" ht="24" x14ac:dyDescent="0.55000000000000004">
      <c r="A179" s="35" t="s">
        <v>157</v>
      </c>
      <c r="B179" s="29"/>
      <c r="C179" s="29"/>
    </row>
    <row r="180" spans="1:4" s="27" customFormat="1" x14ac:dyDescent="0.5">
      <c r="A180" s="137" t="s">
        <v>38</v>
      </c>
      <c r="B180" s="139" t="s">
        <v>210</v>
      </c>
      <c r="C180" s="140"/>
      <c r="D180" s="141"/>
    </row>
    <row r="181" spans="1:4" s="27" customFormat="1" ht="56.25" x14ac:dyDescent="0.5">
      <c r="A181" s="138"/>
      <c r="B181" s="84" t="s">
        <v>32</v>
      </c>
      <c r="C181" s="83" t="s">
        <v>37</v>
      </c>
      <c r="D181" s="83" t="s">
        <v>102</v>
      </c>
    </row>
    <row r="182" spans="1:4" s="27" customFormat="1" x14ac:dyDescent="0.5">
      <c r="A182" s="42" t="s">
        <v>6</v>
      </c>
      <c r="B182" s="43">
        <f>'[1]กลุ่ม Intermediate (B1)'!H17</f>
        <v>4.4666666666666668</v>
      </c>
      <c r="C182" s="43">
        <f>'[1]กลุ่ม Intermediate (B1)'!H18</f>
        <v>1.0600988273786198</v>
      </c>
      <c r="D182" s="4" t="str">
        <f>IF(B182&gt;4.5,"มากที่สุด",IF(B182&gt;3.5,"มาก",IF(B182&gt;2.5,"ปานกลาง",IF(B182&gt;1.5,"น้อย",IF(B182&lt;=1.5,"น้อยที่สุด")))))</f>
        <v>มาก</v>
      </c>
    </row>
    <row r="183" spans="1:4" s="27" customFormat="1" x14ac:dyDescent="0.5">
      <c r="A183" s="42" t="s">
        <v>7</v>
      </c>
      <c r="B183" s="43">
        <f>'[1]กลุ่ม Intermediate (B1)'!I17</f>
        <v>4.666666666666667</v>
      </c>
      <c r="C183" s="43">
        <f>'[1]กลุ่ม Intermediate (B1)'!I18</f>
        <v>0.48795003647426521</v>
      </c>
      <c r="D183" s="4" t="str">
        <f t="shared" ref="D183:D195" si="5">IF(B183&gt;4.5,"มากที่สุด",IF(B183&gt;3.5,"มาก",IF(B183&gt;2.5,"ปานกลาง",IF(B183&gt;1.5,"น้อย",IF(B183&lt;=1.5,"น้อยที่สุด")))))</f>
        <v>มากที่สุด</v>
      </c>
    </row>
    <row r="184" spans="1:4" s="27" customFormat="1" x14ac:dyDescent="0.5">
      <c r="A184" s="42" t="s">
        <v>8</v>
      </c>
      <c r="B184" s="43">
        <f>'[1]กลุ่ม Intermediate (B1)'!J17</f>
        <v>4.5333333333333332</v>
      </c>
      <c r="C184" s="43">
        <f>'[1]กลุ่ม Intermediate (B1)'!J18</f>
        <v>0.6399404734221853</v>
      </c>
      <c r="D184" s="4" t="str">
        <f t="shared" si="5"/>
        <v>มากที่สุด</v>
      </c>
    </row>
    <row r="185" spans="1:4" s="27" customFormat="1" x14ac:dyDescent="0.5">
      <c r="A185" s="42" t="s">
        <v>9</v>
      </c>
      <c r="B185" s="43">
        <f>'[1]กลุ่ม Intermediate (B1)'!K17</f>
        <v>4.5999999999999996</v>
      </c>
      <c r="C185" s="43">
        <f>'[1]กลุ่ม Intermediate (B1)'!K18</f>
        <v>0.6324555320336771</v>
      </c>
      <c r="D185" s="4" t="str">
        <f t="shared" si="5"/>
        <v>มากที่สุด</v>
      </c>
    </row>
    <row r="186" spans="1:4" s="27" customFormat="1" x14ac:dyDescent="0.5">
      <c r="A186" s="42" t="s">
        <v>10</v>
      </c>
      <c r="B186" s="43">
        <f>'[1]กลุ่ม Intermediate (B1)'!L17</f>
        <v>4.5333333333333332</v>
      </c>
      <c r="C186" s="43">
        <f>'[1]กลุ่ม Intermediate (B1)'!L18</f>
        <v>0.6399404734221853</v>
      </c>
      <c r="D186" s="4" t="str">
        <f t="shared" si="5"/>
        <v>มากที่สุด</v>
      </c>
    </row>
    <row r="187" spans="1:4" s="27" customFormat="1" x14ac:dyDescent="0.5">
      <c r="A187" s="42" t="s">
        <v>11</v>
      </c>
      <c r="B187" s="43">
        <f>'[1]กลุ่ม Intermediate (B1)'!M17</f>
        <v>4.666666666666667</v>
      </c>
      <c r="C187" s="43">
        <f>'[1]กลุ่ม Intermediate (B1)'!M18</f>
        <v>0.48795003647426521</v>
      </c>
      <c r="D187" s="4" t="str">
        <f t="shared" si="5"/>
        <v>มากที่สุด</v>
      </c>
    </row>
    <row r="188" spans="1:4" s="27" customFormat="1" x14ac:dyDescent="0.5">
      <c r="A188" s="42" t="s">
        <v>12</v>
      </c>
      <c r="B188" s="43">
        <f>'[1]กลุ่ม Intermediate (B1)'!P17</f>
        <v>4.5999999999999996</v>
      </c>
      <c r="C188" s="43">
        <f>'[1]กลุ่ม Intermediate (B1)'!P18</f>
        <v>0.50709255283711152</v>
      </c>
      <c r="D188" s="4" t="str">
        <f t="shared" si="5"/>
        <v>มากที่สุด</v>
      </c>
    </row>
    <row r="189" spans="1:4" s="27" customFormat="1" x14ac:dyDescent="0.5">
      <c r="A189" s="42" t="s">
        <v>13</v>
      </c>
      <c r="B189" s="43">
        <f>'[1]กลุ่ม Intermediate (B1)'!Q17</f>
        <v>4.666666666666667</v>
      </c>
      <c r="C189" s="43">
        <f>'[1]กลุ่ม Intermediate (B1)'!Q18</f>
        <v>0.48795003647426521</v>
      </c>
      <c r="D189" s="4" t="str">
        <f t="shared" si="5"/>
        <v>มากที่สุด</v>
      </c>
    </row>
    <row r="190" spans="1:4" s="27" customFormat="1" x14ac:dyDescent="0.5">
      <c r="A190" s="42" t="s">
        <v>14</v>
      </c>
      <c r="B190" s="43">
        <f>'[1]กลุ่ม Intermediate (B1)'!R17</f>
        <v>4.5999999999999996</v>
      </c>
      <c r="C190" s="43">
        <f>'[1]กลุ่ม Intermediate (B1)'!R18</f>
        <v>0.6324555320336771</v>
      </c>
      <c r="D190" s="4" t="str">
        <f t="shared" si="5"/>
        <v>มากที่สุด</v>
      </c>
    </row>
    <row r="191" spans="1:4" s="27" customFormat="1" x14ac:dyDescent="0.5">
      <c r="A191" s="42" t="s">
        <v>15</v>
      </c>
      <c r="B191" s="43">
        <f>'[1]กลุ่ม Intermediate (B1)'!S17</f>
        <v>4.666666666666667</v>
      </c>
      <c r="C191" s="43">
        <f>'[1]กลุ่ม Intermediate (B1)'!S18</f>
        <v>0.48795003647426521</v>
      </c>
      <c r="D191" s="4" t="str">
        <f t="shared" si="5"/>
        <v>มากที่สุด</v>
      </c>
    </row>
    <row r="192" spans="1:4" s="27" customFormat="1" x14ac:dyDescent="0.5">
      <c r="A192" s="42" t="s">
        <v>16</v>
      </c>
      <c r="B192" s="43">
        <f>'[1]กลุ่ม Intermediate (B1)'!T17</f>
        <v>4.8</v>
      </c>
      <c r="C192" s="43">
        <f>'[1]กลุ่ม Intermediate (B1)'!T18</f>
        <v>0.41403933560541251</v>
      </c>
      <c r="D192" s="4" t="str">
        <f t="shared" si="5"/>
        <v>มากที่สุด</v>
      </c>
    </row>
    <row r="193" spans="1:7" s="27" customFormat="1" x14ac:dyDescent="0.5">
      <c r="A193" s="42" t="s">
        <v>17</v>
      </c>
      <c r="B193" s="43">
        <f>'[1]กลุ่ม Intermediate (B1)'!U17</f>
        <v>4.666666666666667</v>
      </c>
      <c r="C193" s="43">
        <f>'[1]กลุ่ม Intermediate (B1)'!U18</f>
        <v>0.48795003647426521</v>
      </c>
      <c r="D193" s="4" t="str">
        <f t="shared" si="5"/>
        <v>มากที่สุด</v>
      </c>
    </row>
    <row r="194" spans="1:7" s="27" customFormat="1" x14ac:dyDescent="0.5">
      <c r="A194" s="42" t="s">
        <v>18</v>
      </c>
      <c r="B194" s="43">
        <f>'[1]กลุ่ม Intermediate (B1)'!V17</f>
        <v>4.666666666666667</v>
      </c>
      <c r="C194" s="43">
        <f>'[1]กลุ่ม Intermediate (B1)'!V18</f>
        <v>0.48795003647426521</v>
      </c>
      <c r="D194" s="4" t="str">
        <f t="shared" si="5"/>
        <v>มากที่สุด</v>
      </c>
    </row>
    <row r="195" spans="1:7" s="27" customFormat="1" ht="22.5" thickBot="1" x14ac:dyDescent="0.55000000000000004">
      <c r="A195" s="44" t="s">
        <v>33</v>
      </c>
      <c r="B195" s="45">
        <f>AVERAGE(B182:B194)</f>
        <v>4.6256410256410243</v>
      </c>
      <c r="C195" s="45">
        <f>AVERAGE(C182:C194)</f>
        <v>0.57336330350603526</v>
      </c>
      <c r="D195" s="5" t="str">
        <f t="shared" si="5"/>
        <v>มากที่สุด</v>
      </c>
    </row>
    <row r="196" spans="1:7" s="27" customFormat="1" ht="22.5" thickTop="1" x14ac:dyDescent="0.5">
      <c r="A196" s="46"/>
      <c r="B196" s="47"/>
      <c r="C196" s="47"/>
      <c r="D196" s="6"/>
    </row>
    <row r="197" spans="1:7" s="32" customFormat="1" ht="24" x14ac:dyDescent="0.55000000000000004">
      <c r="A197" s="9" t="s">
        <v>55</v>
      </c>
      <c r="B197" s="48"/>
      <c r="C197" s="48"/>
      <c r="D197" s="8"/>
    </row>
    <row r="198" spans="1:7" s="32" customFormat="1" ht="24" x14ac:dyDescent="0.55000000000000004">
      <c r="A198" s="9" t="s">
        <v>215</v>
      </c>
      <c r="B198" s="48"/>
      <c r="C198" s="48"/>
      <c r="D198" s="8"/>
    </row>
    <row r="199" spans="1:7" s="32" customFormat="1" ht="24" x14ac:dyDescent="0.55000000000000004">
      <c r="A199" s="9" t="s">
        <v>216</v>
      </c>
      <c r="B199" s="48"/>
      <c r="C199" s="48"/>
      <c r="D199" s="8"/>
    </row>
    <row r="200" spans="1:7" s="32" customFormat="1" ht="24" x14ac:dyDescent="0.55000000000000004">
      <c r="A200" s="9" t="s">
        <v>242</v>
      </c>
      <c r="B200" s="48"/>
      <c r="C200" s="48"/>
      <c r="D200" s="8"/>
    </row>
    <row r="201" spans="1:7" s="32" customFormat="1" ht="24" x14ac:dyDescent="0.55000000000000004">
      <c r="A201" s="9" t="s">
        <v>286</v>
      </c>
      <c r="B201" s="48"/>
      <c r="C201" s="48"/>
      <c r="D201" s="8"/>
    </row>
    <row r="202" spans="1:7" s="32" customFormat="1" ht="24" x14ac:dyDescent="0.55000000000000004">
      <c r="A202" s="9" t="s">
        <v>217</v>
      </c>
      <c r="B202" s="48"/>
      <c r="C202" s="48"/>
      <c r="D202" s="8"/>
    </row>
    <row r="203" spans="1:7" s="32" customFormat="1" ht="24" x14ac:dyDescent="0.55000000000000004">
      <c r="A203" s="9" t="s">
        <v>243</v>
      </c>
      <c r="B203" s="48"/>
      <c r="C203" s="48"/>
      <c r="D203" s="8"/>
    </row>
    <row r="204" spans="1:7" s="32" customFormat="1" ht="24" x14ac:dyDescent="0.55000000000000004">
      <c r="A204" s="9"/>
      <c r="B204" s="48"/>
      <c r="C204" s="48"/>
      <c r="D204" s="8"/>
    </row>
    <row r="205" spans="1:7" s="67" customFormat="1" ht="24" x14ac:dyDescent="0.55000000000000004">
      <c r="A205" s="67" t="s">
        <v>218</v>
      </c>
      <c r="E205" s="75"/>
      <c r="F205" s="75"/>
      <c r="G205" s="75"/>
    </row>
    <row r="206" spans="1:7" s="67" customFormat="1" ht="24" x14ac:dyDescent="0.55000000000000004">
      <c r="A206" s="67" t="s">
        <v>219</v>
      </c>
      <c r="E206" s="75"/>
      <c r="F206" s="75"/>
      <c r="G206" s="75"/>
    </row>
    <row r="207" spans="1:7" s="67" customFormat="1" ht="21" customHeight="1" x14ac:dyDescent="0.55000000000000004">
      <c r="A207" s="142" t="s">
        <v>44</v>
      </c>
      <c r="B207" s="144"/>
      <c r="C207" s="146" t="s">
        <v>126</v>
      </c>
      <c r="D207" s="80" t="s">
        <v>83</v>
      </c>
      <c r="E207" s="75"/>
      <c r="F207" s="76"/>
      <c r="G207" s="75"/>
    </row>
    <row r="208" spans="1:7" s="67" customFormat="1" ht="13.5" customHeight="1" x14ac:dyDescent="0.55000000000000004">
      <c r="A208" s="143"/>
      <c r="B208" s="145"/>
      <c r="C208" s="147"/>
      <c r="D208" s="81" t="s">
        <v>84</v>
      </c>
      <c r="E208" s="75"/>
      <c r="F208" s="75"/>
      <c r="G208" s="75"/>
    </row>
    <row r="209" spans="1:7" s="32" customFormat="1" ht="24" x14ac:dyDescent="0.55000000000000004">
      <c r="A209" s="82" t="s">
        <v>81</v>
      </c>
      <c r="B209" s="78"/>
      <c r="C209" s="78"/>
      <c r="D209" s="77"/>
      <c r="E209" s="31"/>
      <c r="F209" s="31"/>
      <c r="G209" s="31"/>
    </row>
    <row r="210" spans="1:7" s="32" customFormat="1" ht="25.5" customHeight="1" x14ac:dyDescent="0.55000000000000004">
      <c r="A210" s="79" t="s">
        <v>86</v>
      </c>
      <c r="B210" s="71">
        <f>'[1]กลุ่ม Intermediate (B1)'!N17</f>
        <v>4.0666666666666664</v>
      </c>
      <c r="C210" s="71">
        <f>'[1]กลุ่ม Intermediate (B1)'!N18</f>
        <v>1.1629191512658792</v>
      </c>
      <c r="D210" s="72" t="str">
        <f>IF(B210&gt;4.5,"มากที่สุด",IF(B210&gt;3.5,"มาก",IF(B210&gt;2.5,"ปานกลาง",IF(B210&gt;1.5,"น้อย",IF(B210&lt;=1.5,"น้อยที่สุด")))))</f>
        <v>มาก</v>
      </c>
      <c r="E210" s="31"/>
      <c r="F210" s="31"/>
      <c r="G210" s="31"/>
    </row>
    <row r="211" spans="1:7" s="32" customFormat="1" ht="24.75" thickBot="1" x14ac:dyDescent="0.6">
      <c r="A211" s="74" t="s">
        <v>82</v>
      </c>
      <c r="B211" s="73">
        <f>AVERAGE(B210:B210)</f>
        <v>4.0666666666666664</v>
      </c>
      <c r="C211" s="73">
        <f>SUM(C210)</f>
        <v>1.1629191512658792</v>
      </c>
      <c r="D211" s="97" t="str">
        <f>IF(B211&gt;4.5,"มากที่สุด",IF(B211&gt;3.5,"มาก",IF(B211&gt;2.5,"ปานกลาง",IF(B211&gt;1.5,"น้อย",IF(B211&lt;=1.5,"น้อยที่สุด")))))</f>
        <v>มาก</v>
      </c>
      <c r="E211" s="31"/>
      <c r="F211" s="31"/>
      <c r="G211" s="31"/>
    </row>
    <row r="212" spans="1:7" s="32" customFormat="1" ht="24.75" thickTop="1" x14ac:dyDescent="0.55000000000000004">
      <c r="A212" s="70" t="s">
        <v>85</v>
      </c>
      <c r="B212" s="78"/>
      <c r="C212" s="78"/>
      <c r="D212" s="78"/>
      <c r="E212" s="31"/>
      <c r="F212" s="31"/>
      <c r="G212" s="31"/>
    </row>
    <row r="213" spans="1:7" s="32" customFormat="1" ht="25.5" customHeight="1" x14ac:dyDescent="0.55000000000000004">
      <c r="A213" s="79" t="s">
        <v>87</v>
      </c>
      <c r="B213" s="71">
        <f>'[1]กลุ่ม Intermediate (B1)'!O17</f>
        <v>4.5333333333333332</v>
      </c>
      <c r="C213" s="71">
        <f>'[1]กลุ่ม Intermediate (B1)'!O18</f>
        <v>0.51639777949432331</v>
      </c>
      <c r="D213" s="72" t="str">
        <f>IF(B213&gt;4.5,"มากที่สุด",IF(B213&gt;3.5,"มาก",IF(B213&gt;2.5,"ปานกลาง",IF(B213&gt;1.5,"น้อย",IF(B213&lt;=1.5,"น้อยที่สุด")))))</f>
        <v>มากที่สุด</v>
      </c>
      <c r="E213" s="31"/>
      <c r="F213" s="31"/>
      <c r="G213" s="31"/>
    </row>
    <row r="214" spans="1:7" s="32" customFormat="1" ht="24.75" thickBot="1" x14ac:dyDescent="0.6">
      <c r="A214" s="74" t="s">
        <v>82</v>
      </c>
      <c r="B214" s="73">
        <f>AVERAGE(B213:B213)</f>
        <v>4.5333333333333332</v>
      </c>
      <c r="C214" s="73">
        <f>SUM(C213)</f>
        <v>0.51639777949432331</v>
      </c>
      <c r="D214" s="97" t="str">
        <f>IF(B214&gt;4.5,"มากที่สุด",IF(B214&gt;3.5,"มาก",IF(B214&gt;2.5,"ปานกลาง",IF(B214&gt;1.5,"น้อย",IF(B214&lt;=1.5,"น้อยที่สุด")))))</f>
        <v>มากที่สุด</v>
      </c>
      <c r="E214" s="31"/>
      <c r="F214" s="31"/>
      <c r="G214" s="31"/>
    </row>
    <row r="215" spans="1:7" s="32" customFormat="1" ht="24.75" thickTop="1" x14ac:dyDescent="0.55000000000000004">
      <c r="A215" s="69"/>
      <c r="E215" s="31"/>
      <c r="F215" s="31"/>
      <c r="G215" s="31"/>
    </row>
    <row r="216" spans="1:7" s="32" customFormat="1" ht="24" x14ac:dyDescent="0.55000000000000004">
      <c r="A216" s="32" t="s">
        <v>107</v>
      </c>
    </row>
    <row r="217" spans="1:7" s="32" customFormat="1" ht="24" x14ac:dyDescent="0.55000000000000004">
      <c r="A217" s="32" t="s">
        <v>220</v>
      </c>
    </row>
    <row r="218" spans="1:7" s="32" customFormat="1" ht="24" x14ac:dyDescent="0.55000000000000004">
      <c r="A218" s="32" t="s">
        <v>164</v>
      </c>
    </row>
    <row r="219" spans="1:7" s="32" customFormat="1" ht="24" x14ac:dyDescent="0.55000000000000004">
      <c r="A219" s="9"/>
      <c r="B219" s="48"/>
      <c r="C219" s="48"/>
      <c r="D219" s="8"/>
    </row>
    <row r="220" spans="1:7" s="32" customFormat="1" ht="24" x14ac:dyDescent="0.55000000000000004">
      <c r="A220" s="9"/>
      <c r="B220" s="48"/>
      <c r="C220" s="48"/>
      <c r="D220" s="8"/>
    </row>
    <row r="221" spans="1:7" s="32" customFormat="1" ht="24" x14ac:dyDescent="0.55000000000000004">
      <c r="A221" s="9"/>
      <c r="B221" s="48"/>
      <c r="C221" s="48"/>
      <c r="D221" s="8"/>
    </row>
    <row r="222" spans="1:7" s="32" customFormat="1" ht="24" x14ac:dyDescent="0.55000000000000004">
      <c r="A222" s="9"/>
      <c r="B222" s="48"/>
      <c r="C222" s="48"/>
      <c r="D222" s="8"/>
    </row>
    <row r="223" spans="1:7" s="32" customFormat="1" ht="24" x14ac:dyDescent="0.55000000000000004">
      <c r="A223" s="9"/>
      <c r="B223" s="48"/>
      <c r="C223" s="48"/>
      <c r="D223" s="8"/>
    </row>
    <row r="224" spans="1:7" s="32" customFormat="1" ht="24" x14ac:dyDescent="0.55000000000000004">
      <c r="A224" s="9"/>
      <c r="B224" s="48"/>
      <c r="C224" s="48"/>
      <c r="D224" s="8"/>
    </row>
    <row r="225" spans="1:4" s="32" customFormat="1" ht="24" x14ac:dyDescent="0.55000000000000004">
      <c r="A225" s="9"/>
      <c r="B225" s="48"/>
      <c r="C225" s="48"/>
      <c r="D225" s="8"/>
    </row>
    <row r="226" spans="1:4" s="32" customFormat="1" ht="24" x14ac:dyDescent="0.55000000000000004">
      <c r="A226" s="9"/>
      <c r="B226" s="48"/>
      <c r="C226" s="48"/>
      <c r="D226" s="8"/>
    </row>
    <row r="227" spans="1:4" s="32" customFormat="1" ht="24" x14ac:dyDescent="0.55000000000000004">
      <c r="A227" s="9"/>
      <c r="B227" s="48"/>
      <c r="C227" s="48"/>
      <c r="D227" s="8"/>
    </row>
    <row r="228" spans="1:4" s="32" customFormat="1" ht="24" x14ac:dyDescent="0.55000000000000004">
      <c r="A228" s="9"/>
      <c r="B228" s="48"/>
      <c r="C228" s="48"/>
      <c r="D228" s="8"/>
    </row>
    <row r="229" spans="1:4" s="27" customFormat="1" ht="24" x14ac:dyDescent="0.55000000000000004">
      <c r="A229" s="35" t="s">
        <v>178</v>
      </c>
      <c r="B229" s="29"/>
      <c r="C229" s="29"/>
    </row>
    <row r="230" spans="1:4" s="27" customFormat="1" x14ac:dyDescent="0.5">
      <c r="A230" s="148" t="s">
        <v>38</v>
      </c>
      <c r="B230" s="150" t="s">
        <v>179</v>
      </c>
      <c r="C230" s="151"/>
      <c r="D230" s="152"/>
    </row>
    <row r="231" spans="1:4" s="27" customFormat="1" x14ac:dyDescent="0.5">
      <c r="A231" s="149"/>
      <c r="B231" s="117"/>
      <c r="C231" s="118" t="s">
        <v>221</v>
      </c>
      <c r="D231" s="119"/>
    </row>
    <row r="232" spans="1:4" s="27" customFormat="1" ht="56.25" x14ac:dyDescent="0.5">
      <c r="A232" s="138"/>
      <c r="B232" s="132" t="s">
        <v>32</v>
      </c>
      <c r="C232" s="116" t="s">
        <v>37</v>
      </c>
      <c r="D232" s="116" t="s">
        <v>102</v>
      </c>
    </row>
    <row r="233" spans="1:4" s="27" customFormat="1" x14ac:dyDescent="0.5">
      <c r="A233" s="42" t="s">
        <v>6</v>
      </c>
      <c r="B233" s="43">
        <f>'[1]กลุ่ม Per-Internediate (B1)'!H33</f>
        <v>4.225806451612903</v>
      </c>
      <c r="C233" s="43">
        <f>'[1]กลุ่ม Per-Internediate (B1)'!H34</f>
        <v>1.0233825423354592</v>
      </c>
      <c r="D233" s="4" t="str">
        <f>IF(B233&gt;4.5,"มากที่สุด",IF(B233&gt;3.5,"มาก",IF(B233&gt;2.5,"ปานกลาง",IF(B233&gt;1.5,"น้อย",IF(B233&lt;=1.5,"น้อยที่สุด")))))</f>
        <v>มาก</v>
      </c>
    </row>
    <row r="234" spans="1:4" s="27" customFormat="1" x14ac:dyDescent="0.5">
      <c r="A234" s="42" t="s">
        <v>7</v>
      </c>
      <c r="B234" s="43">
        <f>'[1]กลุ่ม Per-Internediate (B1)'!I33</f>
        <v>4.387096774193548</v>
      </c>
      <c r="C234" s="43">
        <f>'[1]กลุ่ม Per-Internediate (B1)'!I34</f>
        <v>0.71542152399075043</v>
      </c>
      <c r="D234" s="4" t="str">
        <f t="shared" ref="D234:D246" si="6">IF(B234&gt;4.5,"มากที่สุด",IF(B234&gt;3.5,"มาก",IF(B234&gt;2.5,"ปานกลาง",IF(B234&gt;1.5,"น้อย",IF(B234&lt;=1.5,"น้อยที่สุด")))))</f>
        <v>มาก</v>
      </c>
    </row>
    <row r="235" spans="1:4" s="27" customFormat="1" x14ac:dyDescent="0.5">
      <c r="A235" s="42" t="s">
        <v>8</v>
      </c>
      <c r="B235" s="43">
        <f>'[1]กลุ่ม Per-Internediate (B1)'!J33</f>
        <v>4.354838709677419</v>
      </c>
      <c r="C235" s="43">
        <f>'[1]กลุ่ม Per-Internediate (B1)'!J34</f>
        <v>0.66072622150550908</v>
      </c>
      <c r="D235" s="4" t="str">
        <f t="shared" si="6"/>
        <v>มาก</v>
      </c>
    </row>
    <row r="236" spans="1:4" s="27" customFormat="1" x14ac:dyDescent="0.5">
      <c r="A236" s="42" t="s">
        <v>9</v>
      </c>
      <c r="B236" s="43">
        <f>'[1]กลุ่ม Per-Internediate (B1)'!K33</f>
        <v>4.387096774193548</v>
      </c>
      <c r="C236" s="43">
        <f>'[1]กลุ่ม Per-Internediate (B1)'!K34</f>
        <v>0.61521916717208558</v>
      </c>
      <c r="D236" s="4" t="str">
        <f t="shared" si="6"/>
        <v>มาก</v>
      </c>
    </row>
    <row r="237" spans="1:4" s="27" customFormat="1" x14ac:dyDescent="0.5">
      <c r="A237" s="42" t="s">
        <v>10</v>
      </c>
      <c r="B237" s="43">
        <f>'[1]กลุ่ม Per-Internediate (B1)'!L33</f>
        <v>4.225806451612903</v>
      </c>
      <c r="C237" s="43">
        <f>'[1]กลุ่ม Per-Internediate (B1)'!L34</f>
        <v>0.88354126179274795</v>
      </c>
      <c r="D237" s="4" t="str">
        <f t="shared" si="6"/>
        <v>มาก</v>
      </c>
    </row>
    <row r="238" spans="1:4" s="27" customFormat="1" x14ac:dyDescent="0.5">
      <c r="A238" s="42" t="s">
        <v>11</v>
      </c>
      <c r="B238" s="43">
        <f>'[1]กลุ่ม Per-Internediate (B1)'!M33</f>
        <v>4.709677419354839</v>
      </c>
      <c r="C238" s="43">
        <f>'[1]กลุ่ม Per-Internediate (B1)'!M34</f>
        <v>0.52874369260835441</v>
      </c>
      <c r="D238" s="4" t="str">
        <f t="shared" si="6"/>
        <v>มากที่สุด</v>
      </c>
    </row>
    <row r="239" spans="1:4" s="27" customFormat="1" x14ac:dyDescent="0.5">
      <c r="A239" s="42" t="s">
        <v>12</v>
      </c>
      <c r="B239" s="43">
        <f>'[1]กลุ่ม Per-Internediate (B1)'!P33</f>
        <v>3.870967741935484</v>
      </c>
      <c r="C239" s="43">
        <f>'[1]กลุ่ม Per-Internediate (B1)'!P34</f>
        <v>0.67041954445809404</v>
      </c>
      <c r="D239" s="4" t="str">
        <f t="shared" si="6"/>
        <v>มาก</v>
      </c>
    </row>
    <row r="240" spans="1:4" s="27" customFormat="1" x14ac:dyDescent="0.5">
      <c r="A240" s="42" t="s">
        <v>13</v>
      </c>
      <c r="B240" s="43">
        <f>'[1]กลุ่ม Per-Internediate (B1)'!Q33</f>
        <v>4.096774193548387</v>
      </c>
      <c r="C240" s="43">
        <f>'[1]กลุ่ม Per-Internediate (B1)'!Q34</f>
        <v>0.597485771639651</v>
      </c>
      <c r="D240" s="4" t="str">
        <f t="shared" si="6"/>
        <v>มาก</v>
      </c>
    </row>
    <row r="241" spans="1:4" s="27" customFormat="1" x14ac:dyDescent="0.5">
      <c r="A241" s="42" t="s">
        <v>14</v>
      </c>
      <c r="B241" s="43">
        <f>'[1]กลุ่ม Per-Internediate (B1)'!R33</f>
        <v>4</v>
      </c>
      <c r="C241" s="43">
        <f>'[1]กลุ่ม Per-Internediate (B1)'!R34</f>
        <v>0.68313005106397318</v>
      </c>
      <c r="D241" s="4" t="str">
        <f t="shared" si="6"/>
        <v>มาก</v>
      </c>
    </row>
    <row r="242" spans="1:4" s="27" customFormat="1" x14ac:dyDescent="0.5">
      <c r="A242" s="42" t="s">
        <v>15</v>
      </c>
      <c r="B242" s="43">
        <f>'[1]กลุ่ม Per-Internediate (B1)'!S33</f>
        <v>4.064516129032258</v>
      </c>
      <c r="C242" s="43">
        <f>'[1]กลุ่ม Per-Internediate (B1)'!S34</f>
        <v>0.81385845906880494</v>
      </c>
      <c r="D242" s="4" t="str">
        <f t="shared" si="6"/>
        <v>มาก</v>
      </c>
    </row>
    <row r="243" spans="1:4" s="27" customFormat="1" x14ac:dyDescent="0.5">
      <c r="A243" s="42" t="s">
        <v>16</v>
      </c>
      <c r="B243" s="43">
        <f>'[1]กลุ่ม Per-Internediate (B1)'!T33</f>
        <v>4.290322580645161</v>
      </c>
      <c r="C243" s="43">
        <f>'[1]กลุ่ม Per-Internediate (B1)'!T34</f>
        <v>0.58841869373753297</v>
      </c>
      <c r="D243" s="4" t="str">
        <f t="shared" si="6"/>
        <v>มาก</v>
      </c>
    </row>
    <row r="244" spans="1:4" s="27" customFormat="1" x14ac:dyDescent="0.5">
      <c r="A244" s="42" t="s">
        <v>17</v>
      </c>
      <c r="B244" s="43">
        <f>'[1]กลุ่ม Per-Internediate (B1)'!U33</f>
        <v>4.064516129032258</v>
      </c>
      <c r="C244" s="43">
        <f>'[1]กลุ่ม Per-Internediate (B1)'!U34</f>
        <v>0.72734603736083991</v>
      </c>
      <c r="D244" s="4" t="str">
        <f t="shared" si="6"/>
        <v>มาก</v>
      </c>
    </row>
    <row r="245" spans="1:4" s="27" customFormat="1" x14ac:dyDescent="0.5">
      <c r="A245" s="42" t="s">
        <v>18</v>
      </c>
      <c r="B245" s="43">
        <f>'[1]กลุ่ม Per-Internediate (B1)'!V33</f>
        <v>4.419354838709677</v>
      </c>
      <c r="C245" s="43">
        <f>'[1]กลุ่ม Per-Internediate (B1)'!V34</f>
        <v>0.6204403569716741</v>
      </c>
      <c r="D245" s="4" t="str">
        <f t="shared" si="6"/>
        <v>มาก</v>
      </c>
    </row>
    <row r="246" spans="1:4" s="27" customFormat="1" ht="22.5" thickBot="1" x14ac:dyDescent="0.55000000000000004">
      <c r="A246" s="44" t="s">
        <v>33</v>
      </c>
      <c r="B246" s="45">
        <f>AVERAGE(B233:B245)</f>
        <v>4.2382133995037217</v>
      </c>
      <c r="C246" s="45">
        <f>AVERAGE(C233:C245)</f>
        <v>0.7021641018234982</v>
      </c>
      <c r="D246" s="5" t="str">
        <f t="shared" si="6"/>
        <v>มาก</v>
      </c>
    </row>
    <row r="247" spans="1:4" s="27" customFormat="1" ht="22.5" thickTop="1" x14ac:dyDescent="0.5">
      <c r="A247" s="46"/>
      <c r="B247" s="47"/>
      <c r="C247" s="47"/>
      <c r="D247" s="6"/>
    </row>
    <row r="248" spans="1:4" s="32" customFormat="1" ht="24" x14ac:dyDescent="0.55000000000000004">
      <c r="A248" s="9" t="s">
        <v>55</v>
      </c>
      <c r="B248" s="48"/>
      <c r="C248" s="48"/>
      <c r="D248" s="8"/>
    </row>
    <row r="249" spans="1:4" s="32" customFormat="1" ht="24" x14ac:dyDescent="0.55000000000000004">
      <c r="A249" s="9" t="s">
        <v>177</v>
      </c>
      <c r="B249" s="48"/>
      <c r="C249" s="48"/>
      <c r="D249" s="8"/>
    </row>
    <row r="250" spans="1:4" s="32" customFormat="1" ht="24" x14ac:dyDescent="0.55000000000000004">
      <c r="A250" s="9" t="s">
        <v>225</v>
      </c>
      <c r="B250" s="48"/>
      <c r="C250" s="48"/>
      <c r="D250" s="8"/>
    </row>
    <row r="251" spans="1:4" s="32" customFormat="1" ht="24" x14ac:dyDescent="0.55000000000000004">
      <c r="A251" s="9" t="s">
        <v>245</v>
      </c>
      <c r="B251" s="48"/>
      <c r="C251" s="48"/>
      <c r="D251" s="8"/>
    </row>
    <row r="252" spans="1:4" s="32" customFormat="1" ht="24" x14ac:dyDescent="0.55000000000000004">
      <c r="A252" s="9" t="s">
        <v>244</v>
      </c>
      <c r="B252" s="48"/>
      <c r="C252" s="48"/>
      <c r="D252" s="8"/>
    </row>
    <row r="253" spans="1:4" s="32" customFormat="1" ht="24" x14ac:dyDescent="0.55000000000000004">
      <c r="A253" s="9"/>
      <c r="B253" s="48"/>
      <c r="C253" s="48"/>
      <c r="D253" s="8"/>
    </row>
    <row r="254" spans="1:4" s="32" customFormat="1" ht="24" x14ac:dyDescent="0.55000000000000004">
      <c r="A254" s="9"/>
      <c r="B254" s="48"/>
      <c r="C254" s="48"/>
      <c r="D254" s="8"/>
    </row>
    <row r="255" spans="1:4" s="32" customFormat="1" ht="24" x14ac:dyDescent="0.55000000000000004">
      <c r="A255" s="9"/>
      <c r="B255" s="48"/>
      <c r="C255" s="48"/>
      <c r="D255" s="8"/>
    </row>
    <row r="256" spans="1:4" s="32" customFormat="1" ht="24" x14ac:dyDescent="0.55000000000000004">
      <c r="A256" s="9"/>
      <c r="B256" s="48"/>
      <c r="C256" s="48"/>
      <c r="D256" s="8"/>
    </row>
    <row r="257" spans="1:7" s="32" customFormat="1" ht="24" x14ac:dyDescent="0.55000000000000004">
      <c r="A257" s="9"/>
      <c r="B257" s="48"/>
      <c r="C257" s="48"/>
      <c r="D257" s="8"/>
    </row>
    <row r="258" spans="1:7" s="32" customFormat="1" ht="24" x14ac:dyDescent="0.55000000000000004">
      <c r="A258" s="9"/>
      <c r="B258" s="48"/>
      <c r="C258" s="48"/>
      <c r="D258" s="8"/>
    </row>
    <row r="259" spans="1:7" s="32" customFormat="1" ht="24" x14ac:dyDescent="0.55000000000000004">
      <c r="A259" s="9"/>
      <c r="B259" s="48"/>
      <c r="C259" s="48"/>
      <c r="D259" s="8"/>
    </row>
    <row r="260" spans="1:7" s="32" customFormat="1" ht="24" x14ac:dyDescent="0.55000000000000004">
      <c r="A260" s="9"/>
      <c r="B260" s="48"/>
      <c r="C260" s="48"/>
      <c r="D260" s="8"/>
    </row>
    <row r="261" spans="1:7" s="32" customFormat="1" ht="24" x14ac:dyDescent="0.55000000000000004">
      <c r="A261" s="9"/>
      <c r="B261" s="48"/>
      <c r="C261" s="48"/>
      <c r="D261" s="8"/>
    </row>
    <row r="262" spans="1:7" s="67" customFormat="1" ht="24" x14ac:dyDescent="0.55000000000000004">
      <c r="A262" s="67" t="s">
        <v>222</v>
      </c>
      <c r="E262" s="75"/>
      <c r="F262" s="75"/>
      <c r="G262" s="75"/>
    </row>
    <row r="263" spans="1:7" s="67" customFormat="1" ht="24" x14ac:dyDescent="0.55000000000000004">
      <c r="A263" s="67" t="s">
        <v>223</v>
      </c>
      <c r="E263" s="75"/>
      <c r="F263" s="75"/>
      <c r="G263" s="75"/>
    </row>
    <row r="264" spans="1:7" s="67" customFormat="1" ht="21" customHeight="1" x14ac:dyDescent="0.55000000000000004">
      <c r="A264" s="142" t="s">
        <v>44</v>
      </c>
      <c r="B264" s="144"/>
      <c r="C264" s="146" t="s">
        <v>126</v>
      </c>
      <c r="D264" s="80" t="s">
        <v>83</v>
      </c>
      <c r="E264" s="75"/>
      <c r="F264" s="76"/>
      <c r="G264" s="75"/>
    </row>
    <row r="265" spans="1:7" s="67" customFormat="1" ht="13.5" customHeight="1" x14ac:dyDescent="0.55000000000000004">
      <c r="A265" s="143"/>
      <c r="B265" s="145"/>
      <c r="C265" s="147"/>
      <c r="D265" s="81" t="s">
        <v>84</v>
      </c>
      <c r="E265" s="75"/>
      <c r="F265" s="75"/>
      <c r="G265" s="75"/>
    </row>
    <row r="266" spans="1:7" s="32" customFormat="1" ht="24" x14ac:dyDescent="0.55000000000000004">
      <c r="A266" s="82" t="s">
        <v>81</v>
      </c>
      <c r="B266" s="78"/>
      <c r="C266" s="78"/>
      <c r="D266" s="77"/>
      <c r="E266" s="31"/>
      <c r="F266" s="31"/>
      <c r="G266" s="31"/>
    </row>
    <row r="267" spans="1:7" s="32" customFormat="1" ht="25.5" customHeight="1" x14ac:dyDescent="0.55000000000000004">
      <c r="A267" s="79" t="s">
        <v>86</v>
      </c>
      <c r="B267" s="71">
        <f>'[1]กลุ่ม Per-Internediate (B1)'!N33</f>
        <v>2.838709677419355</v>
      </c>
      <c r="C267" s="71">
        <f>'[1]กลุ่ม Per-Internediate (B1)'!N34</f>
        <v>0.73470058271145999</v>
      </c>
      <c r="D267" s="72" t="str">
        <f>IF(B267&gt;4.5,"มากที่สุด",IF(B267&gt;3.5,"มาก",IF(B267&gt;2.5,"ปานกลาง",IF(B267&gt;1.5,"น้อย",IF(B267&lt;=1.5,"น้อยที่สุด")))))</f>
        <v>ปานกลาง</v>
      </c>
      <c r="E267" s="31"/>
      <c r="F267" s="31"/>
      <c r="G267" s="31"/>
    </row>
    <row r="268" spans="1:7" s="32" customFormat="1" ht="24.75" thickBot="1" x14ac:dyDescent="0.6">
      <c r="A268" s="74" t="s">
        <v>82</v>
      </c>
      <c r="B268" s="73">
        <f>AVERAGE(B267:B267)</f>
        <v>2.838709677419355</v>
      </c>
      <c r="C268" s="73">
        <f>SUM(C267)</f>
        <v>0.73470058271145999</v>
      </c>
      <c r="D268" s="97" t="str">
        <f>IF(B268&gt;4.5,"มากที่สุด",IF(B268&gt;3.5,"มาก",IF(B268&gt;2.5,"ปานกลาง",IF(B268&gt;1.5,"น้อย",IF(B268&lt;=1.5,"น้อยที่สุด")))))</f>
        <v>ปานกลาง</v>
      </c>
      <c r="E268" s="31"/>
      <c r="F268" s="31"/>
      <c r="G268" s="31"/>
    </row>
    <row r="269" spans="1:7" s="32" customFormat="1" ht="24.75" thickTop="1" x14ac:dyDescent="0.55000000000000004">
      <c r="A269" s="70" t="s">
        <v>85</v>
      </c>
      <c r="B269" s="78"/>
      <c r="C269" s="78"/>
      <c r="D269" s="78"/>
      <c r="E269" s="31"/>
      <c r="F269" s="31"/>
      <c r="G269" s="31"/>
    </row>
    <row r="270" spans="1:7" s="32" customFormat="1" ht="25.5" customHeight="1" x14ac:dyDescent="0.55000000000000004">
      <c r="A270" s="79" t="s">
        <v>87</v>
      </c>
      <c r="B270" s="71">
        <f>'[1]กลุ่ม Per-Internediate (B1)'!O33</f>
        <v>3.838709677419355</v>
      </c>
      <c r="C270" s="71">
        <f>'[1]กลุ่ม Per-Internediate (B1)'!O34</f>
        <v>0.52260719433422675</v>
      </c>
      <c r="D270" s="72" t="str">
        <f>IF(B270&gt;4.5,"มากที่สุด",IF(B270&gt;3.5,"มาก",IF(B270&gt;2.5,"ปานกลาง",IF(B270&gt;1.5,"น้อย",IF(B270&lt;=1.5,"น้อยที่สุด")))))</f>
        <v>มาก</v>
      </c>
      <c r="E270" s="31"/>
      <c r="F270" s="31"/>
      <c r="G270" s="31"/>
    </row>
    <row r="271" spans="1:7" s="32" customFormat="1" ht="24.75" thickBot="1" x14ac:dyDescent="0.6">
      <c r="A271" s="74" t="s">
        <v>82</v>
      </c>
      <c r="B271" s="73">
        <f>AVERAGE(B270:B270)</f>
        <v>3.838709677419355</v>
      </c>
      <c r="C271" s="73">
        <f>SUM(C270)</f>
        <v>0.52260719433422675</v>
      </c>
      <c r="D271" s="97" t="str">
        <f>IF(B271&gt;4.5,"มากที่สุด",IF(B271&gt;3.5,"มาก",IF(B271&gt;2.5,"ปานกลาง",IF(B271&gt;1.5,"น้อย",IF(B271&lt;=1.5,"น้อยที่สุด")))))</f>
        <v>มาก</v>
      </c>
      <c r="E271" s="31"/>
      <c r="F271" s="31"/>
      <c r="G271" s="31"/>
    </row>
    <row r="272" spans="1:7" s="32" customFormat="1" ht="24.75" thickTop="1" x14ac:dyDescent="0.55000000000000004">
      <c r="A272" s="69"/>
      <c r="E272" s="31"/>
      <c r="F272" s="31"/>
      <c r="G272" s="31"/>
    </row>
    <row r="273" spans="1:1" s="32" customFormat="1" ht="24" x14ac:dyDescent="0.55000000000000004">
      <c r="A273" s="32" t="s">
        <v>158</v>
      </c>
    </row>
    <row r="274" spans="1:1" s="32" customFormat="1" ht="24" x14ac:dyDescent="0.55000000000000004">
      <c r="A274" s="32" t="s">
        <v>224</v>
      </c>
    </row>
    <row r="275" spans="1:1" s="32" customFormat="1" ht="24" x14ac:dyDescent="0.55000000000000004">
      <c r="A275" s="32" t="s">
        <v>246</v>
      </c>
    </row>
    <row r="276" spans="1:1" s="32" customFormat="1" ht="24" x14ac:dyDescent="0.55000000000000004"/>
    <row r="277" spans="1:1" s="32" customFormat="1" ht="24" x14ac:dyDescent="0.55000000000000004"/>
    <row r="278" spans="1:1" s="32" customFormat="1" ht="24" x14ac:dyDescent="0.55000000000000004"/>
    <row r="279" spans="1:1" s="32" customFormat="1" ht="24" x14ac:dyDescent="0.55000000000000004"/>
    <row r="280" spans="1:1" s="32" customFormat="1" ht="24" x14ac:dyDescent="0.55000000000000004"/>
    <row r="281" spans="1:1" s="32" customFormat="1" ht="24" x14ac:dyDescent="0.55000000000000004"/>
    <row r="282" spans="1:1" s="32" customFormat="1" ht="24" x14ac:dyDescent="0.55000000000000004"/>
    <row r="283" spans="1:1" s="32" customFormat="1" ht="24" x14ac:dyDescent="0.55000000000000004"/>
    <row r="284" spans="1:1" s="32" customFormat="1" ht="24" x14ac:dyDescent="0.55000000000000004"/>
    <row r="285" spans="1:1" s="32" customFormat="1" ht="24" x14ac:dyDescent="0.55000000000000004"/>
    <row r="286" spans="1:1" s="32" customFormat="1" ht="24" x14ac:dyDescent="0.55000000000000004"/>
    <row r="287" spans="1:1" s="32" customFormat="1" ht="24" x14ac:dyDescent="0.55000000000000004"/>
    <row r="288" spans="1:1" s="32" customFormat="1" ht="24" x14ac:dyDescent="0.55000000000000004"/>
    <row r="289" spans="1:4" s="32" customFormat="1" ht="24" x14ac:dyDescent="0.55000000000000004"/>
    <row r="290" spans="1:4" s="32" customFormat="1" ht="24" x14ac:dyDescent="0.55000000000000004"/>
    <row r="291" spans="1:4" s="32" customFormat="1" ht="24" x14ac:dyDescent="0.55000000000000004"/>
    <row r="292" spans="1:4" s="32" customFormat="1" ht="24" x14ac:dyDescent="0.55000000000000004"/>
    <row r="293" spans="1:4" s="32" customFormat="1" ht="24" x14ac:dyDescent="0.55000000000000004"/>
    <row r="294" spans="1:4" s="32" customFormat="1" ht="24" x14ac:dyDescent="0.55000000000000004"/>
    <row r="295" spans="1:4" s="27" customFormat="1" ht="24" x14ac:dyDescent="0.55000000000000004">
      <c r="A295" s="35" t="s">
        <v>159</v>
      </c>
      <c r="B295" s="29"/>
      <c r="C295" s="29"/>
    </row>
    <row r="296" spans="1:4" s="27" customFormat="1" x14ac:dyDescent="0.5">
      <c r="A296" s="137" t="s">
        <v>38</v>
      </c>
      <c r="B296" s="139" t="s">
        <v>226</v>
      </c>
      <c r="C296" s="140"/>
      <c r="D296" s="141"/>
    </row>
    <row r="297" spans="1:4" s="27" customFormat="1" ht="56.25" x14ac:dyDescent="0.5">
      <c r="A297" s="138"/>
      <c r="B297" s="84" t="s">
        <v>32</v>
      </c>
      <c r="C297" s="83" t="s">
        <v>37</v>
      </c>
      <c r="D297" s="83" t="s">
        <v>102</v>
      </c>
    </row>
    <row r="298" spans="1:4" s="27" customFormat="1" x14ac:dyDescent="0.5">
      <c r="A298" s="42" t="s">
        <v>6</v>
      </c>
      <c r="B298" s="43">
        <f>'[1]กลุ่ม Starter 2 (A1)'!H10</f>
        <v>4.25</v>
      </c>
      <c r="C298" s="43">
        <f>'[1]กลุ่ม Starter 2 (A1)'!H11</f>
        <v>1.0350983390135313</v>
      </c>
      <c r="D298" s="4" t="str">
        <f>IF(B298&gt;4.5,"มากที่สุด",IF(B298&gt;3.5,"มาก",IF(B298&gt;2.5,"ปานกลาง",IF(B298&gt;1.5,"น้อย",IF(B298&lt;=1.5,"น้อยที่สุด")))))</f>
        <v>มาก</v>
      </c>
    </row>
    <row r="299" spans="1:4" s="27" customFormat="1" x14ac:dyDescent="0.5">
      <c r="A299" s="42" t="s">
        <v>7</v>
      </c>
      <c r="B299" s="43">
        <f>'[1]กลุ่ม Starter 2 (A1)'!I10</f>
        <v>4.625</v>
      </c>
      <c r="C299" s="43">
        <f>'[1]กลุ่ม Starter 2 (A1)'!I11</f>
        <v>0.51754916950676566</v>
      </c>
      <c r="D299" s="4" t="str">
        <f t="shared" ref="D299:D311" si="7">IF(B299&gt;4.5,"มากที่สุด",IF(B299&gt;3.5,"มาก",IF(B299&gt;2.5,"ปานกลาง",IF(B299&gt;1.5,"น้อย",IF(B299&lt;=1.5,"น้อยที่สุด")))))</f>
        <v>มากที่สุด</v>
      </c>
    </row>
    <row r="300" spans="1:4" s="27" customFormat="1" x14ac:dyDescent="0.5">
      <c r="A300" s="42" t="s">
        <v>8</v>
      </c>
      <c r="B300" s="43">
        <f>'[1]กลุ่ม Starter 2 (A1)'!J10</f>
        <v>4.375</v>
      </c>
      <c r="C300" s="43">
        <f>'[1]กลุ่ม Starter 2 (A1)'!J11</f>
        <v>0.51754916950676566</v>
      </c>
      <c r="D300" s="4" t="str">
        <f t="shared" si="7"/>
        <v>มาก</v>
      </c>
    </row>
    <row r="301" spans="1:4" s="27" customFormat="1" x14ac:dyDescent="0.5">
      <c r="A301" s="42" t="s">
        <v>9</v>
      </c>
      <c r="B301" s="43">
        <f>'[1]กลุ่ม Starter 2 (A1)'!K10</f>
        <v>4</v>
      </c>
      <c r="C301" s="43">
        <f>'[1]กลุ่ม Starter 2 (A1)'!K11</f>
        <v>0.92582009977255142</v>
      </c>
      <c r="D301" s="4" t="str">
        <f t="shared" si="7"/>
        <v>มาก</v>
      </c>
    </row>
    <row r="302" spans="1:4" s="27" customFormat="1" x14ac:dyDescent="0.5">
      <c r="A302" s="42" t="s">
        <v>10</v>
      </c>
      <c r="B302" s="43">
        <f>'[1]กลุ่ม Starter 2 (A1)'!L10</f>
        <v>4</v>
      </c>
      <c r="C302" s="43">
        <f>'[1]กลุ่ม Starter 2 (A1)'!L11</f>
        <v>0.92582009977255142</v>
      </c>
      <c r="D302" s="4" t="str">
        <f t="shared" si="7"/>
        <v>มาก</v>
      </c>
    </row>
    <row r="303" spans="1:4" s="27" customFormat="1" x14ac:dyDescent="0.5">
      <c r="A303" s="42" t="s">
        <v>11</v>
      </c>
      <c r="B303" s="43">
        <f>'[1]กลุ่ม Starter 2 (A1)'!M10</f>
        <v>4.875</v>
      </c>
      <c r="C303" s="43">
        <f>'[1]กลุ่ม Starter 2 (A1)'!M11</f>
        <v>0.35355339059327379</v>
      </c>
      <c r="D303" s="4" t="str">
        <f t="shared" si="7"/>
        <v>มากที่สุด</v>
      </c>
    </row>
    <row r="304" spans="1:4" s="27" customFormat="1" x14ac:dyDescent="0.5">
      <c r="A304" s="42" t="s">
        <v>12</v>
      </c>
      <c r="B304" s="43">
        <f>'[1]กลุ่ม Starter 2 (A1)'!P10</f>
        <v>4.75</v>
      </c>
      <c r="C304" s="43">
        <f>'[1]กลุ่ม Starter 2 (A1)'!P11</f>
        <v>0.46291004988627571</v>
      </c>
      <c r="D304" s="4" t="str">
        <f t="shared" si="7"/>
        <v>มากที่สุด</v>
      </c>
    </row>
    <row r="305" spans="1:4" s="27" customFormat="1" x14ac:dyDescent="0.5">
      <c r="A305" s="42" t="s">
        <v>13</v>
      </c>
      <c r="B305" s="43">
        <f>'[1]กลุ่ม Starter 2 (A1)'!Q10</f>
        <v>4.875</v>
      </c>
      <c r="C305" s="43">
        <f>'[1]กลุ่ม Starter 2 (A1)'!Q11</f>
        <v>0.35355339059327379</v>
      </c>
      <c r="D305" s="4" t="str">
        <f t="shared" si="7"/>
        <v>มากที่สุด</v>
      </c>
    </row>
    <row r="306" spans="1:4" s="27" customFormat="1" x14ac:dyDescent="0.5">
      <c r="A306" s="42" t="s">
        <v>14</v>
      </c>
      <c r="B306" s="43">
        <f>'[1]กลุ่ม Starter 2 (A1)'!R10</f>
        <v>4.875</v>
      </c>
      <c r="C306" s="43">
        <f>'[1]กลุ่ม Starter 2 (A1)'!R11</f>
        <v>0.35355339059327379</v>
      </c>
      <c r="D306" s="4" t="str">
        <f t="shared" si="7"/>
        <v>มากที่สุด</v>
      </c>
    </row>
    <row r="307" spans="1:4" s="27" customFormat="1" x14ac:dyDescent="0.5">
      <c r="A307" s="42" t="s">
        <v>15</v>
      </c>
      <c r="B307" s="43">
        <f>'[1]กลุ่ม Starter 2 (A1)'!S10</f>
        <v>4.875</v>
      </c>
      <c r="C307" s="43">
        <f>'[1]กลุ่ม Starter 2 (A1)'!S11</f>
        <v>0.35355339059327379</v>
      </c>
      <c r="D307" s="4" t="str">
        <f t="shared" si="7"/>
        <v>มากที่สุด</v>
      </c>
    </row>
    <row r="308" spans="1:4" s="27" customFormat="1" x14ac:dyDescent="0.5">
      <c r="A308" s="42" t="s">
        <v>16</v>
      </c>
      <c r="B308" s="43">
        <f>'[1]กลุ่ม Starter 2 (A1)'!T10</f>
        <v>4.875</v>
      </c>
      <c r="C308" s="43">
        <f>'[1]กลุ่ม Starter 2 (A1)'!T11</f>
        <v>0.35355339059327379</v>
      </c>
      <c r="D308" s="4" t="str">
        <f t="shared" si="7"/>
        <v>มากที่สุด</v>
      </c>
    </row>
    <row r="309" spans="1:4" s="27" customFormat="1" x14ac:dyDescent="0.5">
      <c r="A309" s="42" t="s">
        <v>17</v>
      </c>
      <c r="B309" s="43">
        <f>'[1]กลุ่ม Starter 2 (A1)'!U10</f>
        <v>4.875</v>
      </c>
      <c r="C309" s="43">
        <f>'[1]กลุ่ม Starter 2 (A1)'!U11</f>
        <v>0.35355339059327379</v>
      </c>
      <c r="D309" s="4" t="str">
        <f t="shared" si="7"/>
        <v>มากที่สุด</v>
      </c>
    </row>
    <row r="310" spans="1:4" s="27" customFormat="1" x14ac:dyDescent="0.5">
      <c r="A310" s="42" t="s">
        <v>18</v>
      </c>
      <c r="B310" s="43">
        <f>'[1]กลุ่ม Starter 2 (A1)'!V10</f>
        <v>4.875</v>
      </c>
      <c r="C310" s="43">
        <f>'[1]กลุ่ม Starter 2 (A1)'!V11</f>
        <v>0.35355339059327379</v>
      </c>
      <c r="D310" s="4" t="str">
        <f t="shared" si="7"/>
        <v>มากที่สุด</v>
      </c>
    </row>
    <row r="311" spans="1:4" s="27" customFormat="1" ht="22.5" thickBot="1" x14ac:dyDescent="0.55000000000000004">
      <c r="A311" s="44" t="s">
        <v>33</v>
      </c>
      <c r="B311" s="45">
        <f>AVERAGE(B298:B310)</f>
        <v>4.625</v>
      </c>
      <c r="C311" s="45">
        <f>AVERAGE(C298:C310)</f>
        <v>0.52766312781625835</v>
      </c>
      <c r="D311" s="5" t="str">
        <f t="shared" si="7"/>
        <v>มากที่สุด</v>
      </c>
    </row>
    <row r="312" spans="1:4" s="27" customFormat="1" ht="22.5" thickTop="1" x14ac:dyDescent="0.5">
      <c r="A312" s="46"/>
      <c r="B312" s="47"/>
      <c r="C312" s="47"/>
      <c r="D312" s="6"/>
    </row>
    <row r="313" spans="1:4" s="32" customFormat="1" ht="24" x14ac:dyDescent="0.55000000000000004">
      <c r="A313" s="9" t="s">
        <v>55</v>
      </c>
      <c r="B313" s="48"/>
      <c r="C313" s="48"/>
      <c r="D313" s="8"/>
    </row>
    <row r="314" spans="1:4" s="32" customFormat="1" ht="24" x14ac:dyDescent="0.55000000000000004">
      <c r="A314" s="9" t="s">
        <v>163</v>
      </c>
      <c r="B314" s="48"/>
      <c r="C314" s="48"/>
      <c r="D314" s="8"/>
    </row>
    <row r="315" spans="1:4" s="32" customFormat="1" ht="24" x14ac:dyDescent="0.55000000000000004">
      <c r="A315" s="9" t="s">
        <v>227</v>
      </c>
      <c r="B315" s="48"/>
      <c r="C315" s="48"/>
      <c r="D315" s="8"/>
    </row>
    <row r="316" spans="1:4" s="32" customFormat="1" ht="24" x14ac:dyDescent="0.55000000000000004">
      <c r="A316" s="9" t="s">
        <v>228</v>
      </c>
      <c r="B316" s="48"/>
      <c r="C316" s="48"/>
      <c r="D316" s="8"/>
    </row>
    <row r="317" spans="1:4" s="32" customFormat="1" ht="24" x14ac:dyDescent="0.55000000000000004">
      <c r="A317" s="9" t="s">
        <v>229</v>
      </c>
      <c r="B317" s="48"/>
      <c r="C317" s="48"/>
      <c r="D317" s="8"/>
    </row>
    <row r="318" spans="1:4" s="32" customFormat="1" ht="24" x14ac:dyDescent="0.55000000000000004">
      <c r="A318" s="9" t="s">
        <v>230</v>
      </c>
      <c r="B318" s="48"/>
      <c r="C318" s="48"/>
      <c r="D318" s="8"/>
    </row>
    <row r="319" spans="1:4" s="32" customFormat="1" ht="24" x14ac:dyDescent="0.55000000000000004">
      <c r="A319" s="9" t="s">
        <v>231</v>
      </c>
      <c r="B319" s="48"/>
      <c r="C319" s="48"/>
      <c r="D319" s="8"/>
    </row>
    <row r="320" spans="1:4" s="32" customFormat="1" ht="24" x14ac:dyDescent="0.55000000000000004">
      <c r="A320" s="9" t="s">
        <v>232</v>
      </c>
      <c r="B320" s="48"/>
      <c r="C320" s="48"/>
      <c r="D320" s="8"/>
    </row>
    <row r="321" spans="1:7" s="32" customFormat="1" ht="24" x14ac:dyDescent="0.55000000000000004">
      <c r="A321" s="9"/>
      <c r="B321" s="48"/>
      <c r="C321" s="48"/>
      <c r="D321" s="8"/>
    </row>
    <row r="322" spans="1:7" s="32" customFormat="1" ht="24" x14ac:dyDescent="0.55000000000000004">
      <c r="A322" s="9"/>
      <c r="B322" s="48"/>
      <c r="C322" s="48"/>
      <c r="D322" s="8"/>
    </row>
    <row r="323" spans="1:7" s="32" customFormat="1" ht="24" x14ac:dyDescent="0.55000000000000004">
      <c r="A323" s="9"/>
      <c r="B323" s="48"/>
      <c r="C323" s="48"/>
      <c r="D323" s="8"/>
    </row>
    <row r="324" spans="1:7" s="32" customFormat="1" ht="24" x14ac:dyDescent="0.55000000000000004">
      <c r="A324" s="9"/>
      <c r="B324" s="48"/>
      <c r="C324" s="48"/>
      <c r="D324" s="8"/>
    </row>
    <row r="325" spans="1:7" s="32" customFormat="1" ht="24" x14ac:dyDescent="0.55000000000000004">
      <c r="A325" s="9"/>
      <c r="B325" s="48"/>
      <c r="C325" s="48"/>
      <c r="D325" s="8"/>
    </row>
    <row r="326" spans="1:7" s="32" customFormat="1" ht="24" x14ac:dyDescent="0.55000000000000004">
      <c r="A326" s="9"/>
      <c r="B326" s="48"/>
      <c r="C326" s="48"/>
      <c r="D326" s="8"/>
    </row>
    <row r="327" spans="1:7" s="32" customFormat="1" ht="24" x14ac:dyDescent="0.55000000000000004">
      <c r="A327" s="9"/>
      <c r="B327" s="48"/>
      <c r="C327" s="48"/>
      <c r="D327" s="8"/>
    </row>
    <row r="328" spans="1:7" s="67" customFormat="1" ht="24" x14ac:dyDescent="0.55000000000000004">
      <c r="A328" s="67" t="s">
        <v>162</v>
      </c>
      <c r="E328" s="75"/>
      <c r="F328" s="75"/>
      <c r="G328" s="75"/>
    </row>
    <row r="329" spans="1:7" s="67" customFormat="1" ht="24" x14ac:dyDescent="0.55000000000000004">
      <c r="A329" s="67" t="s">
        <v>161</v>
      </c>
      <c r="E329" s="75"/>
      <c r="F329" s="75"/>
      <c r="G329" s="75"/>
    </row>
    <row r="330" spans="1:7" s="67" customFormat="1" ht="21" customHeight="1" x14ac:dyDescent="0.55000000000000004">
      <c r="A330" s="142" t="s">
        <v>44</v>
      </c>
      <c r="B330" s="144"/>
      <c r="C330" s="146" t="s">
        <v>126</v>
      </c>
      <c r="D330" s="80" t="s">
        <v>83</v>
      </c>
      <c r="E330" s="75"/>
      <c r="F330" s="76"/>
      <c r="G330" s="75"/>
    </row>
    <row r="331" spans="1:7" s="67" customFormat="1" ht="13.5" customHeight="1" x14ac:dyDescent="0.55000000000000004">
      <c r="A331" s="143"/>
      <c r="B331" s="145"/>
      <c r="C331" s="147"/>
      <c r="D331" s="81" t="s">
        <v>84</v>
      </c>
      <c r="E331" s="75"/>
      <c r="F331" s="75"/>
      <c r="G331" s="75"/>
    </row>
    <row r="332" spans="1:7" s="32" customFormat="1" ht="24" x14ac:dyDescent="0.55000000000000004">
      <c r="A332" s="82" t="s">
        <v>81</v>
      </c>
      <c r="B332" s="78"/>
      <c r="C332" s="78"/>
      <c r="D332" s="77"/>
      <c r="E332" s="31"/>
      <c r="F332" s="31"/>
      <c r="G332" s="31"/>
    </row>
    <row r="333" spans="1:7" s="32" customFormat="1" ht="25.5" customHeight="1" x14ac:dyDescent="0.55000000000000004">
      <c r="A333" s="79" t="s">
        <v>86</v>
      </c>
      <c r="B333" s="71">
        <f>'[1]กลุ่ม Starter 2 (A1)'!N10</f>
        <v>2.75</v>
      </c>
      <c r="C333" s="71">
        <f>'[1]กลุ่ม Starter 2 (A1)'!N11</f>
        <v>1.9086270308410553</v>
      </c>
      <c r="D333" s="72" t="str">
        <f>IF(B333&gt;4.5,"มากที่สุด",IF(B333&gt;3.5,"มาก",IF(B333&gt;2.5,"ปานกลาง",IF(B333&gt;1.5,"น้อย",IF(B333&lt;=1.5,"น้อยที่สุด")))))</f>
        <v>ปานกลาง</v>
      </c>
      <c r="E333" s="31"/>
      <c r="F333" s="31"/>
      <c r="G333" s="31"/>
    </row>
    <row r="334" spans="1:7" s="32" customFormat="1" ht="24.75" thickBot="1" x14ac:dyDescent="0.6">
      <c r="A334" s="74" t="s">
        <v>82</v>
      </c>
      <c r="B334" s="73">
        <f>AVERAGE(B333:B333)</f>
        <v>2.75</v>
      </c>
      <c r="C334" s="73">
        <f>SUM(C333)</f>
        <v>1.9086270308410553</v>
      </c>
      <c r="D334" s="97" t="str">
        <f>IF(B334&gt;4.5,"มากที่สุด",IF(B334&gt;3.5,"มาก",IF(B334&gt;2.5,"ปานกลาง",IF(B334&gt;1.5,"น้อย",IF(B334&lt;=1.5,"น้อยที่สุด")))))</f>
        <v>ปานกลาง</v>
      </c>
      <c r="E334" s="31"/>
      <c r="F334" s="31"/>
      <c r="G334" s="31"/>
    </row>
    <row r="335" spans="1:7" s="32" customFormat="1" ht="24.75" thickTop="1" x14ac:dyDescent="0.55000000000000004">
      <c r="A335" s="70" t="s">
        <v>85</v>
      </c>
      <c r="B335" s="78"/>
      <c r="C335" s="78"/>
      <c r="D335" s="78"/>
      <c r="E335" s="31"/>
      <c r="F335" s="31"/>
      <c r="G335" s="31"/>
    </row>
    <row r="336" spans="1:7" s="32" customFormat="1" ht="25.5" customHeight="1" x14ac:dyDescent="0.55000000000000004">
      <c r="A336" s="79" t="s">
        <v>87</v>
      </c>
      <c r="B336" s="71">
        <f>'[1]กลุ่ม Starter 2 (A1)'!O10</f>
        <v>4</v>
      </c>
      <c r="C336" s="71">
        <f>'[1]กลุ่ม Starter 2 (A1)'!O11</f>
        <v>0.92582009977255142</v>
      </c>
      <c r="D336" s="72" t="str">
        <f>IF(B336&gt;4.5,"มากที่สุด",IF(B336&gt;3.5,"มาก",IF(B336&gt;2.5,"ปานกลาง",IF(B336&gt;1.5,"น้อย",IF(B336&lt;=1.5,"น้อยที่สุด")))))</f>
        <v>มาก</v>
      </c>
      <c r="E336" s="31"/>
      <c r="F336" s="31"/>
      <c r="G336" s="31"/>
    </row>
    <row r="337" spans="1:7" s="32" customFormat="1" ht="24.75" thickBot="1" x14ac:dyDescent="0.6">
      <c r="A337" s="74" t="s">
        <v>82</v>
      </c>
      <c r="B337" s="73">
        <f>AVERAGE(B336:B336)</f>
        <v>4</v>
      </c>
      <c r="C337" s="73">
        <f>SUM(C336)</f>
        <v>0.92582009977255142</v>
      </c>
      <c r="D337" s="97" t="str">
        <f>IF(B337&gt;4.5,"มากที่สุด",IF(B337&gt;3.5,"มาก",IF(B337&gt;2.5,"ปานกลาง",IF(B337&gt;1.5,"น้อย",IF(B337&lt;=1.5,"น้อยที่สุด")))))</f>
        <v>มาก</v>
      </c>
      <c r="E337" s="31"/>
      <c r="F337" s="31"/>
      <c r="G337" s="31"/>
    </row>
    <row r="338" spans="1:7" s="32" customFormat="1" ht="24.75" thickTop="1" x14ac:dyDescent="0.55000000000000004">
      <c r="A338" s="69"/>
      <c r="E338" s="31"/>
      <c r="F338" s="31"/>
      <c r="G338" s="31"/>
    </row>
    <row r="339" spans="1:7" s="32" customFormat="1" ht="24" x14ac:dyDescent="0.55000000000000004">
      <c r="A339" s="32" t="s">
        <v>160</v>
      </c>
    </row>
    <row r="340" spans="1:7" s="32" customFormat="1" ht="24" x14ac:dyDescent="0.55000000000000004">
      <c r="A340" s="32" t="s">
        <v>233</v>
      </c>
    </row>
    <row r="341" spans="1:7" s="32" customFormat="1" ht="24" x14ac:dyDescent="0.55000000000000004">
      <c r="A341" s="32" t="s">
        <v>234</v>
      </c>
    </row>
    <row r="342" spans="1:7" s="20" customFormat="1" ht="24" x14ac:dyDescent="0.55000000000000004">
      <c r="A342" s="18"/>
      <c r="B342" s="19"/>
      <c r="C342" s="19"/>
    </row>
    <row r="343" spans="1:7" s="32" customFormat="1" ht="24" x14ac:dyDescent="0.55000000000000004">
      <c r="A343" s="35" t="s">
        <v>125</v>
      </c>
      <c r="B343" s="31"/>
      <c r="C343" s="31"/>
    </row>
    <row r="344" spans="1:7" s="20" customFormat="1" ht="24" x14ac:dyDescent="0.55000000000000004">
      <c r="A344" s="95" t="s">
        <v>165</v>
      </c>
      <c r="B344" s="96" t="s">
        <v>42</v>
      </c>
      <c r="C344" s="96" t="s">
        <v>43</v>
      </c>
    </row>
    <row r="345" spans="1:7" s="20" customFormat="1" ht="24" x14ac:dyDescent="0.55000000000000004">
      <c r="A345" s="121" t="s">
        <v>235</v>
      </c>
      <c r="B345" s="120">
        <v>1</v>
      </c>
      <c r="C345" s="122">
        <f>B345*100/1</f>
        <v>100</v>
      </c>
    </row>
    <row r="346" spans="1:7" s="20" customFormat="1" ht="24.75" thickBot="1" x14ac:dyDescent="0.6">
      <c r="A346" s="98" t="s">
        <v>48</v>
      </c>
      <c r="B346" s="99">
        <f>SUM(B345:B345)</f>
        <v>1</v>
      </c>
      <c r="C346" s="100">
        <f>B346*100/1</f>
        <v>100</v>
      </c>
    </row>
    <row r="347" spans="1:7" s="20" customFormat="1" ht="24.75" thickTop="1" x14ac:dyDescent="0.55000000000000004">
      <c r="A347" s="18"/>
      <c r="B347" s="19"/>
      <c r="C347" s="19"/>
    </row>
    <row r="348" spans="1:7" s="20" customFormat="1" ht="24" x14ac:dyDescent="0.55000000000000004">
      <c r="A348" s="95" t="s">
        <v>176</v>
      </c>
      <c r="B348" s="96" t="s">
        <v>42</v>
      </c>
      <c r="C348" s="96" t="s">
        <v>43</v>
      </c>
    </row>
    <row r="349" spans="1:7" s="89" customFormat="1" ht="26.25" customHeight="1" x14ac:dyDescent="0.55000000000000004">
      <c r="A349" s="115" t="s">
        <v>236</v>
      </c>
      <c r="B349" s="129">
        <v>1</v>
      </c>
      <c r="C349" s="130">
        <f>B349*100/1</f>
        <v>100</v>
      </c>
    </row>
    <row r="350" spans="1:7" s="89" customFormat="1" ht="24.75" thickBot="1" x14ac:dyDescent="0.6">
      <c r="A350" s="98" t="s">
        <v>48</v>
      </c>
      <c r="B350" s="99">
        <f>SUM(B349:B349)</f>
        <v>1</v>
      </c>
      <c r="C350" s="123">
        <f>B350*100/1</f>
        <v>100</v>
      </c>
    </row>
    <row r="351" spans="1:7" s="20" customFormat="1" ht="24.75" thickTop="1" x14ac:dyDescent="0.55000000000000004">
      <c r="A351" s="18"/>
      <c r="B351" s="19"/>
      <c r="C351" s="19"/>
    </row>
    <row r="352" spans="1:7" s="20" customFormat="1" ht="24" x14ac:dyDescent="0.55000000000000004">
      <c r="A352" s="95" t="s">
        <v>166</v>
      </c>
      <c r="B352" s="96" t="s">
        <v>42</v>
      </c>
      <c r="C352" s="96" t="s">
        <v>43</v>
      </c>
    </row>
    <row r="353" spans="1:3" s="89" customFormat="1" ht="26.25" customHeight="1" x14ac:dyDescent="0.55000000000000004">
      <c r="A353" s="106" t="s">
        <v>237</v>
      </c>
      <c r="B353" s="129">
        <v>1</v>
      </c>
      <c r="C353" s="122">
        <f>B353*100/1</f>
        <v>100</v>
      </c>
    </row>
    <row r="354" spans="1:3" s="89" customFormat="1" ht="24.75" thickBot="1" x14ac:dyDescent="0.6">
      <c r="A354" s="98" t="s">
        <v>48</v>
      </c>
      <c r="B354" s="99">
        <f>SUM(B353:B353)</f>
        <v>1</v>
      </c>
      <c r="C354" s="123">
        <f>B354*100/1</f>
        <v>100</v>
      </c>
    </row>
    <row r="355" spans="1:3" s="89" customFormat="1" ht="24.75" thickTop="1" x14ac:dyDescent="0.55000000000000004">
      <c r="A355" s="126"/>
      <c r="B355" s="127"/>
      <c r="C355" s="128"/>
    </row>
    <row r="356" spans="1:3" s="20" customFormat="1" ht="24" x14ac:dyDescent="0.55000000000000004">
      <c r="A356" s="124"/>
      <c r="B356" s="125"/>
      <c r="C356" s="125"/>
    </row>
    <row r="357" spans="1:3" s="20" customFormat="1" ht="24" x14ac:dyDescent="0.55000000000000004">
      <c r="A357" s="18"/>
      <c r="B357" s="19"/>
      <c r="C357" s="19"/>
    </row>
    <row r="358" spans="1:3" s="20" customFormat="1" ht="24" x14ac:dyDescent="0.55000000000000004">
      <c r="A358" s="18"/>
      <c r="B358" s="19"/>
      <c r="C358" s="19"/>
    </row>
    <row r="359" spans="1:3" s="20" customFormat="1" ht="24" x14ac:dyDescent="0.55000000000000004">
      <c r="A359" s="18"/>
      <c r="B359" s="19"/>
      <c r="C359" s="19"/>
    </row>
    <row r="360" spans="1:3" s="20" customFormat="1" ht="24" x14ac:dyDescent="0.55000000000000004">
      <c r="A360" s="18"/>
      <c r="B360" s="19"/>
      <c r="C360" s="19"/>
    </row>
    <row r="361" spans="1:3" s="20" customFormat="1" ht="24" x14ac:dyDescent="0.55000000000000004">
      <c r="A361" s="18"/>
      <c r="B361" s="19"/>
      <c r="C361" s="19"/>
    </row>
    <row r="362" spans="1:3" s="20" customFormat="1" ht="24" x14ac:dyDescent="0.55000000000000004">
      <c r="A362" s="18"/>
      <c r="B362" s="19"/>
      <c r="C362" s="19"/>
    </row>
    <row r="363" spans="1:3" s="20" customFormat="1" ht="24" x14ac:dyDescent="0.55000000000000004">
      <c r="A363" s="18"/>
      <c r="B363" s="19"/>
      <c r="C363" s="19"/>
    </row>
    <row r="364" spans="1:3" s="20" customFormat="1" ht="24" x14ac:dyDescent="0.55000000000000004">
      <c r="A364" s="18"/>
      <c r="B364" s="19"/>
      <c r="C364" s="19"/>
    </row>
    <row r="365" spans="1:3" s="20" customFormat="1" ht="24" x14ac:dyDescent="0.55000000000000004">
      <c r="A365" s="18"/>
      <c r="B365" s="19"/>
      <c r="C365" s="19"/>
    </row>
    <row r="366" spans="1:3" s="20" customFormat="1" ht="24" x14ac:dyDescent="0.55000000000000004">
      <c r="A366" s="18"/>
      <c r="B366" s="19"/>
      <c r="C366" s="19"/>
    </row>
    <row r="367" spans="1:3" s="20" customFormat="1" ht="24" x14ac:dyDescent="0.55000000000000004">
      <c r="A367" s="18"/>
      <c r="B367" s="19"/>
      <c r="C367" s="19"/>
    </row>
    <row r="368" spans="1:3" s="20" customFormat="1" ht="24" x14ac:dyDescent="0.55000000000000004">
      <c r="A368" s="18"/>
      <c r="B368" s="19"/>
      <c r="C368" s="19"/>
    </row>
    <row r="369" spans="1:3" s="20" customFormat="1" ht="24" x14ac:dyDescent="0.55000000000000004">
      <c r="A369" s="18"/>
      <c r="B369" s="19"/>
      <c r="C369" s="19"/>
    </row>
    <row r="370" spans="1:3" s="20" customFormat="1" ht="24" x14ac:dyDescent="0.55000000000000004">
      <c r="A370" s="18"/>
      <c r="B370" s="19"/>
      <c r="C370" s="19"/>
    </row>
    <row r="371" spans="1:3" s="20" customFormat="1" ht="24" x14ac:dyDescent="0.55000000000000004">
      <c r="A371" s="18"/>
      <c r="B371" s="19"/>
      <c r="C371" s="19"/>
    </row>
    <row r="372" spans="1:3" s="20" customFormat="1" ht="24" x14ac:dyDescent="0.55000000000000004">
      <c r="A372" s="18"/>
      <c r="B372" s="19"/>
      <c r="C372" s="19"/>
    </row>
    <row r="373" spans="1:3" s="20" customFormat="1" ht="24" x14ac:dyDescent="0.55000000000000004">
      <c r="A373" s="18"/>
      <c r="B373" s="19"/>
      <c r="C373" s="19"/>
    </row>
    <row r="374" spans="1:3" s="20" customFormat="1" ht="24" x14ac:dyDescent="0.55000000000000004">
      <c r="A374" s="18"/>
      <c r="B374" s="19"/>
      <c r="C374" s="19"/>
    </row>
    <row r="375" spans="1:3" s="20" customFormat="1" ht="24" x14ac:dyDescent="0.55000000000000004">
      <c r="A375" s="18"/>
      <c r="B375" s="19"/>
      <c r="C375" s="19"/>
    </row>
    <row r="376" spans="1:3" s="20" customFormat="1" ht="24" x14ac:dyDescent="0.55000000000000004">
      <c r="A376" s="18"/>
      <c r="B376" s="19"/>
      <c r="C376" s="19"/>
    </row>
    <row r="377" spans="1:3" s="20" customFormat="1" ht="24" x14ac:dyDescent="0.55000000000000004">
      <c r="A377" s="18"/>
      <c r="B377" s="19"/>
      <c r="C377" s="19"/>
    </row>
    <row r="378" spans="1:3" s="20" customFormat="1" ht="24" x14ac:dyDescent="0.55000000000000004">
      <c r="A378" s="18"/>
      <c r="B378" s="19"/>
      <c r="C378" s="19"/>
    </row>
    <row r="379" spans="1:3" s="20" customFormat="1" ht="24" x14ac:dyDescent="0.55000000000000004">
      <c r="A379" s="18"/>
      <c r="B379" s="19"/>
      <c r="C379" s="19"/>
    </row>
    <row r="380" spans="1:3" s="20" customFormat="1" ht="24" x14ac:dyDescent="0.55000000000000004">
      <c r="A380" s="18"/>
      <c r="B380" s="19"/>
      <c r="C380" s="19"/>
    </row>
    <row r="381" spans="1:3" s="20" customFormat="1" ht="24" x14ac:dyDescent="0.55000000000000004">
      <c r="A381" s="18"/>
      <c r="B381" s="19"/>
      <c r="C381" s="19"/>
    </row>
    <row r="382" spans="1:3" s="20" customFormat="1" ht="24" x14ac:dyDescent="0.55000000000000004">
      <c r="A382" s="18"/>
      <c r="B382" s="19"/>
      <c r="C382" s="19"/>
    </row>
    <row r="383" spans="1:3" s="20" customFormat="1" ht="24" x14ac:dyDescent="0.55000000000000004">
      <c r="A383" s="18"/>
      <c r="B383" s="19"/>
      <c r="C383" s="19"/>
    </row>
    <row r="384" spans="1:3" s="20" customFormat="1" ht="24" x14ac:dyDescent="0.55000000000000004">
      <c r="A384" s="18"/>
      <c r="B384" s="19"/>
      <c r="C384" s="19"/>
    </row>
    <row r="385" spans="1:3" s="20" customFormat="1" ht="24" x14ac:dyDescent="0.55000000000000004">
      <c r="A385" s="18"/>
      <c r="B385" s="19"/>
      <c r="C385" s="19"/>
    </row>
    <row r="386" spans="1:3" s="20" customFormat="1" ht="24" x14ac:dyDescent="0.55000000000000004">
      <c r="A386" s="18"/>
      <c r="B386" s="19"/>
      <c r="C386" s="19"/>
    </row>
    <row r="387" spans="1:3" s="20" customFormat="1" ht="24" x14ac:dyDescent="0.55000000000000004">
      <c r="A387" s="18"/>
      <c r="B387" s="19"/>
      <c r="C387" s="19"/>
    </row>
    <row r="388" spans="1:3" s="20" customFormat="1" ht="24" x14ac:dyDescent="0.55000000000000004">
      <c r="A388" s="18"/>
      <c r="B388" s="19"/>
      <c r="C388" s="19"/>
    </row>
    <row r="389" spans="1:3" s="20" customFormat="1" ht="24" x14ac:dyDescent="0.55000000000000004">
      <c r="A389" s="18"/>
      <c r="B389" s="19"/>
      <c r="C389" s="19"/>
    </row>
    <row r="390" spans="1:3" s="20" customFormat="1" ht="24" x14ac:dyDescent="0.55000000000000004">
      <c r="A390" s="18"/>
      <c r="B390" s="19"/>
      <c r="C390" s="19"/>
    </row>
    <row r="391" spans="1:3" s="20" customFormat="1" ht="24" x14ac:dyDescent="0.55000000000000004">
      <c r="A391" s="18"/>
      <c r="B391" s="19"/>
      <c r="C391" s="19"/>
    </row>
    <row r="392" spans="1:3" s="20" customFormat="1" ht="24" x14ac:dyDescent="0.55000000000000004">
      <c r="A392" s="18"/>
      <c r="B392" s="19"/>
      <c r="C392" s="19"/>
    </row>
    <row r="393" spans="1:3" s="20" customFormat="1" ht="24" x14ac:dyDescent="0.55000000000000004">
      <c r="A393" s="18"/>
      <c r="B393" s="19"/>
      <c r="C393" s="19"/>
    </row>
    <row r="394" spans="1:3" s="20" customFormat="1" ht="24" x14ac:dyDescent="0.55000000000000004">
      <c r="A394" s="18"/>
      <c r="B394" s="19"/>
      <c r="C394" s="19"/>
    </row>
    <row r="395" spans="1:3" s="20" customFormat="1" ht="24" x14ac:dyDescent="0.55000000000000004">
      <c r="A395" s="18"/>
      <c r="B395" s="19"/>
      <c r="C395" s="19"/>
    </row>
    <row r="396" spans="1:3" s="20" customFormat="1" ht="24" x14ac:dyDescent="0.55000000000000004">
      <c r="A396" s="18"/>
      <c r="B396" s="19"/>
      <c r="C396" s="19"/>
    </row>
    <row r="397" spans="1:3" s="20" customFormat="1" ht="24" x14ac:dyDescent="0.55000000000000004">
      <c r="A397" s="18"/>
      <c r="B397" s="19"/>
      <c r="C397" s="19"/>
    </row>
    <row r="398" spans="1:3" s="20" customFormat="1" ht="24" x14ac:dyDescent="0.55000000000000004">
      <c r="A398" s="18"/>
      <c r="B398" s="19"/>
      <c r="C398" s="19"/>
    </row>
    <row r="399" spans="1:3" s="20" customFormat="1" ht="24" x14ac:dyDescent="0.55000000000000004">
      <c r="A399" s="18"/>
      <c r="B399" s="19"/>
      <c r="C399" s="19"/>
    </row>
    <row r="400" spans="1:3" s="20" customFormat="1" ht="24" x14ac:dyDescent="0.55000000000000004">
      <c r="A400" s="18"/>
      <c r="B400" s="19"/>
      <c r="C400" s="19"/>
    </row>
    <row r="401" spans="1:3" s="20" customFormat="1" ht="24" x14ac:dyDescent="0.55000000000000004">
      <c r="A401" s="18"/>
      <c r="B401" s="19"/>
      <c r="C401" s="19"/>
    </row>
    <row r="402" spans="1:3" s="20" customFormat="1" ht="24" x14ac:dyDescent="0.55000000000000004">
      <c r="A402" s="18"/>
      <c r="B402" s="19"/>
      <c r="C402" s="19"/>
    </row>
    <row r="403" spans="1:3" s="20" customFormat="1" ht="24" x14ac:dyDescent="0.55000000000000004">
      <c r="A403" s="18"/>
      <c r="B403" s="19"/>
      <c r="C403" s="19"/>
    </row>
    <row r="404" spans="1:3" s="20" customFormat="1" ht="24" x14ac:dyDescent="0.55000000000000004">
      <c r="A404" s="18"/>
      <c r="B404" s="19"/>
      <c r="C404" s="19"/>
    </row>
    <row r="405" spans="1:3" s="20" customFormat="1" ht="24" x14ac:dyDescent="0.55000000000000004">
      <c r="A405" s="18"/>
      <c r="B405" s="19"/>
      <c r="C405" s="19"/>
    </row>
    <row r="406" spans="1:3" s="20" customFormat="1" ht="24" x14ac:dyDescent="0.55000000000000004">
      <c r="A406" s="18"/>
      <c r="B406" s="19"/>
      <c r="C406" s="19"/>
    </row>
    <row r="407" spans="1:3" s="20" customFormat="1" ht="24" x14ac:dyDescent="0.55000000000000004">
      <c r="A407" s="18"/>
      <c r="B407" s="19"/>
      <c r="C407" s="19"/>
    </row>
    <row r="408" spans="1:3" s="20" customFormat="1" ht="24" x14ac:dyDescent="0.55000000000000004">
      <c r="A408" s="18"/>
      <c r="B408" s="19"/>
      <c r="C408" s="19"/>
    </row>
    <row r="409" spans="1:3" s="20" customFormat="1" ht="24" x14ac:dyDescent="0.55000000000000004">
      <c r="A409" s="18"/>
      <c r="B409" s="19"/>
      <c r="C409" s="19"/>
    </row>
    <row r="410" spans="1:3" s="20" customFormat="1" ht="24" x14ac:dyDescent="0.55000000000000004">
      <c r="A410" s="18"/>
      <c r="B410" s="19"/>
      <c r="C410" s="19"/>
    </row>
    <row r="411" spans="1:3" s="20" customFormat="1" ht="24" x14ac:dyDescent="0.55000000000000004">
      <c r="A411" s="18"/>
      <c r="B411" s="19"/>
      <c r="C411" s="19"/>
    </row>
    <row r="412" spans="1:3" s="20" customFormat="1" ht="24" x14ac:dyDescent="0.55000000000000004">
      <c r="A412" s="18"/>
      <c r="B412" s="19"/>
      <c r="C412" s="19"/>
    </row>
    <row r="413" spans="1:3" s="20" customFormat="1" ht="24" x14ac:dyDescent="0.55000000000000004">
      <c r="A413" s="18"/>
      <c r="B413" s="19"/>
      <c r="C413" s="19"/>
    </row>
    <row r="414" spans="1:3" s="20" customFormat="1" ht="24" x14ac:dyDescent="0.55000000000000004">
      <c r="A414" s="18"/>
      <c r="B414" s="19"/>
      <c r="C414" s="19"/>
    </row>
    <row r="415" spans="1:3" s="20" customFormat="1" ht="24" x14ac:dyDescent="0.55000000000000004">
      <c r="A415" s="18"/>
      <c r="B415" s="19"/>
      <c r="C415" s="19"/>
    </row>
    <row r="416" spans="1:3" s="20" customFormat="1" ht="24" x14ac:dyDescent="0.55000000000000004">
      <c r="A416" s="18"/>
      <c r="B416" s="19"/>
      <c r="C416" s="19"/>
    </row>
    <row r="417" spans="1:3" s="20" customFormat="1" ht="24" x14ac:dyDescent="0.55000000000000004">
      <c r="A417" s="18"/>
      <c r="B417" s="19"/>
      <c r="C417" s="19"/>
    </row>
    <row r="418" spans="1:3" s="20" customFormat="1" ht="24" x14ac:dyDescent="0.55000000000000004">
      <c r="A418" s="18"/>
      <c r="B418" s="19"/>
      <c r="C418" s="19"/>
    </row>
    <row r="419" spans="1:3" s="20" customFormat="1" ht="24" x14ac:dyDescent="0.55000000000000004">
      <c r="A419" s="18"/>
      <c r="B419" s="19"/>
      <c r="C419" s="19"/>
    </row>
    <row r="420" spans="1:3" s="20" customFormat="1" ht="24" x14ac:dyDescent="0.55000000000000004">
      <c r="A420" s="18"/>
      <c r="B420" s="19"/>
      <c r="C420" s="19"/>
    </row>
    <row r="421" spans="1:3" s="20" customFormat="1" ht="24" x14ac:dyDescent="0.55000000000000004">
      <c r="A421" s="18"/>
      <c r="B421" s="19"/>
      <c r="C421" s="19"/>
    </row>
    <row r="422" spans="1:3" s="20" customFormat="1" ht="24" x14ac:dyDescent="0.55000000000000004">
      <c r="A422" s="18"/>
      <c r="B422" s="19"/>
      <c r="C422" s="19"/>
    </row>
    <row r="423" spans="1:3" s="20" customFormat="1" ht="24" x14ac:dyDescent="0.55000000000000004">
      <c r="A423" s="18"/>
      <c r="B423" s="19"/>
      <c r="C423" s="19"/>
    </row>
    <row r="424" spans="1:3" s="20" customFormat="1" ht="24" x14ac:dyDescent="0.55000000000000004">
      <c r="A424" s="18"/>
      <c r="B424" s="19"/>
      <c r="C424" s="19"/>
    </row>
    <row r="425" spans="1:3" s="20" customFormat="1" ht="24" x14ac:dyDescent="0.55000000000000004">
      <c r="A425" s="18"/>
      <c r="B425" s="19"/>
      <c r="C425" s="19"/>
    </row>
    <row r="426" spans="1:3" s="20" customFormat="1" ht="24" x14ac:dyDescent="0.55000000000000004">
      <c r="A426" s="18"/>
      <c r="B426" s="19"/>
      <c r="C426" s="19"/>
    </row>
    <row r="427" spans="1:3" s="20" customFormat="1" ht="24" x14ac:dyDescent="0.55000000000000004">
      <c r="A427" s="18"/>
      <c r="B427" s="19"/>
      <c r="C427" s="19"/>
    </row>
    <row r="428" spans="1:3" s="20" customFormat="1" ht="24" x14ac:dyDescent="0.55000000000000004">
      <c r="A428" s="18"/>
      <c r="B428" s="19"/>
      <c r="C428" s="19"/>
    </row>
    <row r="429" spans="1:3" s="20" customFormat="1" ht="24" x14ac:dyDescent="0.55000000000000004">
      <c r="A429" s="18"/>
      <c r="B429" s="19"/>
      <c r="C429" s="19"/>
    </row>
    <row r="430" spans="1:3" s="20" customFormat="1" ht="24" x14ac:dyDescent="0.55000000000000004">
      <c r="A430" s="18"/>
      <c r="B430" s="19"/>
      <c r="C430" s="19"/>
    </row>
    <row r="431" spans="1:3" s="20" customFormat="1" ht="24" x14ac:dyDescent="0.55000000000000004">
      <c r="A431" s="18"/>
      <c r="B431" s="19"/>
      <c r="C431" s="19"/>
    </row>
    <row r="432" spans="1:3" s="20" customFormat="1" ht="24" x14ac:dyDescent="0.55000000000000004">
      <c r="A432" s="18"/>
      <c r="B432" s="19"/>
      <c r="C432" s="19"/>
    </row>
    <row r="433" spans="1:3" s="20" customFormat="1" ht="24" x14ac:dyDescent="0.55000000000000004">
      <c r="A433" s="18"/>
      <c r="B433" s="19"/>
      <c r="C433" s="19"/>
    </row>
    <row r="434" spans="1:3" s="20" customFormat="1" ht="24" x14ac:dyDescent="0.55000000000000004">
      <c r="A434" s="18"/>
      <c r="B434" s="19"/>
      <c r="C434" s="19"/>
    </row>
    <row r="435" spans="1:3" s="20" customFormat="1" ht="24" x14ac:dyDescent="0.55000000000000004">
      <c r="A435" s="18"/>
      <c r="B435" s="19"/>
      <c r="C435" s="19"/>
    </row>
    <row r="436" spans="1:3" s="20" customFormat="1" ht="24" x14ac:dyDescent="0.55000000000000004">
      <c r="A436" s="18"/>
      <c r="B436" s="19"/>
      <c r="C436" s="19"/>
    </row>
    <row r="437" spans="1:3" s="20" customFormat="1" ht="24" x14ac:dyDescent="0.55000000000000004">
      <c r="A437" s="18"/>
      <c r="B437" s="19"/>
      <c r="C437" s="19"/>
    </row>
    <row r="438" spans="1:3" s="20" customFormat="1" ht="24" x14ac:dyDescent="0.55000000000000004">
      <c r="A438" s="18"/>
      <c r="B438" s="19"/>
      <c r="C438" s="19"/>
    </row>
    <row r="439" spans="1:3" s="20" customFormat="1" ht="24" x14ac:dyDescent="0.55000000000000004">
      <c r="A439" s="18"/>
      <c r="B439" s="19"/>
      <c r="C439" s="19"/>
    </row>
    <row r="440" spans="1:3" s="20" customFormat="1" ht="24" x14ac:dyDescent="0.55000000000000004">
      <c r="A440" s="18"/>
      <c r="B440" s="19"/>
      <c r="C440" s="19"/>
    </row>
    <row r="441" spans="1:3" s="20" customFormat="1" ht="24" x14ac:dyDescent="0.55000000000000004">
      <c r="A441" s="18"/>
      <c r="B441" s="19"/>
      <c r="C441" s="19"/>
    </row>
    <row r="442" spans="1:3" s="20" customFormat="1" ht="24" x14ac:dyDescent="0.55000000000000004">
      <c r="A442" s="18"/>
      <c r="B442" s="19"/>
      <c r="C442" s="19"/>
    </row>
    <row r="443" spans="1:3" s="20" customFormat="1" ht="24" x14ac:dyDescent="0.55000000000000004">
      <c r="A443" s="18"/>
      <c r="B443" s="19"/>
      <c r="C443" s="19"/>
    </row>
    <row r="444" spans="1:3" s="20" customFormat="1" ht="24" x14ac:dyDescent="0.55000000000000004">
      <c r="A444" s="18"/>
      <c r="B444" s="19"/>
      <c r="C444" s="19"/>
    </row>
    <row r="445" spans="1:3" s="20" customFormat="1" ht="24" x14ac:dyDescent="0.55000000000000004">
      <c r="A445" s="18"/>
      <c r="B445" s="19"/>
      <c r="C445" s="19"/>
    </row>
    <row r="446" spans="1:3" s="20" customFormat="1" ht="24" x14ac:dyDescent="0.55000000000000004">
      <c r="A446" s="18"/>
      <c r="B446" s="19"/>
      <c r="C446" s="19"/>
    </row>
    <row r="447" spans="1:3" s="20" customFormat="1" ht="24" x14ac:dyDescent="0.55000000000000004">
      <c r="A447" s="18"/>
      <c r="B447" s="19"/>
      <c r="C447" s="19"/>
    </row>
    <row r="448" spans="1:3" s="20" customFormat="1" ht="24" x14ac:dyDescent="0.55000000000000004">
      <c r="A448" s="18"/>
      <c r="B448" s="19"/>
      <c r="C448" s="19"/>
    </row>
    <row r="449" spans="1:3" s="20" customFormat="1" ht="24" x14ac:dyDescent="0.55000000000000004">
      <c r="A449" s="18"/>
      <c r="B449" s="19"/>
      <c r="C449" s="19"/>
    </row>
    <row r="450" spans="1:3" s="20" customFormat="1" ht="24" x14ac:dyDescent="0.55000000000000004">
      <c r="A450" s="18"/>
      <c r="B450" s="19"/>
      <c r="C450" s="19"/>
    </row>
    <row r="451" spans="1:3" s="20" customFormat="1" ht="24" x14ac:dyDescent="0.55000000000000004">
      <c r="A451" s="18"/>
      <c r="B451" s="19"/>
      <c r="C451" s="19"/>
    </row>
    <row r="452" spans="1:3" s="20" customFormat="1" ht="24" x14ac:dyDescent="0.55000000000000004">
      <c r="A452" s="18"/>
      <c r="B452" s="19"/>
      <c r="C452" s="19"/>
    </row>
    <row r="453" spans="1:3" s="20" customFormat="1" ht="24" x14ac:dyDescent="0.55000000000000004">
      <c r="A453" s="18"/>
      <c r="B453" s="19"/>
      <c r="C453" s="19"/>
    </row>
    <row r="454" spans="1:3" s="20" customFormat="1" ht="24" x14ac:dyDescent="0.55000000000000004">
      <c r="A454" s="18"/>
      <c r="B454" s="19"/>
      <c r="C454" s="19"/>
    </row>
    <row r="455" spans="1:3" s="20" customFormat="1" ht="24" x14ac:dyDescent="0.55000000000000004">
      <c r="A455" s="18"/>
      <c r="B455" s="19"/>
      <c r="C455" s="19"/>
    </row>
    <row r="456" spans="1:3" s="20" customFormat="1" ht="24" x14ac:dyDescent="0.55000000000000004">
      <c r="A456" s="18"/>
      <c r="B456" s="19"/>
      <c r="C456" s="19"/>
    </row>
    <row r="457" spans="1:3" s="20" customFormat="1" ht="24" x14ac:dyDescent="0.55000000000000004">
      <c r="A457" s="18"/>
      <c r="B457" s="19"/>
      <c r="C457" s="19"/>
    </row>
    <row r="458" spans="1:3" s="20" customFormat="1" ht="24" x14ac:dyDescent="0.55000000000000004">
      <c r="A458" s="18"/>
      <c r="B458" s="19"/>
      <c r="C458" s="19"/>
    </row>
    <row r="459" spans="1:3" s="20" customFormat="1" ht="24" x14ac:dyDescent="0.55000000000000004">
      <c r="A459" s="18"/>
      <c r="B459" s="19"/>
      <c r="C459" s="19"/>
    </row>
    <row r="460" spans="1:3" s="20" customFormat="1" ht="24" x14ac:dyDescent="0.55000000000000004">
      <c r="A460" s="18"/>
      <c r="B460" s="19"/>
      <c r="C460" s="19"/>
    </row>
    <row r="461" spans="1:3" s="20" customFormat="1" ht="24" x14ac:dyDescent="0.55000000000000004">
      <c r="A461" s="18"/>
      <c r="B461" s="19"/>
      <c r="C461" s="19"/>
    </row>
    <row r="462" spans="1:3" s="20" customFormat="1" ht="24" x14ac:dyDescent="0.55000000000000004">
      <c r="A462" s="18"/>
      <c r="B462" s="19"/>
      <c r="C462" s="19"/>
    </row>
    <row r="463" spans="1:3" s="20" customFormat="1" ht="24" x14ac:dyDescent="0.55000000000000004">
      <c r="A463" s="18"/>
      <c r="B463" s="19"/>
      <c r="C463" s="19"/>
    </row>
    <row r="464" spans="1:3" s="20" customFormat="1" ht="24" x14ac:dyDescent="0.55000000000000004">
      <c r="A464" s="18"/>
      <c r="B464" s="19"/>
      <c r="C464" s="19"/>
    </row>
    <row r="465" spans="1:3" s="20" customFormat="1" ht="24" x14ac:dyDescent="0.55000000000000004">
      <c r="A465" s="18"/>
      <c r="B465" s="19"/>
      <c r="C465" s="19"/>
    </row>
    <row r="466" spans="1:3" s="20" customFormat="1" ht="24" x14ac:dyDescent="0.55000000000000004">
      <c r="A466" s="18"/>
      <c r="B466" s="19"/>
      <c r="C466" s="19"/>
    </row>
    <row r="467" spans="1:3" s="20" customFormat="1" ht="24" x14ac:dyDescent="0.55000000000000004">
      <c r="A467" s="18"/>
      <c r="B467" s="19"/>
      <c r="C467" s="19"/>
    </row>
    <row r="468" spans="1:3" s="20" customFormat="1" ht="24" x14ac:dyDescent="0.55000000000000004">
      <c r="A468" s="18"/>
      <c r="B468" s="19"/>
      <c r="C468" s="19"/>
    </row>
    <row r="469" spans="1:3" s="20" customFormat="1" ht="24" x14ac:dyDescent="0.55000000000000004">
      <c r="A469" s="18"/>
      <c r="B469" s="19"/>
      <c r="C469" s="19"/>
    </row>
    <row r="470" spans="1:3" s="20" customFormat="1" ht="24" x14ac:dyDescent="0.55000000000000004">
      <c r="A470" s="18"/>
      <c r="B470" s="19"/>
      <c r="C470" s="19"/>
    </row>
    <row r="471" spans="1:3" s="20" customFormat="1" ht="24" x14ac:dyDescent="0.55000000000000004">
      <c r="A471" s="18"/>
      <c r="B471" s="19"/>
      <c r="C471" s="19"/>
    </row>
    <row r="472" spans="1:3" s="20" customFormat="1" ht="24" x14ac:dyDescent="0.55000000000000004">
      <c r="A472" s="18"/>
      <c r="B472" s="19"/>
      <c r="C472" s="19"/>
    </row>
    <row r="473" spans="1:3" s="20" customFormat="1" ht="24" x14ac:dyDescent="0.55000000000000004">
      <c r="A473" s="18"/>
      <c r="B473" s="19"/>
      <c r="C473" s="19"/>
    </row>
    <row r="474" spans="1:3" s="20" customFormat="1" ht="24" x14ac:dyDescent="0.55000000000000004">
      <c r="A474" s="18"/>
      <c r="B474" s="19"/>
      <c r="C474" s="19"/>
    </row>
    <row r="475" spans="1:3" s="20" customFormat="1" ht="24" x14ac:dyDescent="0.55000000000000004">
      <c r="A475" s="18"/>
      <c r="B475" s="19"/>
      <c r="C475" s="19"/>
    </row>
    <row r="476" spans="1:3" s="20" customFormat="1" ht="24" x14ac:dyDescent="0.55000000000000004">
      <c r="A476" s="18"/>
      <c r="B476" s="19"/>
      <c r="C476" s="19"/>
    </row>
    <row r="477" spans="1:3" s="20" customFormat="1" ht="24" x14ac:dyDescent="0.55000000000000004">
      <c r="A477" s="18"/>
      <c r="B477" s="19"/>
      <c r="C477" s="19"/>
    </row>
    <row r="478" spans="1:3" s="20" customFormat="1" ht="24" x14ac:dyDescent="0.55000000000000004">
      <c r="A478" s="18"/>
      <c r="B478" s="19"/>
      <c r="C478" s="19"/>
    </row>
  </sheetData>
  <mergeCells count="22">
    <mergeCell ref="A132:A133"/>
    <mergeCell ref="A1:D1"/>
    <mergeCell ref="A2:D2"/>
    <mergeCell ref="B132:D132"/>
    <mergeCell ref="A166:A167"/>
    <mergeCell ref="B166:B167"/>
    <mergeCell ref="C166:C167"/>
    <mergeCell ref="A180:A181"/>
    <mergeCell ref="B180:D180"/>
    <mergeCell ref="A264:A265"/>
    <mergeCell ref="B264:B265"/>
    <mergeCell ref="C264:C265"/>
    <mergeCell ref="A230:A232"/>
    <mergeCell ref="B230:D230"/>
    <mergeCell ref="A207:A208"/>
    <mergeCell ref="B207:B208"/>
    <mergeCell ref="C207:C208"/>
    <mergeCell ref="A296:A297"/>
    <mergeCell ref="B296:D296"/>
    <mergeCell ref="A330:A331"/>
    <mergeCell ref="B330:B331"/>
    <mergeCell ref="C330:C331"/>
  </mergeCells>
  <pageMargins left="0.7" right="0" top="0.9" bottom="0.15" header="0.3" footer="0.3"/>
  <pageSetup paperSize="9" orientation="portrait" horizontalDpi="0" verticalDpi="0" r:id="rId1"/>
  <headerFooter>
    <oddHeader>Page &amp;P</oddHeader>
  </headerFooter>
  <drawing r:id="rId2"/>
  <legacyDrawing r:id="rId3"/>
  <oleObjects>
    <mc:AlternateContent xmlns:mc="http://schemas.openxmlformats.org/markup-compatibility/2006">
      <mc:Choice Requires="x14">
        <oleObject progId="Equation.3" shapeId="5134" r:id="rId4">
          <objectPr defaultSize="0" autoPict="0" r:id="rId5">
            <anchor moveWithCells="1" sizeWithCells="1">
              <from>
                <xdr:col>1</xdr:col>
                <xdr:colOff>123825</xdr:colOff>
                <xdr:row>263</xdr:row>
                <xdr:rowOff>161925</xdr:rowOff>
              </from>
              <to>
                <xdr:col>1</xdr:col>
                <xdr:colOff>257175</xdr:colOff>
                <xdr:row>264</xdr:row>
                <xdr:rowOff>28575</xdr:rowOff>
              </to>
            </anchor>
          </objectPr>
        </oleObject>
      </mc:Choice>
      <mc:Fallback>
        <oleObject progId="Equation.3" shapeId="5134" r:id="rId4"/>
      </mc:Fallback>
    </mc:AlternateContent>
    <mc:AlternateContent xmlns:mc="http://schemas.openxmlformats.org/markup-compatibility/2006">
      <mc:Choice Requires="x14">
        <oleObject progId="Equation.3" shapeId="5137" r:id="rId6">
          <objectPr defaultSize="0" autoPict="0" r:id="rId5">
            <anchor moveWithCells="1" sizeWithCells="1">
              <from>
                <xdr:col>1</xdr:col>
                <xdr:colOff>123825</xdr:colOff>
                <xdr:row>165</xdr:row>
                <xdr:rowOff>219075</xdr:rowOff>
              </from>
              <to>
                <xdr:col>1</xdr:col>
                <xdr:colOff>257175</xdr:colOff>
                <xdr:row>166</xdr:row>
                <xdr:rowOff>85725</xdr:rowOff>
              </to>
            </anchor>
          </objectPr>
        </oleObject>
      </mc:Choice>
      <mc:Fallback>
        <oleObject progId="Equation.3" shapeId="5137" r:id="rId6"/>
      </mc:Fallback>
    </mc:AlternateContent>
    <mc:AlternateContent xmlns:mc="http://schemas.openxmlformats.org/markup-compatibility/2006">
      <mc:Choice Requires="x14">
        <oleObject progId="Equation.3" shapeId="5138" r:id="rId7">
          <objectPr defaultSize="0" autoPict="0" r:id="rId5">
            <anchor moveWithCells="1" sizeWithCells="1">
              <from>
                <xdr:col>1</xdr:col>
                <xdr:colOff>123825</xdr:colOff>
                <xdr:row>206</xdr:row>
                <xdr:rowOff>161925</xdr:rowOff>
              </from>
              <to>
                <xdr:col>1</xdr:col>
                <xdr:colOff>257175</xdr:colOff>
                <xdr:row>207</xdr:row>
                <xdr:rowOff>28575</xdr:rowOff>
              </to>
            </anchor>
          </objectPr>
        </oleObject>
      </mc:Choice>
      <mc:Fallback>
        <oleObject progId="Equation.3" shapeId="5138" r:id="rId7"/>
      </mc:Fallback>
    </mc:AlternateContent>
    <mc:AlternateContent xmlns:mc="http://schemas.openxmlformats.org/markup-compatibility/2006">
      <mc:Choice Requires="x14">
        <oleObject progId="Equation.3" shapeId="5139" r:id="rId8">
          <objectPr defaultSize="0" autoPict="0" r:id="rId5">
            <anchor moveWithCells="1" sizeWithCells="1">
              <from>
                <xdr:col>1</xdr:col>
                <xdr:colOff>123825</xdr:colOff>
                <xdr:row>329</xdr:row>
                <xdr:rowOff>161925</xdr:rowOff>
              </from>
              <to>
                <xdr:col>1</xdr:col>
                <xdr:colOff>257175</xdr:colOff>
                <xdr:row>330</xdr:row>
                <xdr:rowOff>28575</xdr:rowOff>
              </to>
            </anchor>
          </objectPr>
        </oleObject>
      </mc:Choice>
      <mc:Fallback>
        <oleObject progId="Equation.3" shapeId="5139" r:id="rId8"/>
      </mc:Fallback>
    </mc:AlternateContent>
    <mc:AlternateContent xmlns:mc="http://schemas.openxmlformats.org/markup-compatibility/2006">
      <mc:Choice Requires="x14">
        <oleObject progId="Equation.3" shapeId="5140" r:id="rId9">
          <objectPr defaultSize="0" autoPict="0" r:id="rId5">
            <anchor moveWithCells="1" sizeWithCells="1">
              <from>
                <xdr:col>1</xdr:col>
                <xdr:colOff>123825</xdr:colOff>
                <xdr:row>263</xdr:row>
                <xdr:rowOff>161925</xdr:rowOff>
              </from>
              <to>
                <xdr:col>1</xdr:col>
                <xdr:colOff>257175</xdr:colOff>
                <xdr:row>264</xdr:row>
                <xdr:rowOff>28575</xdr:rowOff>
              </to>
            </anchor>
          </objectPr>
        </oleObject>
      </mc:Choice>
      <mc:Fallback>
        <oleObject progId="Equation.3" shapeId="5140" r:id="rId9"/>
      </mc:Fallback>
    </mc:AlternateContent>
    <mc:AlternateContent xmlns:mc="http://schemas.openxmlformats.org/markup-compatibility/2006">
      <mc:Choice Requires="x14">
        <oleObject progId="Equation.3" shapeId="5141" r:id="rId10">
          <objectPr defaultSize="0" r:id="rId5">
            <anchor moveWithCells="1" sizeWithCells="1">
              <from>
                <xdr:col>1</xdr:col>
                <xdr:colOff>123825</xdr:colOff>
                <xdr:row>165</xdr:row>
                <xdr:rowOff>219075</xdr:rowOff>
              </from>
              <to>
                <xdr:col>1</xdr:col>
                <xdr:colOff>257175</xdr:colOff>
                <xdr:row>166</xdr:row>
                <xdr:rowOff>85725</xdr:rowOff>
              </to>
            </anchor>
          </objectPr>
        </oleObject>
      </mc:Choice>
      <mc:Fallback>
        <oleObject progId="Equation.3" shapeId="5141" r:id="rId10"/>
      </mc:Fallback>
    </mc:AlternateContent>
    <mc:AlternateContent xmlns:mc="http://schemas.openxmlformats.org/markup-compatibility/2006">
      <mc:Choice Requires="x14">
        <oleObject progId="Equation.3" shapeId="5142" r:id="rId11">
          <objectPr defaultSize="0" autoPict="0" r:id="rId5">
            <anchor moveWithCells="1" sizeWithCells="1">
              <from>
                <xdr:col>1</xdr:col>
                <xdr:colOff>123825</xdr:colOff>
                <xdr:row>206</xdr:row>
                <xdr:rowOff>161925</xdr:rowOff>
              </from>
              <to>
                <xdr:col>1</xdr:col>
                <xdr:colOff>257175</xdr:colOff>
                <xdr:row>207</xdr:row>
                <xdr:rowOff>28575</xdr:rowOff>
              </to>
            </anchor>
          </objectPr>
        </oleObject>
      </mc:Choice>
      <mc:Fallback>
        <oleObject progId="Equation.3" shapeId="5142" r:id="rId11"/>
      </mc:Fallback>
    </mc:AlternateContent>
    <mc:AlternateContent xmlns:mc="http://schemas.openxmlformats.org/markup-compatibility/2006">
      <mc:Choice Requires="x14">
        <oleObject progId="Equation.3" shapeId="5143" r:id="rId12">
          <objectPr defaultSize="0" autoPict="0" r:id="rId5">
            <anchor moveWithCells="1" sizeWithCells="1">
              <from>
                <xdr:col>1</xdr:col>
                <xdr:colOff>123825</xdr:colOff>
                <xdr:row>329</xdr:row>
                <xdr:rowOff>161925</xdr:rowOff>
              </from>
              <to>
                <xdr:col>1</xdr:col>
                <xdr:colOff>257175</xdr:colOff>
                <xdr:row>330</xdr:row>
                <xdr:rowOff>28575</xdr:rowOff>
              </to>
            </anchor>
          </objectPr>
        </oleObject>
      </mc:Choice>
      <mc:Fallback>
        <oleObject progId="Equation.3" shapeId="5143" r:id="rId12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-0.249977111117893"/>
  </sheetPr>
  <dimension ref="A3:P11"/>
  <sheetViews>
    <sheetView workbookViewId="0">
      <selection activeCell="G33" sqref="G33"/>
    </sheetView>
  </sheetViews>
  <sheetFormatPr defaultRowHeight="12.75" x14ac:dyDescent="0.2"/>
  <cols>
    <col min="1" max="1" width="22.5703125" customWidth="1"/>
    <col min="2" max="2" width="56.7109375" bestFit="1" customWidth="1"/>
    <col min="3" max="3" width="60.140625" bestFit="1" customWidth="1"/>
    <col min="4" max="4" width="50.85546875" bestFit="1" customWidth="1"/>
    <col min="5" max="5" width="55.7109375" bestFit="1" customWidth="1"/>
    <col min="6" max="6" width="38.85546875" bestFit="1" customWidth="1"/>
    <col min="7" max="7" width="59.140625" bestFit="1" customWidth="1"/>
    <col min="8" max="8" width="58.85546875" bestFit="1" customWidth="1"/>
    <col min="9" max="9" width="64.85546875" bestFit="1" customWidth="1"/>
    <col min="10" max="10" width="56.5703125" bestFit="1" customWidth="1"/>
    <col min="11" max="11" width="59.5703125" bestFit="1" customWidth="1"/>
    <col min="12" max="12" width="61.140625" bestFit="1" customWidth="1"/>
    <col min="13" max="13" width="45" bestFit="1" customWidth="1"/>
    <col min="14" max="14" width="73.5703125" bestFit="1" customWidth="1"/>
    <col min="15" max="15" width="77.140625" bestFit="1" customWidth="1"/>
    <col min="16" max="16" width="50.5703125" bestFit="1" customWidth="1"/>
  </cols>
  <sheetData>
    <row r="3" spans="1:16" x14ac:dyDescent="0.2">
      <c r="A3" s="33" t="s">
        <v>34</v>
      </c>
      <c r="B3" t="s">
        <v>88</v>
      </c>
      <c r="C3" t="s">
        <v>89</v>
      </c>
      <c r="D3" t="s">
        <v>90</v>
      </c>
      <c r="E3" t="s">
        <v>91</v>
      </c>
      <c r="F3" t="s">
        <v>92</v>
      </c>
      <c r="G3" t="s">
        <v>94</v>
      </c>
      <c r="H3" t="s">
        <v>93</v>
      </c>
      <c r="I3" t="s">
        <v>95</v>
      </c>
      <c r="J3" t="s">
        <v>96</v>
      </c>
      <c r="K3" t="s">
        <v>97</v>
      </c>
      <c r="L3" t="s">
        <v>98</v>
      </c>
      <c r="M3" t="s">
        <v>99</v>
      </c>
      <c r="N3" t="s">
        <v>100</v>
      </c>
      <c r="O3" t="s">
        <v>101</v>
      </c>
      <c r="P3" t="s">
        <v>104</v>
      </c>
    </row>
    <row r="4" spans="1:16" x14ac:dyDescent="0.2">
      <c r="A4" s="34" t="s">
        <v>27</v>
      </c>
      <c r="B4" s="56">
        <v>4.1428571428571432</v>
      </c>
      <c r="C4" s="56">
        <v>4.2857142857142856</v>
      </c>
      <c r="D4" s="56">
        <v>4.2857142857142856</v>
      </c>
      <c r="E4" s="56">
        <v>4</v>
      </c>
      <c r="F4" s="56">
        <v>4.2857142857142856</v>
      </c>
      <c r="G4" s="56">
        <v>2.7142857142857144</v>
      </c>
      <c r="H4" s="56">
        <v>3.8571428571428572</v>
      </c>
      <c r="I4" s="56">
        <v>3.8571428571428572</v>
      </c>
      <c r="J4" s="56">
        <v>4.2857142857142856</v>
      </c>
      <c r="K4" s="56">
        <v>4</v>
      </c>
      <c r="L4" s="56">
        <v>4.4285714285714288</v>
      </c>
      <c r="M4" s="56">
        <v>4.2857142857142856</v>
      </c>
      <c r="N4" s="56">
        <v>3.8571428571428572</v>
      </c>
      <c r="O4" s="56">
        <v>4.1428571428571432</v>
      </c>
      <c r="P4" s="56">
        <v>30</v>
      </c>
    </row>
    <row r="5" spans="1:16" x14ac:dyDescent="0.2">
      <c r="A5" s="34" t="s">
        <v>26</v>
      </c>
      <c r="B5" s="56">
        <v>4.3888888888888893</v>
      </c>
      <c r="C5" s="56">
        <v>4.333333333333333</v>
      </c>
      <c r="D5" s="56">
        <v>4.0555555555555554</v>
      </c>
      <c r="E5" s="56">
        <v>4.1111111111111107</v>
      </c>
      <c r="F5" s="56">
        <v>4.5555555555555554</v>
      </c>
      <c r="G5" s="56">
        <v>2.7777777777777777</v>
      </c>
      <c r="H5" s="56">
        <v>3.8888888888888888</v>
      </c>
      <c r="I5" s="56">
        <v>4.2777777777777777</v>
      </c>
      <c r="J5" s="56">
        <v>4.166666666666667</v>
      </c>
      <c r="K5" s="56">
        <v>4.0555555555555554</v>
      </c>
      <c r="L5" s="56">
        <v>4.3888888888888893</v>
      </c>
      <c r="M5" s="56">
        <v>4.7222222222222223</v>
      </c>
      <c r="N5" s="56">
        <v>4.4444444444444446</v>
      </c>
      <c r="O5" s="56">
        <v>4.4444444444444446</v>
      </c>
      <c r="P5" s="56">
        <v>74</v>
      </c>
    </row>
    <row r="6" spans="1:16" x14ac:dyDescent="0.2">
      <c r="A6" s="34" t="s">
        <v>30</v>
      </c>
      <c r="B6" s="56">
        <v>3.7857142857142856</v>
      </c>
      <c r="C6" s="56">
        <v>3.9285714285714284</v>
      </c>
      <c r="D6" s="56">
        <v>3.5714285714285716</v>
      </c>
      <c r="E6" s="56">
        <v>3.3571428571428572</v>
      </c>
      <c r="F6" s="56">
        <v>4.2142857142857144</v>
      </c>
      <c r="G6" s="56">
        <v>2.5714285714285716</v>
      </c>
      <c r="H6" s="56">
        <v>3.5</v>
      </c>
      <c r="I6" s="56">
        <v>3.7142857142857144</v>
      </c>
      <c r="J6" s="56">
        <v>3.6428571428571428</v>
      </c>
      <c r="K6" s="56">
        <v>3.6428571428571428</v>
      </c>
      <c r="L6" s="56">
        <v>3.8571428571428572</v>
      </c>
      <c r="M6" s="56">
        <v>4.2142857142857144</v>
      </c>
      <c r="N6" s="56">
        <v>4</v>
      </c>
      <c r="O6" s="56">
        <v>3.7857142857142856</v>
      </c>
      <c r="P6" s="56">
        <v>48</v>
      </c>
    </row>
    <row r="7" spans="1:16" x14ac:dyDescent="0.2">
      <c r="A7" s="34" t="s">
        <v>31</v>
      </c>
      <c r="B7" s="56">
        <v>3.9666666666666668</v>
      </c>
      <c r="C7" s="56">
        <v>4.333333333333333</v>
      </c>
      <c r="D7" s="56">
        <v>3.9</v>
      </c>
      <c r="E7" s="56">
        <v>3.8666666666666667</v>
      </c>
      <c r="F7" s="56">
        <v>4.5333333333333332</v>
      </c>
      <c r="G7" s="56">
        <v>3.2</v>
      </c>
      <c r="H7" s="56">
        <v>3.8</v>
      </c>
      <c r="I7" s="56">
        <v>4.0333333333333332</v>
      </c>
      <c r="J7" s="56">
        <v>4.0666666666666664</v>
      </c>
      <c r="K7" s="56">
        <v>4.2</v>
      </c>
      <c r="L7" s="56">
        <v>4.166666666666667</v>
      </c>
      <c r="M7" s="56">
        <v>4.5</v>
      </c>
      <c r="N7" s="56">
        <v>4.2333333333333334</v>
      </c>
      <c r="O7" s="56">
        <v>4.5666666666666664</v>
      </c>
      <c r="P7" s="56">
        <v>116</v>
      </c>
    </row>
    <row r="8" spans="1:16" x14ac:dyDescent="0.2">
      <c r="A8" s="34" t="s">
        <v>22</v>
      </c>
      <c r="B8" s="56">
        <v>4.258064516129032</v>
      </c>
      <c r="C8" s="56">
        <v>4.354838709677419</v>
      </c>
      <c r="D8" s="56">
        <v>4.064516129032258</v>
      </c>
      <c r="E8" s="56">
        <v>4</v>
      </c>
      <c r="F8" s="56">
        <v>4.32258064516129</v>
      </c>
      <c r="G8" s="56">
        <v>2.6451612903225805</v>
      </c>
      <c r="H8" s="56">
        <v>3.5806451612903225</v>
      </c>
      <c r="I8" s="56">
        <v>3.6129032258064515</v>
      </c>
      <c r="J8" s="56">
        <v>4</v>
      </c>
      <c r="K8" s="56">
        <v>4.129032258064516</v>
      </c>
      <c r="L8" s="56">
        <v>4.193548387096774</v>
      </c>
      <c r="M8" s="56">
        <v>4.354838709677419</v>
      </c>
      <c r="N8" s="56">
        <v>4.193548387096774</v>
      </c>
      <c r="O8" s="56">
        <v>4.4516129032258061</v>
      </c>
      <c r="P8" s="56">
        <v>123</v>
      </c>
    </row>
    <row r="9" spans="1:16" x14ac:dyDescent="0.2">
      <c r="A9" s="34" t="s">
        <v>29</v>
      </c>
      <c r="B9" s="56">
        <v>5</v>
      </c>
      <c r="C9" s="56">
        <v>5</v>
      </c>
      <c r="D9" s="56">
        <v>5</v>
      </c>
      <c r="E9" s="56">
        <v>5</v>
      </c>
      <c r="F9" s="56">
        <v>5</v>
      </c>
      <c r="G9" s="56">
        <v>3</v>
      </c>
      <c r="H9" s="56">
        <v>4</v>
      </c>
      <c r="I9" s="56">
        <v>5</v>
      </c>
      <c r="J9" s="56">
        <v>5</v>
      </c>
      <c r="K9" s="56">
        <v>4</v>
      </c>
      <c r="L9" s="56">
        <v>5</v>
      </c>
      <c r="M9" s="56">
        <v>5</v>
      </c>
      <c r="N9" s="56">
        <v>5</v>
      </c>
      <c r="O9" s="56">
        <v>4</v>
      </c>
      <c r="P9" s="56">
        <v>5</v>
      </c>
    </row>
    <row r="10" spans="1:16" x14ac:dyDescent="0.2">
      <c r="A10" s="34" t="s">
        <v>35</v>
      </c>
      <c r="B10" s="56">
        <v>2.4347451122713464</v>
      </c>
      <c r="C10" s="56">
        <v>2.5046602658496746</v>
      </c>
      <c r="D10" s="56">
        <v>2.4598029204579359</v>
      </c>
      <c r="E10" s="56">
        <v>2.3523113872727168</v>
      </c>
      <c r="F10" s="56">
        <v>2.5749753660652841</v>
      </c>
      <c r="G10" s="56">
        <v>1.8698304666966625</v>
      </c>
      <c r="H10" s="56">
        <v>2.1832364206557102</v>
      </c>
      <c r="I10" s="56">
        <v>2.3068333019553333</v>
      </c>
      <c r="J10" s="56">
        <v>2.3491906974627468</v>
      </c>
      <c r="K10" s="56">
        <v>2.3878365911290054</v>
      </c>
      <c r="L10" s="56">
        <v>2.4845584261291367</v>
      </c>
      <c r="M10" s="56">
        <v>2.5488350813300147</v>
      </c>
      <c r="N10" s="56">
        <v>2.4784686614555533</v>
      </c>
      <c r="O10" s="56">
        <v>2.5466865620620376</v>
      </c>
      <c r="P10" s="56">
        <v>9.6384861508989399</v>
      </c>
    </row>
    <row r="11" spans="1:16" x14ac:dyDescent="0.2">
      <c r="A11" s="34" t="s">
        <v>36</v>
      </c>
      <c r="B11" s="56">
        <v>4.0641807661817664</v>
      </c>
      <c r="C11" s="56">
        <v>4.21922515298475</v>
      </c>
      <c r="D11" s="56">
        <v>3.9127543969698264</v>
      </c>
      <c r="E11" s="56">
        <v>3.8419928147532469</v>
      </c>
      <c r="F11" s="56">
        <v>4.3457133472786778</v>
      </c>
      <c r="G11" s="56">
        <v>2.795041160636063</v>
      </c>
      <c r="H11" s="56">
        <v>3.6545994826916464</v>
      </c>
      <c r="I11" s="56">
        <v>3.8402603162649651</v>
      </c>
      <c r="J11" s="56">
        <v>3.9656834551414373</v>
      </c>
      <c r="K11" s="56">
        <v>3.9957271082334862</v>
      </c>
      <c r="L11" s="56">
        <v>4.1327450829001569</v>
      </c>
      <c r="M11" s="56">
        <v>4.3732889554792385</v>
      </c>
      <c r="N11" s="56">
        <v>4.1420369013887832</v>
      </c>
      <c r="O11" s="56">
        <v>4.2970166309356967</v>
      </c>
      <c r="P11" s="56">
        <v>405.63848615089893</v>
      </c>
    </row>
  </sheetData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รวมทั้งหมด</vt:lpstr>
      <vt:lpstr>กลุ่ม EIementary (A2)</vt:lpstr>
      <vt:lpstr>กลุ่ม Intermediate (B1)</vt:lpstr>
      <vt:lpstr>กลุ่ม Per-Internediate (B1)</vt:lpstr>
      <vt:lpstr>กลุ่ม Starter 2 (A1)</vt:lpstr>
      <vt:lpstr>บทสรุปผู้บริหาร</vt:lpstr>
      <vt:lpstr>report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kanukkarn yahongkarn</dc:creator>
  <cp:lastModifiedBy>monta chat-apiwan</cp:lastModifiedBy>
  <cp:lastPrinted>2020-03-24T02:26:09Z</cp:lastPrinted>
  <dcterms:created xsi:type="dcterms:W3CDTF">2018-04-27T06:56:30Z</dcterms:created>
  <dcterms:modified xsi:type="dcterms:W3CDTF">2020-06-17T03:19:17Z</dcterms:modified>
</cp:coreProperties>
</file>