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6900" windowWidth="9195" windowHeight="3450" tabRatio="649" firstSheet="3" activeTab="9"/>
  </bookViews>
  <sheets>
    <sheet name="Sheet1" sheetId="1" r:id="rId1"/>
    <sheet name="Sheet4" sheetId="2" r:id="rId2"/>
    <sheet name="Sheet6" sheetId="3" r:id="rId3"/>
    <sheet name="data" sheetId="4" r:id="rId4"/>
    <sheet name="บทสรุป" sheetId="5" r:id="rId5"/>
    <sheet name="เพศ" sheetId="6" r:id="rId6"/>
    <sheet name="อายุ อายุราชการ" sheetId="7" r:id="rId7"/>
    <sheet name="คณะ" sheetId="8" r:id="rId8"/>
    <sheet name="ตาราง 4" sheetId="9" r:id="rId9"/>
    <sheet name="สรุป" sheetId="10" r:id="rId10"/>
  </sheets>
  <definedNames>
    <definedName name="_xlnm._FilterDatabase" localSheetId="3" hidden="1">'data'!$A$10:$B$15</definedName>
  </definedNames>
  <calcPr fullCalcOnLoad="1"/>
  <pivotCaches>
    <pivotCache cacheId="1" r:id="rId11"/>
    <pivotCache cacheId="2" r:id="rId12"/>
  </pivotCaches>
</workbook>
</file>

<file path=xl/sharedStrings.xml><?xml version="1.0" encoding="utf-8"?>
<sst xmlns="http://schemas.openxmlformats.org/spreadsheetml/2006/main" count="252" uniqueCount="200">
  <si>
    <t>ลำดับที่</t>
  </si>
  <si>
    <t>ประกาศ</t>
  </si>
  <si>
    <t>คณะที่สังกัด</t>
  </si>
  <si>
    <t>รายการ</t>
  </si>
  <si>
    <t>รวม</t>
  </si>
  <si>
    <t>เพศ</t>
  </si>
  <si>
    <t>อายุ</t>
  </si>
  <si>
    <t>ร้อยละ</t>
  </si>
  <si>
    <t>คณะ</t>
  </si>
  <si>
    <t>SD</t>
  </si>
  <si>
    <t>สาขา</t>
  </si>
  <si>
    <t>ชาย</t>
  </si>
  <si>
    <t>หญิง</t>
  </si>
  <si>
    <t>31 - 40 ปี</t>
  </si>
  <si>
    <t>ช่วงอายุ</t>
  </si>
  <si>
    <t>ระยะเวลา</t>
  </si>
  <si>
    <t>ระดับ</t>
  </si>
  <si>
    <t>จดหมาย</t>
  </si>
  <si>
    <t>ด้านกระบวนการขั้นตอนการให้บริการ</t>
  </si>
  <si>
    <t>ด้านเจ้าหน้าที่ผู้ให้บริการ</t>
  </si>
  <si>
    <t>ด้านสิ่งอำนวยความสะดวก</t>
  </si>
  <si>
    <t>ด้านคุณภาพการให้บริการ  (การปฐมนิเทศ)</t>
  </si>
  <si>
    <t>รวมเฉลี่ย</t>
  </si>
  <si>
    <t>รวมทุกด้าน</t>
  </si>
  <si>
    <t>ประกาศมหาวิทยาลัย</t>
  </si>
  <si>
    <t>website</t>
  </si>
  <si>
    <t>ข้อ 2.2</t>
  </si>
  <si>
    <t>จำนวน</t>
  </si>
  <si>
    <t>1.1  ความสะดวกในการลงทะเบียน</t>
  </si>
  <si>
    <t>2.1  เจ้าหน้าที่ให้บริการด้วยความเต็มใจ ยิ้มแย้มแจ่มใส</t>
  </si>
  <si>
    <t>2.2  เจ้าหน้าที่ให้บริการด้วยความรวดเร็ว</t>
  </si>
  <si>
    <t>3.1  ความเหมาะสมของขนาดห้องประชุม</t>
  </si>
  <si>
    <t>3.2  ความเหมาะสมของจอภาพนำเสนอ</t>
  </si>
  <si>
    <t>3.3  ความชัดเจนของระบบเสียงภายในห้องประชุม</t>
  </si>
  <si>
    <t>3.4  ความสว่างภายในห้องประชุม</t>
  </si>
  <si>
    <t>3.5  ความสะอาดของสถานที่จัดประชุม</t>
  </si>
  <si>
    <t>3.6  ความเพียงพอของสถานที่จอดรถ</t>
  </si>
  <si>
    <t xml:space="preserve">      -  ผู้อำนวยการหรือผู้แทนจากสำนักหอสมุด</t>
  </si>
  <si>
    <t>ตอนที่ 1 ข้อมูลทั่วไปของผู้ตอบแบบสอบถาม</t>
  </si>
  <si>
    <t>เอกสาร</t>
  </si>
  <si>
    <t>Grand Total</t>
  </si>
  <si>
    <t>ข้อ 1.1</t>
  </si>
  <si>
    <t>ข้อ 1.2</t>
  </si>
  <si>
    <t>ข้อ 1.3</t>
  </si>
  <si>
    <t>ข้อ 2.1</t>
  </si>
  <si>
    <t>ข้อ 3.1</t>
  </si>
  <si>
    <t>ข้อ 3.2</t>
  </si>
  <si>
    <t>ข้อ 3.3</t>
  </si>
  <si>
    <t>ข้อ 3.4</t>
  </si>
  <si>
    <t>ข้อ 3.5</t>
  </si>
  <si>
    <t>ข้อ 3.6</t>
  </si>
  <si>
    <t>ข้อ 4.1.2</t>
  </si>
  <si>
    <t>ข้อ 4.2</t>
  </si>
  <si>
    <t>ข้อ 5.1</t>
  </si>
  <si>
    <t>ข้อ 5.2</t>
  </si>
  <si>
    <t>Data</t>
  </si>
  <si>
    <t>StdDev of ข้อ 1.1</t>
  </si>
  <si>
    <t>StdDev of ข้อ 1.2</t>
  </si>
  <si>
    <t>StdDev of ข้อ 1.3</t>
  </si>
  <si>
    <t>StdDev of ข้อ 2.1</t>
  </si>
  <si>
    <t>StdDev of ข้อ 2.22</t>
  </si>
  <si>
    <t>StdDev of ข้อ 3.1</t>
  </si>
  <si>
    <t>StdDev of ข้อ 3.2</t>
  </si>
  <si>
    <t>StdDev of ข้อ 3.3</t>
  </si>
  <si>
    <t>StdDev of ข้อ 3.4</t>
  </si>
  <si>
    <t>StdDev of ข้อ 3.5</t>
  </si>
  <si>
    <t>StdDev of ข้อ 3.6</t>
  </si>
  <si>
    <t>StdDev of ข้อ 4.1.1</t>
  </si>
  <si>
    <t>StdDev of ข้อ 4.1.2</t>
  </si>
  <si>
    <t>StdDev of ข้อ 4.1.3</t>
  </si>
  <si>
    <t>StdDev of ข้อ 4.1.4</t>
  </si>
  <si>
    <t>StdDev of ข้อ 4.2</t>
  </si>
  <si>
    <t>StdDev of ข้อ 5.1</t>
  </si>
  <si>
    <t>StdDev of ข้อ 5.2</t>
  </si>
  <si>
    <t>StdDev of ข้อ 6</t>
  </si>
  <si>
    <t>StdDev of ประโยชน์</t>
  </si>
  <si>
    <t>ความพึงพอใจ</t>
  </si>
  <si>
    <t>ประโยชน์ที่ได้รับจากการเข้าร่วมโครงการฯ</t>
  </si>
  <si>
    <t>ข้อ 4.1.1</t>
  </si>
  <si>
    <t xml:space="preserve">      -  คณบดีบัณฑิตวิทยาลัย</t>
  </si>
  <si>
    <t>4.2  ท่านได้รับทราบแนวปฏิบัติตนที่ดีในฐานะนิสิตระดับบัณฑิตศึกษา
       จากการปฐมนิเทศในครั้งนี้อยู่ในระดับใด</t>
  </si>
  <si>
    <t>บทสรุปผู้บริหาร</t>
  </si>
  <si>
    <t>ตอนที่ 3 การประเมินความพึงพอใจเกี่ยวกับโครงการ</t>
  </si>
  <si>
    <r>
      <t>ตาราง  2</t>
    </r>
    <r>
      <rPr>
        <sz val="16"/>
        <rFont val="TH SarabunPSK"/>
        <family val="2"/>
      </rPr>
      <t xml:space="preserve">  แสดงจำนวนร้อยละของผู้ตอบแบบประเมิน  จำแนกตามอายุ</t>
    </r>
  </si>
  <si>
    <r>
      <t>ตาราง  1</t>
    </r>
    <r>
      <rPr>
        <sz val="16"/>
        <rFont val="TH SarabunPSK"/>
        <family val="2"/>
      </rPr>
      <t xml:space="preserve">  แสดงจำนวนร้อยละของผู้ตอบแบบประเมิน  จำแนกตามเพศ</t>
    </r>
  </si>
  <si>
    <t>4.1  ความเหมาะสม และการถ่ายทอดความรู้ของวิทยากร ในการปฐมนิเทศ</t>
  </si>
  <si>
    <t>ด้านเอกสาร/สื่อประกอบโครงการฯ</t>
  </si>
  <si>
    <t>5.1  เอกสารประกอบการประชุม</t>
  </si>
  <si>
    <t>5.2  ความชัดเจน ของ Slide PowerPoint ประกอบการบรรยาย (บนจอ)</t>
  </si>
  <si>
    <t>ข้อ 4.1.3</t>
  </si>
  <si>
    <t>ข้อ 4.1.4</t>
  </si>
  <si>
    <t>ศึกษาศาสตร์</t>
  </si>
  <si>
    <t>หลักสูตรและการสอน</t>
  </si>
  <si>
    <t>บริหารการศึกษา</t>
  </si>
  <si>
    <t>สถาปัตยกรรมศาสตร์</t>
  </si>
  <si>
    <t>ข้อ4.6</t>
  </si>
  <si>
    <t>ข้อ4.7</t>
  </si>
  <si>
    <t>สังคมศาสตร์</t>
  </si>
  <si>
    <t>เภสัชศาสตร์</t>
  </si>
  <si>
    <t>ภาษาอังกฤษ</t>
  </si>
  <si>
    <t>ศิลปะและการออกแบบ</t>
  </si>
  <si>
    <t>พัฒนาสังคม</t>
  </si>
  <si>
    <t>ภาษาไทย</t>
  </si>
  <si>
    <t>วิทยาการดนตรีและนาฏศิลป์</t>
  </si>
  <si>
    <t>(blank)</t>
  </si>
  <si>
    <t>Count of สาขา</t>
  </si>
  <si>
    <t>Total</t>
  </si>
  <si>
    <t>การประชาสัมพันธ์</t>
  </si>
  <si>
    <t>จดหมายจากมหาวิทยาลัย</t>
  </si>
  <si>
    <t>เอกสารประชาสัมพันธ์</t>
  </si>
  <si>
    <t>ต่ำกว่า30 ปี</t>
  </si>
  <si>
    <t>30 - 40 ปี</t>
  </si>
  <si>
    <t>ไม่ระบุ</t>
  </si>
  <si>
    <t>- 2 -</t>
  </si>
  <si>
    <t>- 1 -</t>
  </si>
  <si>
    <t xml:space="preserve">                                                                       - 4 -</t>
  </si>
  <si>
    <t xml:space="preserve"> - 3 -</t>
  </si>
  <si>
    <r>
      <t>ตาราง 3</t>
    </r>
    <r>
      <rPr>
        <sz val="16"/>
        <rFont val="TH SarabunPSK"/>
        <family val="2"/>
      </rPr>
      <t xml:space="preserve">  แสดงจำนวนร้อยละของผู้ตอบแบบประเมิน  จำแนกตามสังกัดคณะ</t>
    </r>
  </si>
  <si>
    <t xml:space="preserve">                                                                     - 5 -</t>
  </si>
  <si>
    <t xml:space="preserve">                                                                       - 6 -</t>
  </si>
  <si>
    <t>website บัณฑิตวิทยาลัย</t>
  </si>
  <si>
    <t xml:space="preserve">     จากตาราง 2 แสดงจำนวนร้อยละของผู้ตอบแบบประเมิน จำแนกตามอายุ พบว่าผู้ตอบแบบประเมินส่วนใหญ่</t>
  </si>
  <si>
    <t>ข้อ 4.1.5</t>
  </si>
  <si>
    <t>ข้อ 4.1.6</t>
  </si>
  <si>
    <t>ข้อ4.3</t>
  </si>
  <si>
    <t>ข้อ4.4</t>
  </si>
  <si>
    <t>ข้อ4.5</t>
  </si>
  <si>
    <t>ข้อ4.8</t>
  </si>
  <si>
    <t>ข้อ4</t>
  </si>
  <si>
    <t>เจ้าหน้าที่</t>
  </si>
  <si>
    <t>บริหารธุรกิจฯ</t>
  </si>
  <si>
    <t>เพื่อน</t>
  </si>
  <si>
    <t>วันพฤหัสบดีที่ 15 มกราคม 2558</t>
  </si>
  <si>
    <t>1.2  ความเหมาะสมของวันจัดโครงการ (วันพฤหัสบดี)</t>
  </si>
  <si>
    <t>1.3  ความเหมาะสมของระยะเวลาในการจัดโครงการ (08.00 - 12.00 น.)</t>
  </si>
  <si>
    <t>N = 7</t>
  </si>
  <si>
    <t xml:space="preserve">      -  รองคณบดีฝ่ายวิชาการ</t>
  </si>
  <si>
    <t xml:space="preserve">      -  ผู้อำนวยการหรือผู้แทนจากการบริการการศึกษา</t>
  </si>
  <si>
    <t xml:space="preserve">      -  รองคณบดีฝ่ายวิจัยและวิเทศสัมพันธ์</t>
  </si>
  <si>
    <t xml:space="preserve">      -  รองคณบดีฝ่ายกิจการพิเศษ</t>
  </si>
  <si>
    <t>(ตอบได้มากกว่า 1 ข้อ)</t>
  </si>
  <si>
    <t>และเจ้าหน้าที่ ร้อยละ 30.00 รองลงมาได้แก่  ประกาศจากมหาวิทยาลัย ร้อยละ 10.00</t>
  </si>
  <si>
    <t xml:space="preserve">โครงการฯ  พบว่าผู้ตอบแบบสอบถามทราบข้อมูลของโครงการฯ จากคณะที่สังกัด  จดหมายจากมหาวิทยาลัย </t>
  </si>
  <si>
    <t xml:space="preserve">   จากตาราง 4   แสดงจำนวนและร้อยละของผู้ตอบแบบสอบถาม  จำแนกตามการประชาสัมพันธ์</t>
  </si>
  <si>
    <t>ต่ำกว่า 30 ปี</t>
  </si>
  <si>
    <r>
      <t xml:space="preserve">ตาราง 4  </t>
    </r>
    <r>
      <rPr>
        <sz val="16"/>
        <rFont val="TH SarabunPSK"/>
        <family val="2"/>
      </rPr>
      <t xml:space="preserve">แสดงจำนวนและร้อยละของผู้ตอบแบบสอบถาม จำแนกตามการประชาสัมพันธ์โครงการฯ </t>
    </r>
  </si>
  <si>
    <r>
      <t>ตาราง 5</t>
    </r>
    <r>
      <rPr>
        <sz val="14"/>
        <rFont val="TH SarabunPSK"/>
        <family val="2"/>
      </rPr>
      <t xml:space="preserve">  ผลการประเมินโครงการและกิจกรรมของโครงการ</t>
    </r>
  </si>
  <si>
    <t xml:space="preserve">ผู้ตอบแบบประเมินส่วนใหญ่ ได้รับทราบข่าวสารจากคณะที่สังกัด จดหมายจากมหาวิทยาลัย และเจ้าหน้าที่ </t>
  </si>
  <si>
    <t>เป็นอันดับหนึ่ง ร้อยละ 30.00 รองลงมาได้แก่ประกาศจากมหาวิทยาลัย  ร้อยละ 100.00</t>
  </si>
  <si>
    <t>4.4  ท่านได้รับความรู้เกี่ยวกับการบริการของสำนักหอสมุด อยู่ในระดับใด</t>
  </si>
  <si>
    <t>4.6  ท่านได้รับความรู้เรื่อง กฎ ระเบียบ ข้อบังคับต่าง ๆ ของมหาวิทยาลัย อยู่ในระดับใด</t>
  </si>
  <si>
    <t>4.5  ท่านได้รับความรู้เกี่ยวกับ ขั้นตอน และบริการต่างๆ ของกองบริการการศึกษา อยู่ในระดับใด</t>
  </si>
  <si>
    <t>4.8  ท่านคิดว่าความรู้ที่ได้รับจากการปฐมนิเทศในครั้งนี้จะสามารถนำไปประยุกต์ใช้เป็นแนว               ปฏิบัติในการเรียนระดับบัณฑิตศึกษาของท่านมากน้อยเพียงใด</t>
  </si>
  <si>
    <t xml:space="preserve">           จากตาราง 1 แสดงจำนวนร้อยละของผู้ตอบแบบสอบถาม จำแนกตามเพศ พบว่าผู้ตอบแบบประเมิน</t>
  </si>
  <si>
    <t>เป็นเพศชาย ร้อยละ 57.14 เป็นเพศหญิง ร้อยละ  42.86</t>
  </si>
  <si>
    <t>คณะบริหารธุรกิจฯ และคณะเภสัชศาสตร์ ร้อยละ 14.29</t>
  </si>
  <si>
    <t xml:space="preserve">          จากตาราง 3  แสดงจำนวนร้อยละของผู้ตอบแบบประเมิน จำแนกตามสังกัดคณะ  พบว่าจำนวน</t>
  </si>
  <si>
    <t>ผู้ตอบแบบประเมินสังกัด คณะสถาปัตยกรรมศาสตร์ ร้อยละ 28.57 คณะสังคมศาสตร์ คณะศึกษาศาสตร์</t>
  </si>
  <si>
    <t xml:space="preserve">          จากตาราง 5 ผลการประเมินโครงการและกิจกรรมในภาพรวม พบว่า ผู้ตอบแบบประเมินมีความพึงพอใจอยู่ในระดับ</t>
  </si>
  <si>
    <t xml:space="preserve">และเพื่อให้นิสิตมีความรู้ เรื่องกฎ ระเบียบ ข้อบังคับต่างๆของมหาวิทยาลัย และปฎิบัติตามอย่างถูกต้อง </t>
  </si>
  <si>
    <t xml:space="preserve">4.7  ท่านได้รับความรู้ ความเข้าใจเกี่ยวกับการดำเนินงานของสโมสรนิสิตบัณฑิตศึกษา อยู่ในระดับใด       </t>
  </si>
  <si>
    <t>มีอายุน้อยกว่าหรือเท่ากับ  30  ปี  ร้อยละ 71.43  รองลงมาได้แก่ อายุระหว่าง  31 - 40 ปี ร้อยละ 28.57</t>
  </si>
  <si>
    <t>บริหารธุรกิจ เศรษฐศาสตร์และการสื่อสาร</t>
  </si>
  <si>
    <t xml:space="preserve">       ผลการประเมินโครงการและกิจกรรมในภาพรวม  พบว่า  ผู้ตอบแบบประเมินมีความพึงพอใจอยู่ในระดับมากที่สุด</t>
  </si>
  <si>
    <t xml:space="preserve">มากที่สุด (ค่าเฉลี่ย = 4.58)   และเมื่อพิจารณารายด้านพบว่า ด้านเจ้าหน้าที่ให้บริการอยู่ในระดับสูงที่สุด (ค่าเฉลี่ย =4.69) </t>
  </si>
  <si>
    <t>รองลงมาได้แก่ ด้านคุณภาพการให้บริการ (การปฐมนิเทศ) (ค่าเฉลี่ย = 4.65) และด้านเอกสาร/สื่อประกอบโครงการ</t>
  </si>
  <si>
    <t xml:space="preserve">(ค่าเฉลี่ย = 4.64) นอกจากนี้ เมื่อพิจารณารายข้อพบว่า  ความเหมาะสมและการถ่ายทอดความรู้ของวิทยากร  </t>
  </si>
  <si>
    <t>ในการปฐมนิเทศสูงที่สุด  (คณบดีบัณฑิตวิทยาลัย,รองคณบดีฝ่ายวิชาการ,ผู้อำนวยการสำนักหอสมุด,รองคณบดีฝ่ายวิจัย</t>
  </si>
  <si>
    <t>และวิเทศสัมพันธ์ และรองคณบดีฝ่ายกิจการพิเศษ)(ค่าเฉลี่ย =4.86) และเจ้าหน้าที่ให้บริการด้วยความเต็มใจ ยิ้มแย้มแจ่มใส</t>
  </si>
  <si>
    <t xml:space="preserve">ความสว่างในห้องประชุม การถ่ายทอดความรู้ของผู้แทนจากกองบริการการศึกษา และเอกสารประกอบการอบรม </t>
  </si>
  <si>
    <t xml:space="preserve">(ค่าเฉลี่ย =4.71) และประโยชน์ที่ได้รับจากการเข้าร่วมโครงการฯ โดยรวมอยู่ในระดับมากที่สุด(ค่าเฉลี่ย =4.57) </t>
  </si>
  <si>
    <t>ข้อเสนอแนะ</t>
  </si>
  <si>
    <t xml:space="preserve"> </t>
  </si>
  <si>
    <t xml:space="preserve"> ไม่มี </t>
  </si>
  <si>
    <t xml:space="preserve">ผลการประเมินกิจกรรมปฐมนิเทศนิสิตระดับบัณฑิตศึกษา ภาคเรียนที่ 2 ประจำปีการศึกษา 2557 </t>
  </si>
  <si>
    <t>ผลการประเมินกิจกรรมปฐมนิเทศนิสิตระดับบัณฑิตศึกษา ภาคเรียนที่ 2 ประจำปีการศึกษา 2557</t>
  </si>
  <si>
    <t xml:space="preserve">          บัณฑิตวิทยาลัยได้จัดกิจกรรมปฐมนิเทศนิสิตระดับบัณฑิตศึกษา  ภาคเรียนที่ 2 ประจำปีการศึกษา 2557  </t>
  </si>
  <si>
    <t xml:space="preserve">ด้วยบัณฑิตวิทยาลัย ได้จัดกิจกรรมปฐมนิเทศนิสิตระดับบัณฑิตศึกษา ภาคเรียนที่ 2 ประจำปีการศึกษา 2557 </t>
  </si>
  <si>
    <t xml:space="preserve">เมื่อวันพฤหัสบดีที่ 15 มกราคม 2558 โดยมีวัตถุประสงค์ เพื่อให้นิสิตรับการปฐมนิเทศและพบปะผู้บริหารบัณฑิตวิทยาลัย  </t>
  </si>
  <si>
    <t>มหาวิทยาลัยนเรศวร รับทราบแนวทางการประพฤติตนที่ดีในฐานะนิสิตระดับบัณฑิตศึกษา เพื่อให้นิสิตใหม่ได้รับความรู้</t>
  </si>
  <si>
    <t xml:space="preserve">เกี่ยวกับหลักสูตรระบบการเรียนการสอน การให้บริการของสำนักหอสมุด กองบริการการศึกษา และบัณฑิตวิทยาลัย </t>
  </si>
  <si>
    <t xml:space="preserve">จากการประเมินกิจกรรมปฐมนิเทศนิสิตระดับบัณฑิตศึกษา ภาคเรียนที่ 2  ประจำปีการศึกษา 2557  </t>
  </si>
  <si>
    <t xml:space="preserve">     (ค่าเฉลี่ย = 4.58)   และเมื่อพิจารณารายด้านพบว่า ด้านเจ้าหน้าที่ให้บริการอยู่ในระดับสูงที่สุด (ค่าเฉลี่ย =4.69) </t>
  </si>
  <si>
    <t xml:space="preserve">     รองลงมาได้แก่ ด้านคุณภาพการให้บริการ (การปฐมนิเทศ) (ค่าเฉลี่ย = 4.65) และด้านเอกสาร/สื่อประกอบโครงการ </t>
  </si>
  <si>
    <t xml:space="preserve">     (ค่าเฉลี่ย = 4.64) นอกจากนี้ เมื่อพิจารณารายข้อพบว่า  ความเหมาะสมและการถ่ายทอดความรู้ของวิทยากร  </t>
  </si>
  <si>
    <t xml:space="preserve">     ในการปฐมนิเทศสูงที่สุด  (คณบดีบัณฑิตวิทยาลัย,รองคณบดีฝ่ายวิชาการ,ผู้อำนวยการสำนักหอสมุด,</t>
  </si>
  <si>
    <t xml:space="preserve">     รองคณบดีฝ่ายวิจัยและวิเทศสัมพันธ์ และรองคณบดีฝ่ายกิจการพิเศษ)  (ค่าเฉลี่ย =4.86)   และเจ้าหน้าที่</t>
  </si>
  <si>
    <t xml:space="preserve">     ให้บริการด้วยความเต็มใจ ยิ้มแย้มแจ่มใส  ความสว่างในห้องประชุม การถ่ายทอดความรู้ ของผู้แทนจาก</t>
  </si>
  <si>
    <t xml:space="preserve">     กองบริการการศึกษา และเอกสารประกอบการอบรม (ค่าเฉลี่ย =4.71) และประโยชน์ที่ได้รับจากการเข้าร่วม</t>
  </si>
  <si>
    <t xml:space="preserve">     โครงการฯ โดยรวมอยู่ในระดับมากที่สุด (ค่าเฉลี่ย =4.57) </t>
  </si>
  <si>
    <t xml:space="preserve">ผู้ตอบแบบประเมิน  เป็นเพศหญิง ร้อยละ 42.86  และเพศชาย ร้อยละ  57.14  จำแนกตามอายุ พบว่า </t>
  </si>
  <si>
    <t>ส่วนใหญ่อายุน้อยกว่า หรือเท่ากับ 30 ปี ร้อยละ  71.43 อายุระหว่าง 31 - 40 ปี ร้อยละ  28.57</t>
  </si>
  <si>
    <t>ณ ประชุมบัณฑิตวิทยาลัย TA 107 ชั้น 1 อาคารมหาธรรมราชา มหาวิทยาลัยนเรศวร</t>
  </si>
  <si>
    <t>ณ ประชุมบัณฑิตวิทยาลัย TA 107  ชั้น 1 อาคารมหาธรรมราชา มหาวิทยาลัยนเรศวร</t>
  </si>
  <si>
    <t>ในวันพฤหัสบดีที่ 15 มกราคม 2558 ณ ประชุมบัณฑิตวิทยาลัย TA 107  ชั้น 1 อาคารมหาธรรมราชา</t>
  </si>
  <si>
    <t>มหาวิทยาลัยนเรศวร   มีนิสิตระดับบัณฑิตศึกษา จำนวนทั้งสิ้น 25 คน  และมีผู้ตอบแบบประเมินจำนวน 7  คน</t>
  </si>
  <si>
    <t>คิดเป็นร้อยละ 28.00 ของจำนวนนิสิตทั้งหมด</t>
  </si>
  <si>
    <t>เมื่อวันพฤหัสบดีที่ 15 มกราคม 2558 พบว่า มีนิสิตระดับบัณฑิตศึกษา จำนวนทั้งสิ้น 25 คน และมีผู้เข้าร่วมกิจกรรม</t>
  </si>
  <si>
    <t>ทั้งหมด 7 คน  คิดเป็นร้อยละ 28.00  ของจำนวนนิสิตทั้งหมด</t>
  </si>
  <si>
    <t>4.3  ท่านได้รับความรู้เกี่ยวกับการให้บริการของบัณฑิตวิทยาลัย อยู่ในระดับใด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</si>
</sst>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\t&quot;р.&quot;#,##0_);\(\t&quot;р.&quot;#,##0\)"/>
    <numFmt numFmtId="185" formatCode="\t&quot;р.&quot;#,##0_);[Red]\(\t&quot;р.&quot;#,##0\)"/>
    <numFmt numFmtId="186" formatCode="\t&quot;р.&quot;#,##0.00_);\(\t&quot;р.&quot;#,##0.00\)"/>
    <numFmt numFmtId="187" formatCode="\t&quot;р.&quot;#,##0.00_);[Red]\(\t&quot;р.&quot;#,##0.00\)"/>
    <numFmt numFmtId="188" formatCode="0.000"/>
    <numFmt numFmtId="189" formatCode="0.0000"/>
    <numFmt numFmtId="190" formatCode="0.00000"/>
    <numFmt numFmtId="191" formatCode="&quot;฿&quot;#,##0.000000"/>
    <numFmt numFmtId="192" formatCode="&quot;฿&quot;#,##0.00"/>
    <numFmt numFmtId="193" formatCode="_-* #,##0.000_-;\-* #,##0.000_-;_-* &quot;-&quot;??_-;_-@_-"/>
    <numFmt numFmtId="194" formatCode="_-* #,##0.0000_-;\-* #,##0.0000_-;_-* &quot;-&quot;??_-;_-@_-"/>
    <numFmt numFmtId="195" formatCode="_-* #,##0.00000_-;\-* #,##0.00000_-;_-* &quot;-&quot;??_-;_-@_-"/>
    <numFmt numFmtId="196" formatCode="_-* #,##0.000000_-;\-* #,##0.000000_-;_-* &quot;-&quot;??_-;_-@_-"/>
    <numFmt numFmtId="197" formatCode="0.000000000"/>
    <numFmt numFmtId="198" formatCode="0.00000000"/>
    <numFmt numFmtId="199" formatCode="0.0000000"/>
    <numFmt numFmtId="200" formatCode="0.000000"/>
    <numFmt numFmtId="201" formatCode="0.00_ ;\-0.00\ "/>
    <numFmt numFmtId="202" formatCode="0.0"/>
    <numFmt numFmtId="203" formatCode="_-* #,##0.0000_-;\-* #,##0.0000_-;_-* &quot;-&quot;????_-;_-@_-"/>
    <numFmt numFmtId="204" formatCode="_-* #,##0_-;\-* #,##0_-;_-* &quot;-&quot;??_-;_-@_-"/>
    <numFmt numFmtId="205" formatCode="_-* #,##0.0_-;\-* #,##0.0_-;_-* &quot;-&quot;??_-;_-@_-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000000000"/>
    <numFmt numFmtId="211" formatCode="0.00000000000"/>
  </numFmts>
  <fonts count="62">
    <font>
      <sz val="14"/>
      <name val="Cordia New"/>
      <family val="0"/>
    </font>
    <font>
      <sz val="8"/>
      <name val="Cordia New"/>
      <family val="2"/>
    </font>
    <font>
      <u val="single"/>
      <sz val="12.6"/>
      <color indexed="12"/>
      <name val="Cordia New"/>
      <family val="2"/>
    </font>
    <font>
      <u val="single"/>
      <sz val="12.6"/>
      <color indexed="36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color indexed="18"/>
      <name val="TH SarabunPSK"/>
      <family val="2"/>
    </font>
    <font>
      <b/>
      <sz val="16"/>
      <color indexed="18"/>
      <name val="TH SarabunPSK"/>
      <family val="2"/>
    </font>
    <font>
      <sz val="16"/>
      <name val="TH SarabunPSK"/>
      <family val="2"/>
    </font>
    <font>
      <sz val="16"/>
      <color indexed="17"/>
      <name val="TH SarabunPSK"/>
      <family val="2"/>
    </font>
    <font>
      <b/>
      <sz val="16"/>
      <name val="TH SarabunPSK"/>
      <family val="2"/>
    </font>
    <font>
      <b/>
      <sz val="16"/>
      <color indexed="17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6"/>
      <color indexed="8"/>
      <name val="TH SarabunPSK"/>
      <family val="2"/>
    </font>
    <font>
      <sz val="12"/>
      <name val="Cordia New"/>
      <family val="2"/>
    </font>
    <font>
      <b/>
      <sz val="11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5"/>
      <color indexed="8"/>
      <name val="TH SarabunPSK"/>
      <family val="2"/>
    </font>
    <font>
      <i/>
      <sz val="16"/>
      <name val="TH SarabunPSK"/>
      <family val="2"/>
    </font>
    <font>
      <sz val="16"/>
      <name val="Cordia New"/>
      <family val="2"/>
    </font>
    <font>
      <b/>
      <sz val="15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00B050"/>
      <name val="TH SarabunPSK"/>
      <family val="2"/>
    </font>
    <font>
      <sz val="16"/>
      <color theme="1"/>
      <name val="TH SarabunPSK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D319B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6" fillId="0" borderId="0" xfId="0" applyFont="1" applyAlignment="1">
      <alignment/>
    </xf>
    <xf numFmtId="0" fontId="9" fillId="34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04" fontId="10" fillId="0" borderId="0" xfId="42" applyNumberFormat="1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/>
    </xf>
    <xf numFmtId="0" fontId="15" fillId="0" borderId="10" xfId="0" applyFont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11" xfId="0" applyFont="1" applyBorder="1" applyAlignment="1">
      <alignment/>
    </xf>
    <xf numFmtId="0" fontId="14" fillId="0" borderId="16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/>
    </xf>
    <xf numFmtId="2" fontId="15" fillId="0" borderId="19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2" fontId="14" fillId="0" borderId="11" xfId="0" applyNumberFormat="1" applyFont="1" applyBorder="1" applyAlignment="1">
      <alignment horizontal="center"/>
    </xf>
    <xf numFmtId="0" fontId="15" fillId="0" borderId="0" xfId="0" applyFont="1" applyAlignment="1">
      <alignment wrapText="1"/>
    </xf>
    <xf numFmtId="0" fontId="15" fillId="0" borderId="20" xfId="0" applyFont="1" applyBorder="1" applyAlignment="1">
      <alignment/>
    </xf>
    <xf numFmtId="2" fontId="14" fillId="0" borderId="22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6" fillId="35" borderId="0" xfId="0" applyFont="1" applyFill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9" fillId="35" borderId="0" xfId="0" applyFont="1" applyFill="1" applyAlignment="1">
      <alignment horizontal="center"/>
    </xf>
    <xf numFmtId="0" fontId="8" fillId="35" borderId="0" xfId="0" applyFont="1" applyFill="1" applyAlignment="1">
      <alignment horizontal="center"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7" fillId="0" borderId="23" xfId="0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6" xfId="0" applyFont="1" applyBorder="1" applyAlignment="1">
      <alignment/>
    </xf>
    <xf numFmtId="2" fontId="17" fillId="0" borderId="15" xfId="0" applyNumberFormat="1" applyFont="1" applyBorder="1" applyAlignment="1">
      <alignment/>
    </xf>
    <xf numFmtId="2" fontId="17" fillId="0" borderId="26" xfId="0" applyNumberFormat="1" applyFont="1" applyBorder="1" applyAlignment="1">
      <alignment/>
    </xf>
    <xf numFmtId="2" fontId="17" fillId="0" borderId="27" xfId="0" applyNumberFormat="1" applyFont="1" applyBorder="1" applyAlignment="1">
      <alignment/>
    </xf>
    <xf numFmtId="0" fontId="17" fillId="0" borderId="19" xfId="0" applyFont="1" applyBorder="1" applyAlignment="1">
      <alignment/>
    </xf>
    <xf numFmtId="2" fontId="17" fillId="0" borderId="17" xfId="0" applyNumberFormat="1" applyFont="1" applyBorder="1" applyAlignment="1">
      <alignment/>
    </xf>
    <xf numFmtId="2" fontId="17" fillId="0" borderId="0" xfId="0" applyNumberFormat="1" applyFont="1" applyBorder="1" applyAlignment="1">
      <alignment/>
    </xf>
    <xf numFmtId="2" fontId="17" fillId="0" borderId="18" xfId="0" applyNumberFormat="1" applyFont="1" applyBorder="1" applyAlignment="1">
      <alignment/>
    </xf>
    <xf numFmtId="2" fontId="17" fillId="0" borderId="28" xfId="0" applyNumberFormat="1" applyFont="1" applyBorder="1" applyAlignment="1">
      <alignment/>
    </xf>
    <xf numFmtId="2" fontId="17" fillId="0" borderId="29" xfId="0" applyNumberFormat="1" applyFont="1" applyBorder="1" applyAlignment="1">
      <alignment/>
    </xf>
    <xf numFmtId="2" fontId="17" fillId="0" borderId="30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 horizontal="left"/>
    </xf>
    <xf numFmtId="2" fontId="14" fillId="0" borderId="10" xfId="0" applyNumberFormat="1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4" fillId="0" borderId="31" xfId="0" applyFont="1" applyBorder="1" applyAlignment="1">
      <alignment/>
    </xf>
    <xf numFmtId="2" fontId="8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 wrapText="1"/>
    </xf>
    <xf numFmtId="0" fontId="0" fillId="0" borderId="23" xfId="0" applyBorder="1" applyAlignment="1">
      <alignment/>
    </xf>
    <xf numFmtId="0" fontId="0" fillId="0" borderId="23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4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NumberFormat="1" applyBorder="1" applyAlignment="1">
      <alignment/>
    </xf>
    <xf numFmtId="0" fontId="8" fillId="36" borderId="0" xfId="0" applyFont="1" applyFill="1" applyAlignment="1">
      <alignment horizontal="center"/>
    </xf>
    <xf numFmtId="0" fontId="8" fillId="37" borderId="0" xfId="0" applyFont="1" applyFill="1" applyAlignment="1">
      <alignment horizontal="center"/>
    </xf>
    <xf numFmtId="0" fontId="6" fillId="36" borderId="0" xfId="0" applyFont="1" applyFill="1" applyAlignment="1">
      <alignment horizontal="center"/>
    </xf>
    <xf numFmtId="0" fontId="6" fillId="38" borderId="0" xfId="0" applyFont="1" applyFill="1" applyAlignment="1">
      <alignment horizontal="center"/>
    </xf>
    <xf numFmtId="0" fontId="8" fillId="38" borderId="0" xfId="0" applyFont="1" applyFill="1" applyAlignment="1">
      <alignment horizontal="center"/>
    </xf>
    <xf numFmtId="0" fontId="6" fillId="39" borderId="0" xfId="0" applyFont="1" applyFill="1" applyAlignment="1">
      <alignment horizontal="center"/>
    </xf>
    <xf numFmtId="0" fontId="8" fillId="39" borderId="0" xfId="0" applyFont="1" applyFill="1" applyAlignment="1">
      <alignment horizontal="center"/>
    </xf>
    <xf numFmtId="0" fontId="6" fillId="40" borderId="0" xfId="0" applyFont="1" applyFill="1" applyAlignment="1">
      <alignment horizontal="center"/>
    </xf>
    <xf numFmtId="0" fontId="8" fillId="40" borderId="0" xfId="0" applyFont="1" applyFill="1" applyAlignment="1">
      <alignment horizontal="center"/>
    </xf>
    <xf numFmtId="0" fontId="6" fillId="41" borderId="0" xfId="0" applyFont="1" applyFill="1" applyAlignment="1">
      <alignment horizontal="center"/>
    </xf>
    <xf numFmtId="202" fontId="6" fillId="41" borderId="0" xfId="0" applyNumberFormat="1" applyFont="1" applyFill="1" applyAlignment="1">
      <alignment horizontal="center"/>
    </xf>
    <xf numFmtId="0" fontId="8" fillId="41" borderId="0" xfId="0" applyFont="1" applyFill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21" fillId="0" borderId="0" xfId="0" applyFont="1" applyAlignment="1">
      <alignment/>
    </xf>
    <xf numFmtId="0" fontId="60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0" fontId="61" fillId="0" borderId="1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49" fontId="1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15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6" fillId="42" borderId="0" xfId="0" applyFont="1" applyFill="1" applyAlignment="1">
      <alignment horizontal="center"/>
    </xf>
    <xf numFmtId="0" fontId="8" fillId="42" borderId="0" xfId="0" applyFont="1" applyFill="1" applyAlignment="1">
      <alignment horizontal="center"/>
    </xf>
    <xf numFmtId="0" fontId="6" fillId="43" borderId="0" xfId="0" applyFont="1" applyFill="1" applyAlignment="1">
      <alignment horizontal="center"/>
    </xf>
    <xf numFmtId="0" fontId="8" fillId="43" borderId="0" xfId="0" applyFont="1" applyFill="1" applyAlignment="1">
      <alignment horizontal="center"/>
    </xf>
    <xf numFmtId="0" fontId="6" fillId="44" borderId="0" xfId="0" applyFont="1" applyFill="1" applyAlignment="1">
      <alignment horizontal="center"/>
    </xf>
    <xf numFmtId="0" fontId="8" fillId="44" borderId="0" xfId="0" applyFont="1" applyFill="1" applyAlignment="1">
      <alignment horizontal="center"/>
    </xf>
    <xf numFmtId="0" fontId="6" fillId="45" borderId="0" xfId="0" applyFont="1" applyFill="1" applyAlignment="1">
      <alignment horizontal="center"/>
    </xf>
    <xf numFmtId="0" fontId="8" fillId="45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  <xf numFmtId="202" fontId="6" fillId="46" borderId="0" xfId="0" applyNumberFormat="1" applyFont="1" applyFill="1" applyAlignment="1">
      <alignment horizontal="center"/>
    </xf>
    <xf numFmtId="0" fontId="8" fillId="46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left"/>
    </xf>
    <xf numFmtId="2" fontId="10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2" fontId="15" fillId="0" borderId="11" xfId="0" applyNumberFormat="1" applyFont="1" applyBorder="1" applyAlignment="1">
      <alignment horizontal="center" vertical="top"/>
    </xf>
    <xf numFmtId="0" fontId="15" fillId="0" borderId="11" xfId="0" applyFont="1" applyBorder="1" applyAlignment="1">
      <alignment horizontal="center" vertical="top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vertical="top" wrapText="1"/>
    </xf>
    <xf numFmtId="0" fontId="24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39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border>
        <left style="thin"/>
        <right style="thin"/>
        <top style="thin"/>
        <bottom style="thin"/>
      </border>
    </dxf>
    <dxf>
      <numFmt numFmtId="2" formatCode="0.00"/>
      <border/>
    </dxf>
    <dxf>
      <font>
        <sz val="12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pivotCacheDefinition" Target="pivotCache/pivotCacheDefinition1.xml" /><Relationship Id="rId12" Type="http://schemas.openxmlformats.org/officeDocument/2006/relationships/pivotCacheDefinition" Target="pivotCache/pivotCacheDefinition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9</xdr:row>
      <xdr:rowOff>57150</xdr:rowOff>
    </xdr:from>
    <xdr:to>
      <xdr:col>26</xdr:col>
      <xdr:colOff>0</xdr:colOff>
      <xdr:row>9</xdr:row>
      <xdr:rowOff>57150</xdr:rowOff>
    </xdr:to>
    <xdr:sp>
      <xdr:nvSpPr>
        <xdr:cNvPr id="1" name="Line 1"/>
        <xdr:cNvSpPr>
          <a:spLocks/>
        </xdr:cNvSpPr>
      </xdr:nvSpPr>
      <xdr:spPr>
        <a:xfrm>
          <a:off x="20897850" y="245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11</xdr:row>
      <xdr:rowOff>57150</xdr:rowOff>
    </xdr:from>
    <xdr:to>
      <xdr:col>26</xdr:col>
      <xdr:colOff>0</xdr:colOff>
      <xdr:row>11</xdr:row>
      <xdr:rowOff>57150</xdr:rowOff>
    </xdr:to>
    <xdr:sp>
      <xdr:nvSpPr>
        <xdr:cNvPr id="2" name="Line 1"/>
        <xdr:cNvSpPr>
          <a:spLocks/>
        </xdr:cNvSpPr>
      </xdr:nvSpPr>
      <xdr:spPr>
        <a:xfrm>
          <a:off x="20897850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17</xdr:row>
      <xdr:rowOff>57150</xdr:rowOff>
    </xdr:from>
    <xdr:to>
      <xdr:col>26</xdr:col>
      <xdr:colOff>0</xdr:colOff>
      <xdr:row>17</xdr:row>
      <xdr:rowOff>57150</xdr:rowOff>
    </xdr:to>
    <xdr:sp>
      <xdr:nvSpPr>
        <xdr:cNvPr id="3" name="Line 1"/>
        <xdr:cNvSpPr>
          <a:spLocks/>
        </xdr:cNvSpPr>
      </xdr:nvSpPr>
      <xdr:spPr>
        <a:xfrm>
          <a:off x="20897850" y="459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19</xdr:row>
      <xdr:rowOff>57150</xdr:rowOff>
    </xdr:from>
    <xdr:to>
      <xdr:col>26</xdr:col>
      <xdr:colOff>0</xdr:colOff>
      <xdr:row>19</xdr:row>
      <xdr:rowOff>57150</xdr:rowOff>
    </xdr:to>
    <xdr:sp>
      <xdr:nvSpPr>
        <xdr:cNvPr id="4" name="Line 1"/>
        <xdr:cNvSpPr>
          <a:spLocks/>
        </xdr:cNvSpPr>
      </xdr:nvSpPr>
      <xdr:spPr>
        <a:xfrm>
          <a:off x="20897850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21</xdr:row>
      <xdr:rowOff>57150</xdr:rowOff>
    </xdr:from>
    <xdr:to>
      <xdr:col>26</xdr:col>
      <xdr:colOff>0</xdr:colOff>
      <xdr:row>21</xdr:row>
      <xdr:rowOff>57150</xdr:rowOff>
    </xdr:to>
    <xdr:sp>
      <xdr:nvSpPr>
        <xdr:cNvPr id="5" name="Line 1"/>
        <xdr:cNvSpPr>
          <a:spLocks/>
        </xdr:cNvSpPr>
      </xdr:nvSpPr>
      <xdr:spPr>
        <a:xfrm>
          <a:off x="20897850" y="565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24</xdr:row>
      <xdr:rowOff>57150</xdr:rowOff>
    </xdr:from>
    <xdr:to>
      <xdr:col>26</xdr:col>
      <xdr:colOff>0</xdr:colOff>
      <xdr:row>24</xdr:row>
      <xdr:rowOff>57150</xdr:rowOff>
    </xdr:to>
    <xdr:sp>
      <xdr:nvSpPr>
        <xdr:cNvPr id="6" name="Line 1"/>
        <xdr:cNvSpPr>
          <a:spLocks/>
        </xdr:cNvSpPr>
      </xdr:nvSpPr>
      <xdr:spPr>
        <a:xfrm>
          <a:off x="20897850" y="645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26</xdr:row>
      <xdr:rowOff>57150</xdr:rowOff>
    </xdr:from>
    <xdr:to>
      <xdr:col>26</xdr:col>
      <xdr:colOff>0</xdr:colOff>
      <xdr:row>26</xdr:row>
      <xdr:rowOff>57150</xdr:rowOff>
    </xdr:to>
    <xdr:sp>
      <xdr:nvSpPr>
        <xdr:cNvPr id="7" name="Line 1"/>
        <xdr:cNvSpPr>
          <a:spLocks/>
        </xdr:cNvSpPr>
      </xdr:nvSpPr>
      <xdr:spPr>
        <a:xfrm>
          <a:off x="20897850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28</xdr:row>
      <xdr:rowOff>57150</xdr:rowOff>
    </xdr:from>
    <xdr:to>
      <xdr:col>26</xdr:col>
      <xdr:colOff>0</xdr:colOff>
      <xdr:row>28</xdr:row>
      <xdr:rowOff>57150</xdr:rowOff>
    </xdr:to>
    <xdr:sp>
      <xdr:nvSpPr>
        <xdr:cNvPr id="8" name="Line 1"/>
        <xdr:cNvSpPr>
          <a:spLocks/>
        </xdr:cNvSpPr>
      </xdr:nvSpPr>
      <xdr:spPr>
        <a:xfrm>
          <a:off x="20897850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30</xdr:row>
      <xdr:rowOff>57150</xdr:rowOff>
    </xdr:from>
    <xdr:to>
      <xdr:col>26</xdr:col>
      <xdr:colOff>0</xdr:colOff>
      <xdr:row>30</xdr:row>
      <xdr:rowOff>57150</xdr:rowOff>
    </xdr:to>
    <xdr:sp>
      <xdr:nvSpPr>
        <xdr:cNvPr id="9" name="Line 1"/>
        <xdr:cNvSpPr>
          <a:spLocks/>
        </xdr:cNvSpPr>
      </xdr:nvSpPr>
      <xdr:spPr>
        <a:xfrm>
          <a:off x="20897850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32</xdr:row>
      <xdr:rowOff>57150</xdr:rowOff>
    </xdr:from>
    <xdr:to>
      <xdr:col>26</xdr:col>
      <xdr:colOff>0</xdr:colOff>
      <xdr:row>32</xdr:row>
      <xdr:rowOff>57150</xdr:rowOff>
    </xdr:to>
    <xdr:sp>
      <xdr:nvSpPr>
        <xdr:cNvPr id="10" name="Line 1"/>
        <xdr:cNvSpPr>
          <a:spLocks/>
        </xdr:cNvSpPr>
      </xdr:nvSpPr>
      <xdr:spPr>
        <a:xfrm>
          <a:off x="20897850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34</xdr:row>
      <xdr:rowOff>57150</xdr:rowOff>
    </xdr:from>
    <xdr:to>
      <xdr:col>26</xdr:col>
      <xdr:colOff>0</xdr:colOff>
      <xdr:row>34</xdr:row>
      <xdr:rowOff>57150</xdr:rowOff>
    </xdr:to>
    <xdr:sp>
      <xdr:nvSpPr>
        <xdr:cNvPr id="11" name="Line 1"/>
        <xdr:cNvSpPr>
          <a:spLocks/>
        </xdr:cNvSpPr>
      </xdr:nvSpPr>
      <xdr:spPr>
        <a:xfrm>
          <a:off x="20897850" y="912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36</xdr:row>
      <xdr:rowOff>57150</xdr:rowOff>
    </xdr:from>
    <xdr:to>
      <xdr:col>26</xdr:col>
      <xdr:colOff>0</xdr:colOff>
      <xdr:row>36</xdr:row>
      <xdr:rowOff>57150</xdr:rowOff>
    </xdr:to>
    <xdr:sp>
      <xdr:nvSpPr>
        <xdr:cNvPr id="12" name="Line 1"/>
        <xdr:cNvSpPr>
          <a:spLocks/>
        </xdr:cNvSpPr>
      </xdr:nvSpPr>
      <xdr:spPr>
        <a:xfrm>
          <a:off x="20897850" y="965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57150</xdr:rowOff>
    </xdr:from>
    <xdr:to>
      <xdr:col>26</xdr:col>
      <xdr:colOff>0</xdr:colOff>
      <xdr:row>38</xdr:row>
      <xdr:rowOff>57150</xdr:rowOff>
    </xdr:to>
    <xdr:sp>
      <xdr:nvSpPr>
        <xdr:cNvPr id="13" name="Line 1"/>
        <xdr:cNvSpPr>
          <a:spLocks/>
        </xdr:cNvSpPr>
      </xdr:nvSpPr>
      <xdr:spPr>
        <a:xfrm>
          <a:off x="2089785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40</xdr:row>
      <xdr:rowOff>57150</xdr:rowOff>
    </xdr:from>
    <xdr:to>
      <xdr:col>26</xdr:col>
      <xdr:colOff>0</xdr:colOff>
      <xdr:row>40</xdr:row>
      <xdr:rowOff>57150</xdr:rowOff>
    </xdr:to>
    <xdr:sp>
      <xdr:nvSpPr>
        <xdr:cNvPr id="14" name="Line 1"/>
        <xdr:cNvSpPr>
          <a:spLocks/>
        </xdr:cNvSpPr>
      </xdr:nvSpPr>
      <xdr:spPr>
        <a:xfrm>
          <a:off x="20897850" y="1072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57150</xdr:rowOff>
    </xdr:from>
    <xdr:to>
      <xdr:col>26</xdr:col>
      <xdr:colOff>0</xdr:colOff>
      <xdr:row>42</xdr:row>
      <xdr:rowOff>57150</xdr:rowOff>
    </xdr:to>
    <xdr:sp>
      <xdr:nvSpPr>
        <xdr:cNvPr id="15" name="Line 1"/>
        <xdr:cNvSpPr>
          <a:spLocks/>
        </xdr:cNvSpPr>
      </xdr:nvSpPr>
      <xdr:spPr>
        <a:xfrm>
          <a:off x="20897850" y="1125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44</xdr:row>
      <xdr:rowOff>57150</xdr:rowOff>
    </xdr:from>
    <xdr:to>
      <xdr:col>26</xdr:col>
      <xdr:colOff>0</xdr:colOff>
      <xdr:row>44</xdr:row>
      <xdr:rowOff>57150</xdr:rowOff>
    </xdr:to>
    <xdr:sp>
      <xdr:nvSpPr>
        <xdr:cNvPr id="16" name="Line 1"/>
        <xdr:cNvSpPr>
          <a:spLocks/>
        </xdr:cNvSpPr>
      </xdr:nvSpPr>
      <xdr:spPr>
        <a:xfrm>
          <a:off x="20897850" y="1179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46</xdr:row>
      <xdr:rowOff>57150</xdr:rowOff>
    </xdr:from>
    <xdr:to>
      <xdr:col>26</xdr:col>
      <xdr:colOff>0</xdr:colOff>
      <xdr:row>46</xdr:row>
      <xdr:rowOff>57150</xdr:rowOff>
    </xdr:to>
    <xdr:sp>
      <xdr:nvSpPr>
        <xdr:cNvPr id="17" name="Line 1"/>
        <xdr:cNvSpPr>
          <a:spLocks/>
        </xdr:cNvSpPr>
      </xdr:nvSpPr>
      <xdr:spPr>
        <a:xfrm>
          <a:off x="20897850" y="1232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48</xdr:row>
      <xdr:rowOff>57150</xdr:rowOff>
    </xdr:from>
    <xdr:to>
      <xdr:col>26</xdr:col>
      <xdr:colOff>0</xdr:colOff>
      <xdr:row>48</xdr:row>
      <xdr:rowOff>57150</xdr:rowOff>
    </xdr:to>
    <xdr:sp>
      <xdr:nvSpPr>
        <xdr:cNvPr id="18" name="Line 1"/>
        <xdr:cNvSpPr>
          <a:spLocks/>
        </xdr:cNvSpPr>
      </xdr:nvSpPr>
      <xdr:spPr>
        <a:xfrm>
          <a:off x="2089785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50</xdr:row>
      <xdr:rowOff>57150</xdr:rowOff>
    </xdr:from>
    <xdr:to>
      <xdr:col>26</xdr:col>
      <xdr:colOff>0</xdr:colOff>
      <xdr:row>50</xdr:row>
      <xdr:rowOff>57150</xdr:rowOff>
    </xdr:to>
    <xdr:sp>
      <xdr:nvSpPr>
        <xdr:cNvPr id="19" name="Line 1"/>
        <xdr:cNvSpPr>
          <a:spLocks/>
        </xdr:cNvSpPr>
      </xdr:nvSpPr>
      <xdr:spPr>
        <a:xfrm>
          <a:off x="20897850" y="1339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52</xdr:row>
      <xdr:rowOff>57150</xdr:rowOff>
    </xdr:from>
    <xdr:to>
      <xdr:col>26</xdr:col>
      <xdr:colOff>0</xdr:colOff>
      <xdr:row>52</xdr:row>
      <xdr:rowOff>57150</xdr:rowOff>
    </xdr:to>
    <xdr:sp>
      <xdr:nvSpPr>
        <xdr:cNvPr id="20" name="Line 1"/>
        <xdr:cNvSpPr>
          <a:spLocks/>
        </xdr:cNvSpPr>
      </xdr:nvSpPr>
      <xdr:spPr>
        <a:xfrm>
          <a:off x="20897850" y="139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54</xdr:row>
      <xdr:rowOff>57150</xdr:rowOff>
    </xdr:from>
    <xdr:to>
      <xdr:col>26</xdr:col>
      <xdr:colOff>0</xdr:colOff>
      <xdr:row>54</xdr:row>
      <xdr:rowOff>57150</xdr:rowOff>
    </xdr:to>
    <xdr:sp>
      <xdr:nvSpPr>
        <xdr:cNvPr id="21" name="Line 1"/>
        <xdr:cNvSpPr>
          <a:spLocks/>
        </xdr:cNvSpPr>
      </xdr:nvSpPr>
      <xdr:spPr>
        <a:xfrm>
          <a:off x="20897850" y="1445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56</xdr:row>
      <xdr:rowOff>57150</xdr:rowOff>
    </xdr:from>
    <xdr:to>
      <xdr:col>26</xdr:col>
      <xdr:colOff>0</xdr:colOff>
      <xdr:row>56</xdr:row>
      <xdr:rowOff>57150</xdr:rowOff>
    </xdr:to>
    <xdr:sp>
      <xdr:nvSpPr>
        <xdr:cNvPr id="22" name="Line 1"/>
        <xdr:cNvSpPr>
          <a:spLocks/>
        </xdr:cNvSpPr>
      </xdr:nvSpPr>
      <xdr:spPr>
        <a:xfrm>
          <a:off x="20897850" y="1499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58</xdr:row>
      <xdr:rowOff>57150</xdr:rowOff>
    </xdr:from>
    <xdr:to>
      <xdr:col>26</xdr:col>
      <xdr:colOff>0</xdr:colOff>
      <xdr:row>58</xdr:row>
      <xdr:rowOff>57150</xdr:rowOff>
    </xdr:to>
    <xdr:sp>
      <xdr:nvSpPr>
        <xdr:cNvPr id="23" name="Line 1"/>
        <xdr:cNvSpPr>
          <a:spLocks/>
        </xdr:cNvSpPr>
      </xdr:nvSpPr>
      <xdr:spPr>
        <a:xfrm>
          <a:off x="20897850" y="1552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60</xdr:row>
      <xdr:rowOff>57150</xdr:rowOff>
    </xdr:from>
    <xdr:to>
      <xdr:col>26</xdr:col>
      <xdr:colOff>0</xdr:colOff>
      <xdr:row>60</xdr:row>
      <xdr:rowOff>57150</xdr:rowOff>
    </xdr:to>
    <xdr:sp>
      <xdr:nvSpPr>
        <xdr:cNvPr id="24" name="Line 1"/>
        <xdr:cNvSpPr>
          <a:spLocks/>
        </xdr:cNvSpPr>
      </xdr:nvSpPr>
      <xdr:spPr>
        <a:xfrm>
          <a:off x="20897850" y="1605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62</xdr:row>
      <xdr:rowOff>57150</xdr:rowOff>
    </xdr:from>
    <xdr:to>
      <xdr:col>26</xdr:col>
      <xdr:colOff>0</xdr:colOff>
      <xdr:row>62</xdr:row>
      <xdr:rowOff>57150</xdr:rowOff>
    </xdr:to>
    <xdr:sp>
      <xdr:nvSpPr>
        <xdr:cNvPr id="25" name="Line 1"/>
        <xdr:cNvSpPr>
          <a:spLocks/>
        </xdr:cNvSpPr>
      </xdr:nvSpPr>
      <xdr:spPr>
        <a:xfrm>
          <a:off x="20897850" y="1659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64</xdr:row>
      <xdr:rowOff>57150</xdr:rowOff>
    </xdr:from>
    <xdr:to>
      <xdr:col>26</xdr:col>
      <xdr:colOff>0</xdr:colOff>
      <xdr:row>64</xdr:row>
      <xdr:rowOff>57150</xdr:rowOff>
    </xdr:to>
    <xdr:sp>
      <xdr:nvSpPr>
        <xdr:cNvPr id="26" name="Line 1"/>
        <xdr:cNvSpPr>
          <a:spLocks/>
        </xdr:cNvSpPr>
      </xdr:nvSpPr>
      <xdr:spPr>
        <a:xfrm>
          <a:off x="20897850" y="1712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66</xdr:row>
      <xdr:rowOff>57150</xdr:rowOff>
    </xdr:from>
    <xdr:to>
      <xdr:col>26</xdr:col>
      <xdr:colOff>0</xdr:colOff>
      <xdr:row>66</xdr:row>
      <xdr:rowOff>57150</xdr:rowOff>
    </xdr:to>
    <xdr:sp>
      <xdr:nvSpPr>
        <xdr:cNvPr id="27" name="Line 1"/>
        <xdr:cNvSpPr>
          <a:spLocks/>
        </xdr:cNvSpPr>
      </xdr:nvSpPr>
      <xdr:spPr>
        <a:xfrm>
          <a:off x="20897850" y="1765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68</xdr:row>
      <xdr:rowOff>57150</xdr:rowOff>
    </xdr:from>
    <xdr:to>
      <xdr:col>26</xdr:col>
      <xdr:colOff>0</xdr:colOff>
      <xdr:row>68</xdr:row>
      <xdr:rowOff>57150</xdr:rowOff>
    </xdr:to>
    <xdr:sp>
      <xdr:nvSpPr>
        <xdr:cNvPr id="28" name="Line 1"/>
        <xdr:cNvSpPr>
          <a:spLocks/>
        </xdr:cNvSpPr>
      </xdr:nvSpPr>
      <xdr:spPr>
        <a:xfrm>
          <a:off x="20897850" y="1819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70</xdr:row>
      <xdr:rowOff>57150</xdr:rowOff>
    </xdr:from>
    <xdr:to>
      <xdr:col>26</xdr:col>
      <xdr:colOff>0</xdr:colOff>
      <xdr:row>70</xdr:row>
      <xdr:rowOff>57150</xdr:rowOff>
    </xdr:to>
    <xdr:sp>
      <xdr:nvSpPr>
        <xdr:cNvPr id="29" name="Line 1"/>
        <xdr:cNvSpPr>
          <a:spLocks/>
        </xdr:cNvSpPr>
      </xdr:nvSpPr>
      <xdr:spPr>
        <a:xfrm>
          <a:off x="20897850" y="1872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72</xdr:row>
      <xdr:rowOff>57150</xdr:rowOff>
    </xdr:from>
    <xdr:to>
      <xdr:col>26</xdr:col>
      <xdr:colOff>0</xdr:colOff>
      <xdr:row>72</xdr:row>
      <xdr:rowOff>57150</xdr:rowOff>
    </xdr:to>
    <xdr:sp>
      <xdr:nvSpPr>
        <xdr:cNvPr id="30" name="Line 1"/>
        <xdr:cNvSpPr>
          <a:spLocks/>
        </xdr:cNvSpPr>
      </xdr:nvSpPr>
      <xdr:spPr>
        <a:xfrm>
          <a:off x="20897850" y="1925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74</xdr:row>
      <xdr:rowOff>57150</xdr:rowOff>
    </xdr:from>
    <xdr:to>
      <xdr:col>26</xdr:col>
      <xdr:colOff>0</xdr:colOff>
      <xdr:row>74</xdr:row>
      <xdr:rowOff>57150</xdr:rowOff>
    </xdr:to>
    <xdr:sp>
      <xdr:nvSpPr>
        <xdr:cNvPr id="31" name="Line 1"/>
        <xdr:cNvSpPr>
          <a:spLocks/>
        </xdr:cNvSpPr>
      </xdr:nvSpPr>
      <xdr:spPr>
        <a:xfrm>
          <a:off x="20897850" y="1979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76</xdr:row>
      <xdr:rowOff>57150</xdr:rowOff>
    </xdr:from>
    <xdr:to>
      <xdr:col>26</xdr:col>
      <xdr:colOff>0</xdr:colOff>
      <xdr:row>76</xdr:row>
      <xdr:rowOff>57150</xdr:rowOff>
    </xdr:to>
    <xdr:sp>
      <xdr:nvSpPr>
        <xdr:cNvPr id="32" name="Line 1"/>
        <xdr:cNvSpPr>
          <a:spLocks/>
        </xdr:cNvSpPr>
      </xdr:nvSpPr>
      <xdr:spPr>
        <a:xfrm>
          <a:off x="20897850" y="2032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78</xdr:row>
      <xdr:rowOff>57150</xdr:rowOff>
    </xdr:from>
    <xdr:to>
      <xdr:col>26</xdr:col>
      <xdr:colOff>0</xdr:colOff>
      <xdr:row>78</xdr:row>
      <xdr:rowOff>57150</xdr:rowOff>
    </xdr:to>
    <xdr:sp>
      <xdr:nvSpPr>
        <xdr:cNvPr id="33" name="Line 1"/>
        <xdr:cNvSpPr>
          <a:spLocks/>
        </xdr:cNvSpPr>
      </xdr:nvSpPr>
      <xdr:spPr>
        <a:xfrm>
          <a:off x="20897850" y="2085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80</xdr:row>
      <xdr:rowOff>57150</xdr:rowOff>
    </xdr:from>
    <xdr:to>
      <xdr:col>26</xdr:col>
      <xdr:colOff>0</xdr:colOff>
      <xdr:row>80</xdr:row>
      <xdr:rowOff>57150</xdr:rowOff>
    </xdr:to>
    <xdr:sp>
      <xdr:nvSpPr>
        <xdr:cNvPr id="34" name="Line 1"/>
        <xdr:cNvSpPr>
          <a:spLocks/>
        </xdr:cNvSpPr>
      </xdr:nvSpPr>
      <xdr:spPr>
        <a:xfrm>
          <a:off x="20897850" y="2139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82</xdr:row>
      <xdr:rowOff>57150</xdr:rowOff>
    </xdr:from>
    <xdr:to>
      <xdr:col>26</xdr:col>
      <xdr:colOff>0</xdr:colOff>
      <xdr:row>82</xdr:row>
      <xdr:rowOff>57150</xdr:rowOff>
    </xdr:to>
    <xdr:sp>
      <xdr:nvSpPr>
        <xdr:cNvPr id="35" name="Line 1"/>
        <xdr:cNvSpPr>
          <a:spLocks/>
        </xdr:cNvSpPr>
      </xdr:nvSpPr>
      <xdr:spPr>
        <a:xfrm>
          <a:off x="20897850" y="2192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84</xdr:row>
      <xdr:rowOff>57150</xdr:rowOff>
    </xdr:from>
    <xdr:to>
      <xdr:col>26</xdr:col>
      <xdr:colOff>0</xdr:colOff>
      <xdr:row>84</xdr:row>
      <xdr:rowOff>57150</xdr:rowOff>
    </xdr:to>
    <xdr:sp>
      <xdr:nvSpPr>
        <xdr:cNvPr id="36" name="Line 1"/>
        <xdr:cNvSpPr>
          <a:spLocks/>
        </xdr:cNvSpPr>
      </xdr:nvSpPr>
      <xdr:spPr>
        <a:xfrm>
          <a:off x="20897850" y="2245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86</xdr:row>
      <xdr:rowOff>57150</xdr:rowOff>
    </xdr:from>
    <xdr:to>
      <xdr:col>26</xdr:col>
      <xdr:colOff>0</xdr:colOff>
      <xdr:row>86</xdr:row>
      <xdr:rowOff>57150</xdr:rowOff>
    </xdr:to>
    <xdr:sp>
      <xdr:nvSpPr>
        <xdr:cNvPr id="37" name="Line 1"/>
        <xdr:cNvSpPr>
          <a:spLocks/>
        </xdr:cNvSpPr>
      </xdr:nvSpPr>
      <xdr:spPr>
        <a:xfrm>
          <a:off x="20897850" y="2299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88</xdr:row>
      <xdr:rowOff>57150</xdr:rowOff>
    </xdr:from>
    <xdr:to>
      <xdr:col>26</xdr:col>
      <xdr:colOff>0</xdr:colOff>
      <xdr:row>88</xdr:row>
      <xdr:rowOff>57150</xdr:rowOff>
    </xdr:to>
    <xdr:sp>
      <xdr:nvSpPr>
        <xdr:cNvPr id="38" name="Line 1"/>
        <xdr:cNvSpPr>
          <a:spLocks/>
        </xdr:cNvSpPr>
      </xdr:nvSpPr>
      <xdr:spPr>
        <a:xfrm>
          <a:off x="20897850" y="235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90</xdr:row>
      <xdr:rowOff>57150</xdr:rowOff>
    </xdr:from>
    <xdr:to>
      <xdr:col>26</xdr:col>
      <xdr:colOff>0</xdr:colOff>
      <xdr:row>90</xdr:row>
      <xdr:rowOff>57150</xdr:rowOff>
    </xdr:to>
    <xdr:sp>
      <xdr:nvSpPr>
        <xdr:cNvPr id="39" name="Line 1"/>
        <xdr:cNvSpPr>
          <a:spLocks/>
        </xdr:cNvSpPr>
      </xdr:nvSpPr>
      <xdr:spPr>
        <a:xfrm>
          <a:off x="20897850" y="2406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92</xdr:row>
      <xdr:rowOff>57150</xdr:rowOff>
    </xdr:from>
    <xdr:to>
      <xdr:col>26</xdr:col>
      <xdr:colOff>0</xdr:colOff>
      <xdr:row>92</xdr:row>
      <xdr:rowOff>57150</xdr:rowOff>
    </xdr:to>
    <xdr:sp>
      <xdr:nvSpPr>
        <xdr:cNvPr id="40" name="Line 1"/>
        <xdr:cNvSpPr>
          <a:spLocks/>
        </xdr:cNvSpPr>
      </xdr:nvSpPr>
      <xdr:spPr>
        <a:xfrm>
          <a:off x="20897850" y="2459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94</xdr:row>
      <xdr:rowOff>57150</xdr:rowOff>
    </xdr:from>
    <xdr:to>
      <xdr:col>26</xdr:col>
      <xdr:colOff>0</xdr:colOff>
      <xdr:row>94</xdr:row>
      <xdr:rowOff>57150</xdr:rowOff>
    </xdr:to>
    <xdr:sp>
      <xdr:nvSpPr>
        <xdr:cNvPr id="41" name="Line 1"/>
        <xdr:cNvSpPr>
          <a:spLocks/>
        </xdr:cNvSpPr>
      </xdr:nvSpPr>
      <xdr:spPr>
        <a:xfrm>
          <a:off x="20897850" y="2512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96</xdr:row>
      <xdr:rowOff>57150</xdr:rowOff>
    </xdr:from>
    <xdr:to>
      <xdr:col>26</xdr:col>
      <xdr:colOff>0</xdr:colOff>
      <xdr:row>96</xdr:row>
      <xdr:rowOff>57150</xdr:rowOff>
    </xdr:to>
    <xdr:sp>
      <xdr:nvSpPr>
        <xdr:cNvPr id="42" name="Line 1"/>
        <xdr:cNvSpPr>
          <a:spLocks/>
        </xdr:cNvSpPr>
      </xdr:nvSpPr>
      <xdr:spPr>
        <a:xfrm>
          <a:off x="20897850" y="2566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98</xdr:row>
      <xdr:rowOff>57150</xdr:rowOff>
    </xdr:from>
    <xdr:to>
      <xdr:col>26</xdr:col>
      <xdr:colOff>0</xdr:colOff>
      <xdr:row>98</xdr:row>
      <xdr:rowOff>57150</xdr:rowOff>
    </xdr:to>
    <xdr:sp>
      <xdr:nvSpPr>
        <xdr:cNvPr id="43" name="Line 1"/>
        <xdr:cNvSpPr>
          <a:spLocks/>
        </xdr:cNvSpPr>
      </xdr:nvSpPr>
      <xdr:spPr>
        <a:xfrm>
          <a:off x="20897850" y="2619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100</xdr:row>
      <xdr:rowOff>57150</xdr:rowOff>
    </xdr:from>
    <xdr:to>
      <xdr:col>26</xdr:col>
      <xdr:colOff>0</xdr:colOff>
      <xdr:row>100</xdr:row>
      <xdr:rowOff>57150</xdr:rowOff>
    </xdr:to>
    <xdr:sp>
      <xdr:nvSpPr>
        <xdr:cNvPr id="44" name="Line 1"/>
        <xdr:cNvSpPr>
          <a:spLocks/>
        </xdr:cNvSpPr>
      </xdr:nvSpPr>
      <xdr:spPr>
        <a:xfrm>
          <a:off x="20897850" y="2672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102</xdr:row>
      <xdr:rowOff>57150</xdr:rowOff>
    </xdr:from>
    <xdr:to>
      <xdr:col>26</xdr:col>
      <xdr:colOff>0</xdr:colOff>
      <xdr:row>102</xdr:row>
      <xdr:rowOff>57150</xdr:rowOff>
    </xdr:to>
    <xdr:sp>
      <xdr:nvSpPr>
        <xdr:cNvPr id="45" name="Line 1"/>
        <xdr:cNvSpPr>
          <a:spLocks/>
        </xdr:cNvSpPr>
      </xdr:nvSpPr>
      <xdr:spPr>
        <a:xfrm>
          <a:off x="20897850" y="2726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104</xdr:row>
      <xdr:rowOff>57150</xdr:rowOff>
    </xdr:from>
    <xdr:to>
      <xdr:col>26</xdr:col>
      <xdr:colOff>0</xdr:colOff>
      <xdr:row>104</xdr:row>
      <xdr:rowOff>57150</xdr:rowOff>
    </xdr:to>
    <xdr:sp>
      <xdr:nvSpPr>
        <xdr:cNvPr id="46" name="Line 1"/>
        <xdr:cNvSpPr>
          <a:spLocks/>
        </xdr:cNvSpPr>
      </xdr:nvSpPr>
      <xdr:spPr>
        <a:xfrm>
          <a:off x="20897850" y="2779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106</xdr:row>
      <xdr:rowOff>57150</xdr:rowOff>
    </xdr:from>
    <xdr:to>
      <xdr:col>26</xdr:col>
      <xdr:colOff>0</xdr:colOff>
      <xdr:row>106</xdr:row>
      <xdr:rowOff>57150</xdr:rowOff>
    </xdr:to>
    <xdr:sp>
      <xdr:nvSpPr>
        <xdr:cNvPr id="47" name="Line 1"/>
        <xdr:cNvSpPr>
          <a:spLocks/>
        </xdr:cNvSpPr>
      </xdr:nvSpPr>
      <xdr:spPr>
        <a:xfrm>
          <a:off x="20897850" y="2832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108</xdr:row>
      <xdr:rowOff>57150</xdr:rowOff>
    </xdr:from>
    <xdr:to>
      <xdr:col>26</xdr:col>
      <xdr:colOff>0</xdr:colOff>
      <xdr:row>108</xdr:row>
      <xdr:rowOff>57150</xdr:rowOff>
    </xdr:to>
    <xdr:sp>
      <xdr:nvSpPr>
        <xdr:cNvPr id="48" name="Line 1"/>
        <xdr:cNvSpPr>
          <a:spLocks/>
        </xdr:cNvSpPr>
      </xdr:nvSpPr>
      <xdr:spPr>
        <a:xfrm>
          <a:off x="20897850" y="2886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110</xdr:row>
      <xdr:rowOff>57150</xdr:rowOff>
    </xdr:from>
    <xdr:to>
      <xdr:col>26</xdr:col>
      <xdr:colOff>0</xdr:colOff>
      <xdr:row>110</xdr:row>
      <xdr:rowOff>57150</xdr:rowOff>
    </xdr:to>
    <xdr:sp>
      <xdr:nvSpPr>
        <xdr:cNvPr id="49" name="Line 1"/>
        <xdr:cNvSpPr>
          <a:spLocks/>
        </xdr:cNvSpPr>
      </xdr:nvSpPr>
      <xdr:spPr>
        <a:xfrm>
          <a:off x="20897850" y="2939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112</xdr:row>
      <xdr:rowOff>57150</xdr:rowOff>
    </xdr:from>
    <xdr:to>
      <xdr:col>26</xdr:col>
      <xdr:colOff>0</xdr:colOff>
      <xdr:row>112</xdr:row>
      <xdr:rowOff>57150</xdr:rowOff>
    </xdr:to>
    <xdr:sp>
      <xdr:nvSpPr>
        <xdr:cNvPr id="50" name="Line 1"/>
        <xdr:cNvSpPr>
          <a:spLocks/>
        </xdr:cNvSpPr>
      </xdr:nvSpPr>
      <xdr:spPr>
        <a:xfrm>
          <a:off x="20897850" y="2992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114</xdr:row>
      <xdr:rowOff>57150</xdr:rowOff>
    </xdr:from>
    <xdr:to>
      <xdr:col>26</xdr:col>
      <xdr:colOff>0</xdr:colOff>
      <xdr:row>114</xdr:row>
      <xdr:rowOff>57150</xdr:rowOff>
    </xdr:to>
    <xdr:sp>
      <xdr:nvSpPr>
        <xdr:cNvPr id="51" name="Line 1"/>
        <xdr:cNvSpPr>
          <a:spLocks/>
        </xdr:cNvSpPr>
      </xdr:nvSpPr>
      <xdr:spPr>
        <a:xfrm>
          <a:off x="20897850" y="3046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116</xdr:row>
      <xdr:rowOff>57150</xdr:rowOff>
    </xdr:from>
    <xdr:to>
      <xdr:col>26</xdr:col>
      <xdr:colOff>0</xdr:colOff>
      <xdr:row>116</xdr:row>
      <xdr:rowOff>57150</xdr:rowOff>
    </xdr:to>
    <xdr:sp>
      <xdr:nvSpPr>
        <xdr:cNvPr id="52" name="Line 1"/>
        <xdr:cNvSpPr>
          <a:spLocks/>
        </xdr:cNvSpPr>
      </xdr:nvSpPr>
      <xdr:spPr>
        <a:xfrm>
          <a:off x="20897850" y="3099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118</xdr:row>
      <xdr:rowOff>57150</xdr:rowOff>
    </xdr:from>
    <xdr:to>
      <xdr:col>26</xdr:col>
      <xdr:colOff>0</xdr:colOff>
      <xdr:row>118</xdr:row>
      <xdr:rowOff>57150</xdr:rowOff>
    </xdr:to>
    <xdr:sp>
      <xdr:nvSpPr>
        <xdr:cNvPr id="53" name="Line 1"/>
        <xdr:cNvSpPr>
          <a:spLocks/>
        </xdr:cNvSpPr>
      </xdr:nvSpPr>
      <xdr:spPr>
        <a:xfrm>
          <a:off x="20897850" y="3152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120</xdr:row>
      <xdr:rowOff>57150</xdr:rowOff>
    </xdr:from>
    <xdr:to>
      <xdr:col>26</xdr:col>
      <xdr:colOff>0</xdr:colOff>
      <xdr:row>120</xdr:row>
      <xdr:rowOff>57150</xdr:rowOff>
    </xdr:to>
    <xdr:sp>
      <xdr:nvSpPr>
        <xdr:cNvPr id="54" name="Line 1"/>
        <xdr:cNvSpPr>
          <a:spLocks/>
        </xdr:cNvSpPr>
      </xdr:nvSpPr>
      <xdr:spPr>
        <a:xfrm>
          <a:off x="20897850" y="3206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122</xdr:row>
      <xdr:rowOff>57150</xdr:rowOff>
    </xdr:from>
    <xdr:to>
      <xdr:col>26</xdr:col>
      <xdr:colOff>0</xdr:colOff>
      <xdr:row>122</xdr:row>
      <xdr:rowOff>57150</xdr:rowOff>
    </xdr:to>
    <xdr:sp>
      <xdr:nvSpPr>
        <xdr:cNvPr id="55" name="Line 1"/>
        <xdr:cNvSpPr>
          <a:spLocks/>
        </xdr:cNvSpPr>
      </xdr:nvSpPr>
      <xdr:spPr>
        <a:xfrm>
          <a:off x="20897850" y="3259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124</xdr:row>
      <xdr:rowOff>57150</xdr:rowOff>
    </xdr:from>
    <xdr:to>
      <xdr:col>26</xdr:col>
      <xdr:colOff>0</xdr:colOff>
      <xdr:row>124</xdr:row>
      <xdr:rowOff>57150</xdr:rowOff>
    </xdr:to>
    <xdr:sp>
      <xdr:nvSpPr>
        <xdr:cNvPr id="56" name="Line 1"/>
        <xdr:cNvSpPr>
          <a:spLocks/>
        </xdr:cNvSpPr>
      </xdr:nvSpPr>
      <xdr:spPr>
        <a:xfrm>
          <a:off x="20897850" y="3312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126</xdr:row>
      <xdr:rowOff>57150</xdr:rowOff>
    </xdr:from>
    <xdr:to>
      <xdr:col>26</xdr:col>
      <xdr:colOff>0</xdr:colOff>
      <xdr:row>126</xdr:row>
      <xdr:rowOff>57150</xdr:rowOff>
    </xdr:to>
    <xdr:sp>
      <xdr:nvSpPr>
        <xdr:cNvPr id="57" name="Line 1"/>
        <xdr:cNvSpPr>
          <a:spLocks/>
        </xdr:cNvSpPr>
      </xdr:nvSpPr>
      <xdr:spPr>
        <a:xfrm>
          <a:off x="20897850" y="3366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128</xdr:row>
      <xdr:rowOff>57150</xdr:rowOff>
    </xdr:from>
    <xdr:to>
      <xdr:col>26</xdr:col>
      <xdr:colOff>0</xdr:colOff>
      <xdr:row>128</xdr:row>
      <xdr:rowOff>57150</xdr:rowOff>
    </xdr:to>
    <xdr:sp>
      <xdr:nvSpPr>
        <xdr:cNvPr id="58" name="Line 1"/>
        <xdr:cNvSpPr>
          <a:spLocks/>
        </xdr:cNvSpPr>
      </xdr:nvSpPr>
      <xdr:spPr>
        <a:xfrm>
          <a:off x="20897850" y="3419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130</xdr:row>
      <xdr:rowOff>57150</xdr:rowOff>
    </xdr:from>
    <xdr:to>
      <xdr:col>26</xdr:col>
      <xdr:colOff>0</xdr:colOff>
      <xdr:row>130</xdr:row>
      <xdr:rowOff>57150</xdr:rowOff>
    </xdr:to>
    <xdr:sp>
      <xdr:nvSpPr>
        <xdr:cNvPr id="59" name="Line 1"/>
        <xdr:cNvSpPr>
          <a:spLocks/>
        </xdr:cNvSpPr>
      </xdr:nvSpPr>
      <xdr:spPr>
        <a:xfrm>
          <a:off x="20897850" y="3472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132</xdr:row>
      <xdr:rowOff>57150</xdr:rowOff>
    </xdr:from>
    <xdr:to>
      <xdr:col>26</xdr:col>
      <xdr:colOff>0</xdr:colOff>
      <xdr:row>132</xdr:row>
      <xdr:rowOff>57150</xdr:rowOff>
    </xdr:to>
    <xdr:sp>
      <xdr:nvSpPr>
        <xdr:cNvPr id="60" name="Line 1"/>
        <xdr:cNvSpPr>
          <a:spLocks/>
        </xdr:cNvSpPr>
      </xdr:nvSpPr>
      <xdr:spPr>
        <a:xfrm>
          <a:off x="20897850" y="3526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134</xdr:row>
      <xdr:rowOff>57150</xdr:rowOff>
    </xdr:from>
    <xdr:to>
      <xdr:col>26</xdr:col>
      <xdr:colOff>0</xdr:colOff>
      <xdr:row>134</xdr:row>
      <xdr:rowOff>57150</xdr:rowOff>
    </xdr:to>
    <xdr:sp>
      <xdr:nvSpPr>
        <xdr:cNvPr id="61" name="Line 1"/>
        <xdr:cNvSpPr>
          <a:spLocks/>
        </xdr:cNvSpPr>
      </xdr:nvSpPr>
      <xdr:spPr>
        <a:xfrm>
          <a:off x="20897850" y="3579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136</xdr:row>
      <xdr:rowOff>57150</xdr:rowOff>
    </xdr:from>
    <xdr:to>
      <xdr:col>26</xdr:col>
      <xdr:colOff>0</xdr:colOff>
      <xdr:row>136</xdr:row>
      <xdr:rowOff>57150</xdr:rowOff>
    </xdr:to>
    <xdr:sp>
      <xdr:nvSpPr>
        <xdr:cNvPr id="62" name="Line 1"/>
        <xdr:cNvSpPr>
          <a:spLocks/>
        </xdr:cNvSpPr>
      </xdr:nvSpPr>
      <xdr:spPr>
        <a:xfrm>
          <a:off x="20897850" y="3632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138</xdr:row>
      <xdr:rowOff>57150</xdr:rowOff>
    </xdr:from>
    <xdr:to>
      <xdr:col>26</xdr:col>
      <xdr:colOff>0</xdr:colOff>
      <xdr:row>138</xdr:row>
      <xdr:rowOff>57150</xdr:rowOff>
    </xdr:to>
    <xdr:sp>
      <xdr:nvSpPr>
        <xdr:cNvPr id="63" name="Line 1"/>
        <xdr:cNvSpPr>
          <a:spLocks/>
        </xdr:cNvSpPr>
      </xdr:nvSpPr>
      <xdr:spPr>
        <a:xfrm>
          <a:off x="20897850" y="3686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140</xdr:row>
      <xdr:rowOff>57150</xdr:rowOff>
    </xdr:from>
    <xdr:to>
      <xdr:col>26</xdr:col>
      <xdr:colOff>0</xdr:colOff>
      <xdr:row>140</xdr:row>
      <xdr:rowOff>57150</xdr:rowOff>
    </xdr:to>
    <xdr:sp>
      <xdr:nvSpPr>
        <xdr:cNvPr id="64" name="Line 1"/>
        <xdr:cNvSpPr>
          <a:spLocks/>
        </xdr:cNvSpPr>
      </xdr:nvSpPr>
      <xdr:spPr>
        <a:xfrm>
          <a:off x="20897850" y="3739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142</xdr:row>
      <xdr:rowOff>57150</xdr:rowOff>
    </xdr:from>
    <xdr:to>
      <xdr:col>26</xdr:col>
      <xdr:colOff>0</xdr:colOff>
      <xdr:row>142</xdr:row>
      <xdr:rowOff>57150</xdr:rowOff>
    </xdr:to>
    <xdr:sp>
      <xdr:nvSpPr>
        <xdr:cNvPr id="65" name="Line 1"/>
        <xdr:cNvSpPr>
          <a:spLocks/>
        </xdr:cNvSpPr>
      </xdr:nvSpPr>
      <xdr:spPr>
        <a:xfrm>
          <a:off x="20897850" y="3792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144</xdr:row>
      <xdr:rowOff>57150</xdr:rowOff>
    </xdr:from>
    <xdr:to>
      <xdr:col>26</xdr:col>
      <xdr:colOff>0</xdr:colOff>
      <xdr:row>144</xdr:row>
      <xdr:rowOff>57150</xdr:rowOff>
    </xdr:to>
    <xdr:sp>
      <xdr:nvSpPr>
        <xdr:cNvPr id="66" name="Line 1"/>
        <xdr:cNvSpPr>
          <a:spLocks/>
        </xdr:cNvSpPr>
      </xdr:nvSpPr>
      <xdr:spPr>
        <a:xfrm>
          <a:off x="20897850" y="3846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146</xdr:row>
      <xdr:rowOff>57150</xdr:rowOff>
    </xdr:from>
    <xdr:to>
      <xdr:col>26</xdr:col>
      <xdr:colOff>0</xdr:colOff>
      <xdr:row>146</xdr:row>
      <xdr:rowOff>57150</xdr:rowOff>
    </xdr:to>
    <xdr:sp>
      <xdr:nvSpPr>
        <xdr:cNvPr id="67" name="Line 1"/>
        <xdr:cNvSpPr>
          <a:spLocks/>
        </xdr:cNvSpPr>
      </xdr:nvSpPr>
      <xdr:spPr>
        <a:xfrm>
          <a:off x="20897850" y="389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148</xdr:row>
      <xdr:rowOff>57150</xdr:rowOff>
    </xdr:from>
    <xdr:to>
      <xdr:col>26</xdr:col>
      <xdr:colOff>0</xdr:colOff>
      <xdr:row>148</xdr:row>
      <xdr:rowOff>57150</xdr:rowOff>
    </xdr:to>
    <xdr:sp>
      <xdr:nvSpPr>
        <xdr:cNvPr id="68" name="Line 1"/>
        <xdr:cNvSpPr>
          <a:spLocks/>
        </xdr:cNvSpPr>
      </xdr:nvSpPr>
      <xdr:spPr>
        <a:xfrm>
          <a:off x="20897850" y="395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150</xdr:row>
      <xdr:rowOff>57150</xdr:rowOff>
    </xdr:from>
    <xdr:to>
      <xdr:col>26</xdr:col>
      <xdr:colOff>0</xdr:colOff>
      <xdr:row>150</xdr:row>
      <xdr:rowOff>57150</xdr:rowOff>
    </xdr:to>
    <xdr:sp>
      <xdr:nvSpPr>
        <xdr:cNvPr id="69" name="Line 1"/>
        <xdr:cNvSpPr>
          <a:spLocks/>
        </xdr:cNvSpPr>
      </xdr:nvSpPr>
      <xdr:spPr>
        <a:xfrm>
          <a:off x="20897850" y="400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152</xdr:row>
      <xdr:rowOff>57150</xdr:rowOff>
    </xdr:from>
    <xdr:to>
      <xdr:col>26</xdr:col>
      <xdr:colOff>0</xdr:colOff>
      <xdr:row>152</xdr:row>
      <xdr:rowOff>57150</xdr:rowOff>
    </xdr:to>
    <xdr:sp>
      <xdr:nvSpPr>
        <xdr:cNvPr id="70" name="Line 1"/>
        <xdr:cNvSpPr>
          <a:spLocks/>
        </xdr:cNvSpPr>
      </xdr:nvSpPr>
      <xdr:spPr>
        <a:xfrm>
          <a:off x="20897850" y="4059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154</xdr:row>
      <xdr:rowOff>57150</xdr:rowOff>
    </xdr:from>
    <xdr:to>
      <xdr:col>26</xdr:col>
      <xdr:colOff>0</xdr:colOff>
      <xdr:row>154</xdr:row>
      <xdr:rowOff>57150</xdr:rowOff>
    </xdr:to>
    <xdr:sp>
      <xdr:nvSpPr>
        <xdr:cNvPr id="71" name="Line 1"/>
        <xdr:cNvSpPr>
          <a:spLocks/>
        </xdr:cNvSpPr>
      </xdr:nvSpPr>
      <xdr:spPr>
        <a:xfrm>
          <a:off x="20897850" y="411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156</xdr:row>
      <xdr:rowOff>57150</xdr:rowOff>
    </xdr:from>
    <xdr:to>
      <xdr:col>26</xdr:col>
      <xdr:colOff>0</xdr:colOff>
      <xdr:row>156</xdr:row>
      <xdr:rowOff>57150</xdr:rowOff>
    </xdr:to>
    <xdr:sp>
      <xdr:nvSpPr>
        <xdr:cNvPr id="72" name="Line 1"/>
        <xdr:cNvSpPr>
          <a:spLocks/>
        </xdr:cNvSpPr>
      </xdr:nvSpPr>
      <xdr:spPr>
        <a:xfrm>
          <a:off x="20897850" y="416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158</xdr:row>
      <xdr:rowOff>57150</xdr:rowOff>
    </xdr:from>
    <xdr:to>
      <xdr:col>26</xdr:col>
      <xdr:colOff>0</xdr:colOff>
      <xdr:row>158</xdr:row>
      <xdr:rowOff>57150</xdr:rowOff>
    </xdr:to>
    <xdr:sp>
      <xdr:nvSpPr>
        <xdr:cNvPr id="73" name="Line 1"/>
        <xdr:cNvSpPr>
          <a:spLocks/>
        </xdr:cNvSpPr>
      </xdr:nvSpPr>
      <xdr:spPr>
        <a:xfrm>
          <a:off x="20897850" y="421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160</xdr:row>
      <xdr:rowOff>57150</xdr:rowOff>
    </xdr:from>
    <xdr:to>
      <xdr:col>26</xdr:col>
      <xdr:colOff>0</xdr:colOff>
      <xdr:row>160</xdr:row>
      <xdr:rowOff>57150</xdr:rowOff>
    </xdr:to>
    <xdr:sp>
      <xdr:nvSpPr>
        <xdr:cNvPr id="74" name="Line 1"/>
        <xdr:cNvSpPr>
          <a:spLocks/>
        </xdr:cNvSpPr>
      </xdr:nvSpPr>
      <xdr:spPr>
        <a:xfrm>
          <a:off x="20897850" y="427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162</xdr:row>
      <xdr:rowOff>57150</xdr:rowOff>
    </xdr:from>
    <xdr:to>
      <xdr:col>26</xdr:col>
      <xdr:colOff>0</xdr:colOff>
      <xdr:row>162</xdr:row>
      <xdr:rowOff>57150</xdr:rowOff>
    </xdr:to>
    <xdr:sp>
      <xdr:nvSpPr>
        <xdr:cNvPr id="75" name="Line 1"/>
        <xdr:cNvSpPr>
          <a:spLocks/>
        </xdr:cNvSpPr>
      </xdr:nvSpPr>
      <xdr:spPr>
        <a:xfrm>
          <a:off x="20897850" y="432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164</xdr:row>
      <xdr:rowOff>57150</xdr:rowOff>
    </xdr:from>
    <xdr:to>
      <xdr:col>26</xdr:col>
      <xdr:colOff>0</xdr:colOff>
      <xdr:row>164</xdr:row>
      <xdr:rowOff>57150</xdr:rowOff>
    </xdr:to>
    <xdr:sp>
      <xdr:nvSpPr>
        <xdr:cNvPr id="76" name="Line 1"/>
        <xdr:cNvSpPr>
          <a:spLocks/>
        </xdr:cNvSpPr>
      </xdr:nvSpPr>
      <xdr:spPr>
        <a:xfrm>
          <a:off x="20897850" y="437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166</xdr:row>
      <xdr:rowOff>57150</xdr:rowOff>
    </xdr:from>
    <xdr:to>
      <xdr:col>26</xdr:col>
      <xdr:colOff>0</xdr:colOff>
      <xdr:row>166</xdr:row>
      <xdr:rowOff>57150</xdr:rowOff>
    </xdr:to>
    <xdr:sp>
      <xdr:nvSpPr>
        <xdr:cNvPr id="77" name="Line 1"/>
        <xdr:cNvSpPr>
          <a:spLocks/>
        </xdr:cNvSpPr>
      </xdr:nvSpPr>
      <xdr:spPr>
        <a:xfrm>
          <a:off x="20897850" y="4432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168</xdr:row>
      <xdr:rowOff>57150</xdr:rowOff>
    </xdr:from>
    <xdr:to>
      <xdr:col>26</xdr:col>
      <xdr:colOff>0</xdr:colOff>
      <xdr:row>168</xdr:row>
      <xdr:rowOff>57150</xdr:rowOff>
    </xdr:to>
    <xdr:sp>
      <xdr:nvSpPr>
        <xdr:cNvPr id="78" name="Line 1"/>
        <xdr:cNvSpPr>
          <a:spLocks/>
        </xdr:cNvSpPr>
      </xdr:nvSpPr>
      <xdr:spPr>
        <a:xfrm>
          <a:off x="20897850" y="4486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170</xdr:row>
      <xdr:rowOff>57150</xdr:rowOff>
    </xdr:from>
    <xdr:to>
      <xdr:col>26</xdr:col>
      <xdr:colOff>0</xdr:colOff>
      <xdr:row>170</xdr:row>
      <xdr:rowOff>57150</xdr:rowOff>
    </xdr:to>
    <xdr:sp>
      <xdr:nvSpPr>
        <xdr:cNvPr id="79" name="Line 1"/>
        <xdr:cNvSpPr>
          <a:spLocks/>
        </xdr:cNvSpPr>
      </xdr:nvSpPr>
      <xdr:spPr>
        <a:xfrm>
          <a:off x="20897850" y="453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172</xdr:row>
      <xdr:rowOff>57150</xdr:rowOff>
    </xdr:from>
    <xdr:to>
      <xdr:col>26</xdr:col>
      <xdr:colOff>0</xdr:colOff>
      <xdr:row>172</xdr:row>
      <xdr:rowOff>57150</xdr:rowOff>
    </xdr:to>
    <xdr:sp>
      <xdr:nvSpPr>
        <xdr:cNvPr id="80" name="Line 1"/>
        <xdr:cNvSpPr>
          <a:spLocks/>
        </xdr:cNvSpPr>
      </xdr:nvSpPr>
      <xdr:spPr>
        <a:xfrm>
          <a:off x="20897850" y="459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174</xdr:row>
      <xdr:rowOff>57150</xdr:rowOff>
    </xdr:from>
    <xdr:to>
      <xdr:col>26</xdr:col>
      <xdr:colOff>0</xdr:colOff>
      <xdr:row>174</xdr:row>
      <xdr:rowOff>57150</xdr:rowOff>
    </xdr:to>
    <xdr:sp>
      <xdr:nvSpPr>
        <xdr:cNvPr id="81" name="Line 1"/>
        <xdr:cNvSpPr>
          <a:spLocks/>
        </xdr:cNvSpPr>
      </xdr:nvSpPr>
      <xdr:spPr>
        <a:xfrm>
          <a:off x="20897850" y="4646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176</xdr:row>
      <xdr:rowOff>57150</xdr:rowOff>
    </xdr:from>
    <xdr:to>
      <xdr:col>26</xdr:col>
      <xdr:colOff>0</xdr:colOff>
      <xdr:row>176</xdr:row>
      <xdr:rowOff>57150</xdr:rowOff>
    </xdr:to>
    <xdr:sp>
      <xdr:nvSpPr>
        <xdr:cNvPr id="82" name="Line 1"/>
        <xdr:cNvSpPr>
          <a:spLocks/>
        </xdr:cNvSpPr>
      </xdr:nvSpPr>
      <xdr:spPr>
        <a:xfrm>
          <a:off x="20897850" y="4699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178</xdr:row>
      <xdr:rowOff>57150</xdr:rowOff>
    </xdr:from>
    <xdr:to>
      <xdr:col>26</xdr:col>
      <xdr:colOff>0</xdr:colOff>
      <xdr:row>178</xdr:row>
      <xdr:rowOff>57150</xdr:rowOff>
    </xdr:to>
    <xdr:sp>
      <xdr:nvSpPr>
        <xdr:cNvPr id="83" name="Line 1"/>
        <xdr:cNvSpPr>
          <a:spLocks/>
        </xdr:cNvSpPr>
      </xdr:nvSpPr>
      <xdr:spPr>
        <a:xfrm>
          <a:off x="20897850" y="4752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180</xdr:row>
      <xdr:rowOff>57150</xdr:rowOff>
    </xdr:from>
    <xdr:to>
      <xdr:col>26</xdr:col>
      <xdr:colOff>0</xdr:colOff>
      <xdr:row>180</xdr:row>
      <xdr:rowOff>57150</xdr:rowOff>
    </xdr:to>
    <xdr:sp>
      <xdr:nvSpPr>
        <xdr:cNvPr id="84" name="Line 1"/>
        <xdr:cNvSpPr>
          <a:spLocks/>
        </xdr:cNvSpPr>
      </xdr:nvSpPr>
      <xdr:spPr>
        <a:xfrm>
          <a:off x="20897850" y="4806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182</xdr:row>
      <xdr:rowOff>57150</xdr:rowOff>
    </xdr:from>
    <xdr:to>
      <xdr:col>26</xdr:col>
      <xdr:colOff>0</xdr:colOff>
      <xdr:row>182</xdr:row>
      <xdr:rowOff>57150</xdr:rowOff>
    </xdr:to>
    <xdr:sp>
      <xdr:nvSpPr>
        <xdr:cNvPr id="85" name="Line 1"/>
        <xdr:cNvSpPr>
          <a:spLocks/>
        </xdr:cNvSpPr>
      </xdr:nvSpPr>
      <xdr:spPr>
        <a:xfrm>
          <a:off x="20897850" y="4859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184</xdr:row>
      <xdr:rowOff>57150</xdr:rowOff>
    </xdr:from>
    <xdr:to>
      <xdr:col>26</xdr:col>
      <xdr:colOff>0</xdr:colOff>
      <xdr:row>184</xdr:row>
      <xdr:rowOff>57150</xdr:rowOff>
    </xdr:to>
    <xdr:sp>
      <xdr:nvSpPr>
        <xdr:cNvPr id="86" name="Line 1"/>
        <xdr:cNvSpPr>
          <a:spLocks/>
        </xdr:cNvSpPr>
      </xdr:nvSpPr>
      <xdr:spPr>
        <a:xfrm>
          <a:off x="20897850" y="4912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186</xdr:row>
      <xdr:rowOff>57150</xdr:rowOff>
    </xdr:from>
    <xdr:to>
      <xdr:col>26</xdr:col>
      <xdr:colOff>0</xdr:colOff>
      <xdr:row>186</xdr:row>
      <xdr:rowOff>57150</xdr:rowOff>
    </xdr:to>
    <xdr:sp>
      <xdr:nvSpPr>
        <xdr:cNvPr id="87" name="Line 1"/>
        <xdr:cNvSpPr>
          <a:spLocks/>
        </xdr:cNvSpPr>
      </xdr:nvSpPr>
      <xdr:spPr>
        <a:xfrm>
          <a:off x="20897850" y="4966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188</xdr:row>
      <xdr:rowOff>57150</xdr:rowOff>
    </xdr:from>
    <xdr:to>
      <xdr:col>26</xdr:col>
      <xdr:colOff>0</xdr:colOff>
      <xdr:row>188</xdr:row>
      <xdr:rowOff>57150</xdr:rowOff>
    </xdr:to>
    <xdr:sp>
      <xdr:nvSpPr>
        <xdr:cNvPr id="88" name="Line 1"/>
        <xdr:cNvSpPr>
          <a:spLocks/>
        </xdr:cNvSpPr>
      </xdr:nvSpPr>
      <xdr:spPr>
        <a:xfrm>
          <a:off x="20897850" y="501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190</xdr:row>
      <xdr:rowOff>57150</xdr:rowOff>
    </xdr:from>
    <xdr:to>
      <xdr:col>26</xdr:col>
      <xdr:colOff>0</xdr:colOff>
      <xdr:row>190</xdr:row>
      <xdr:rowOff>57150</xdr:rowOff>
    </xdr:to>
    <xdr:sp>
      <xdr:nvSpPr>
        <xdr:cNvPr id="89" name="Line 1"/>
        <xdr:cNvSpPr>
          <a:spLocks/>
        </xdr:cNvSpPr>
      </xdr:nvSpPr>
      <xdr:spPr>
        <a:xfrm>
          <a:off x="20897850" y="5073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192</xdr:row>
      <xdr:rowOff>57150</xdr:rowOff>
    </xdr:from>
    <xdr:to>
      <xdr:col>26</xdr:col>
      <xdr:colOff>0</xdr:colOff>
      <xdr:row>192</xdr:row>
      <xdr:rowOff>57150</xdr:rowOff>
    </xdr:to>
    <xdr:sp>
      <xdr:nvSpPr>
        <xdr:cNvPr id="90" name="Line 1"/>
        <xdr:cNvSpPr>
          <a:spLocks/>
        </xdr:cNvSpPr>
      </xdr:nvSpPr>
      <xdr:spPr>
        <a:xfrm>
          <a:off x="20897850" y="5126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194</xdr:row>
      <xdr:rowOff>57150</xdr:rowOff>
    </xdr:from>
    <xdr:to>
      <xdr:col>26</xdr:col>
      <xdr:colOff>0</xdr:colOff>
      <xdr:row>194</xdr:row>
      <xdr:rowOff>57150</xdr:rowOff>
    </xdr:to>
    <xdr:sp>
      <xdr:nvSpPr>
        <xdr:cNvPr id="91" name="Line 1"/>
        <xdr:cNvSpPr>
          <a:spLocks/>
        </xdr:cNvSpPr>
      </xdr:nvSpPr>
      <xdr:spPr>
        <a:xfrm>
          <a:off x="20897850" y="5179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196</xdr:row>
      <xdr:rowOff>57150</xdr:rowOff>
    </xdr:from>
    <xdr:to>
      <xdr:col>26</xdr:col>
      <xdr:colOff>0</xdr:colOff>
      <xdr:row>196</xdr:row>
      <xdr:rowOff>57150</xdr:rowOff>
    </xdr:to>
    <xdr:sp>
      <xdr:nvSpPr>
        <xdr:cNvPr id="92" name="Line 1"/>
        <xdr:cNvSpPr>
          <a:spLocks/>
        </xdr:cNvSpPr>
      </xdr:nvSpPr>
      <xdr:spPr>
        <a:xfrm>
          <a:off x="20897850" y="5233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198</xdr:row>
      <xdr:rowOff>57150</xdr:rowOff>
    </xdr:from>
    <xdr:to>
      <xdr:col>26</xdr:col>
      <xdr:colOff>0</xdr:colOff>
      <xdr:row>198</xdr:row>
      <xdr:rowOff>57150</xdr:rowOff>
    </xdr:to>
    <xdr:sp>
      <xdr:nvSpPr>
        <xdr:cNvPr id="93" name="Line 1"/>
        <xdr:cNvSpPr>
          <a:spLocks/>
        </xdr:cNvSpPr>
      </xdr:nvSpPr>
      <xdr:spPr>
        <a:xfrm>
          <a:off x="20897850" y="5286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200</xdr:row>
      <xdr:rowOff>57150</xdr:rowOff>
    </xdr:from>
    <xdr:to>
      <xdr:col>26</xdr:col>
      <xdr:colOff>0</xdr:colOff>
      <xdr:row>200</xdr:row>
      <xdr:rowOff>57150</xdr:rowOff>
    </xdr:to>
    <xdr:sp>
      <xdr:nvSpPr>
        <xdr:cNvPr id="94" name="Line 1"/>
        <xdr:cNvSpPr>
          <a:spLocks/>
        </xdr:cNvSpPr>
      </xdr:nvSpPr>
      <xdr:spPr>
        <a:xfrm>
          <a:off x="20897850" y="5339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202</xdr:row>
      <xdr:rowOff>57150</xdr:rowOff>
    </xdr:from>
    <xdr:to>
      <xdr:col>26</xdr:col>
      <xdr:colOff>0</xdr:colOff>
      <xdr:row>202</xdr:row>
      <xdr:rowOff>57150</xdr:rowOff>
    </xdr:to>
    <xdr:sp>
      <xdr:nvSpPr>
        <xdr:cNvPr id="95" name="Line 1"/>
        <xdr:cNvSpPr>
          <a:spLocks/>
        </xdr:cNvSpPr>
      </xdr:nvSpPr>
      <xdr:spPr>
        <a:xfrm>
          <a:off x="20897850" y="5393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204</xdr:row>
      <xdr:rowOff>57150</xdr:rowOff>
    </xdr:from>
    <xdr:to>
      <xdr:col>26</xdr:col>
      <xdr:colOff>0</xdr:colOff>
      <xdr:row>204</xdr:row>
      <xdr:rowOff>57150</xdr:rowOff>
    </xdr:to>
    <xdr:sp>
      <xdr:nvSpPr>
        <xdr:cNvPr id="96" name="Line 1"/>
        <xdr:cNvSpPr>
          <a:spLocks/>
        </xdr:cNvSpPr>
      </xdr:nvSpPr>
      <xdr:spPr>
        <a:xfrm>
          <a:off x="20897850" y="5446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206</xdr:row>
      <xdr:rowOff>57150</xdr:rowOff>
    </xdr:from>
    <xdr:to>
      <xdr:col>26</xdr:col>
      <xdr:colOff>0</xdr:colOff>
      <xdr:row>206</xdr:row>
      <xdr:rowOff>57150</xdr:rowOff>
    </xdr:to>
    <xdr:sp>
      <xdr:nvSpPr>
        <xdr:cNvPr id="97" name="Line 1"/>
        <xdr:cNvSpPr>
          <a:spLocks/>
        </xdr:cNvSpPr>
      </xdr:nvSpPr>
      <xdr:spPr>
        <a:xfrm>
          <a:off x="20897850" y="5499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208</xdr:row>
      <xdr:rowOff>57150</xdr:rowOff>
    </xdr:from>
    <xdr:to>
      <xdr:col>26</xdr:col>
      <xdr:colOff>0</xdr:colOff>
      <xdr:row>208</xdr:row>
      <xdr:rowOff>57150</xdr:rowOff>
    </xdr:to>
    <xdr:sp>
      <xdr:nvSpPr>
        <xdr:cNvPr id="98" name="Line 1"/>
        <xdr:cNvSpPr>
          <a:spLocks/>
        </xdr:cNvSpPr>
      </xdr:nvSpPr>
      <xdr:spPr>
        <a:xfrm>
          <a:off x="20897850" y="5553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210</xdr:row>
      <xdr:rowOff>57150</xdr:rowOff>
    </xdr:from>
    <xdr:to>
      <xdr:col>26</xdr:col>
      <xdr:colOff>0</xdr:colOff>
      <xdr:row>210</xdr:row>
      <xdr:rowOff>57150</xdr:rowOff>
    </xdr:to>
    <xdr:sp>
      <xdr:nvSpPr>
        <xdr:cNvPr id="99" name="Line 1"/>
        <xdr:cNvSpPr>
          <a:spLocks/>
        </xdr:cNvSpPr>
      </xdr:nvSpPr>
      <xdr:spPr>
        <a:xfrm>
          <a:off x="20897850" y="5606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212</xdr:row>
      <xdr:rowOff>57150</xdr:rowOff>
    </xdr:from>
    <xdr:to>
      <xdr:col>26</xdr:col>
      <xdr:colOff>0</xdr:colOff>
      <xdr:row>212</xdr:row>
      <xdr:rowOff>57150</xdr:rowOff>
    </xdr:to>
    <xdr:sp>
      <xdr:nvSpPr>
        <xdr:cNvPr id="100" name="Line 1"/>
        <xdr:cNvSpPr>
          <a:spLocks/>
        </xdr:cNvSpPr>
      </xdr:nvSpPr>
      <xdr:spPr>
        <a:xfrm>
          <a:off x="20897850" y="5659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214</xdr:row>
      <xdr:rowOff>57150</xdr:rowOff>
    </xdr:from>
    <xdr:to>
      <xdr:col>26</xdr:col>
      <xdr:colOff>0</xdr:colOff>
      <xdr:row>214</xdr:row>
      <xdr:rowOff>57150</xdr:rowOff>
    </xdr:to>
    <xdr:sp>
      <xdr:nvSpPr>
        <xdr:cNvPr id="101" name="Line 1"/>
        <xdr:cNvSpPr>
          <a:spLocks/>
        </xdr:cNvSpPr>
      </xdr:nvSpPr>
      <xdr:spPr>
        <a:xfrm>
          <a:off x="20897850" y="5713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216</xdr:row>
      <xdr:rowOff>57150</xdr:rowOff>
    </xdr:from>
    <xdr:to>
      <xdr:col>26</xdr:col>
      <xdr:colOff>0</xdr:colOff>
      <xdr:row>216</xdr:row>
      <xdr:rowOff>57150</xdr:rowOff>
    </xdr:to>
    <xdr:sp>
      <xdr:nvSpPr>
        <xdr:cNvPr id="102" name="Line 1"/>
        <xdr:cNvSpPr>
          <a:spLocks/>
        </xdr:cNvSpPr>
      </xdr:nvSpPr>
      <xdr:spPr>
        <a:xfrm>
          <a:off x="20897850" y="5766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218</xdr:row>
      <xdr:rowOff>57150</xdr:rowOff>
    </xdr:from>
    <xdr:to>
      <xdr:col>26</xdr:col>
      <xdr:colOff>0</xdr:colOff>
      <xdr:row>218</xdr:row>
      <xdr:rowOff>57150</xdr:rowOff>
    </xdr:to>
    <xdr:sp>
      <xdr:nvSpPr>
        <xdr:cNvPr id="103" name="Line 1"/>
        <xdr:cNvSpPr>
          <a:spLocks/>
        </xdr:cNvSpPr>
      </xdr:nvSpPr>
      <xdr:spPr>
        <a:xfrm>
          <a:off x="20897850" y="5819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220</xdr:row>
      <xdr:rowOff>57150</xdr:rowOff>
    </xdr:from>
    <xdr:to>
      <xdr:col>26</xdr:col>
      <xdr:colOff>0</xdr:colOff>
      <xdr:row>220</xdr:row>
      <xdr:rowOff>57150</xdr:rowOff>
    </xdr:to>
    <xdr:sp>
      <xdr:nvSpPr>
        <xdr:cNvPr id="104" name="Line 1"/>
        <xdr:cNvSpPr>
          <a:spLocks/>
        </xdr:cNvSpPr>
      </xdr:nvSpPr>
      <xdr:spPr>
        <a:xfrm>
          <a:off x="20897850" y="587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222</xdr:row>
      <xdr:rowOff>57150</xdr:rowOff>
    </xdr:from>
    <xdr:to>
      <xdr:col>26</xdr:col>
      <xdr:colOff>0</xdr:colOff>
      <xdr:row>222</xdr:row>
      <xdr:rowOff>57150</xdr:rowOff>
    </xdr:to>
    <xdr:sp>
      <xdr:nvSpPr>
        <xdr:cNvPr id="105" name="Line 1"/>
        <xdr:cNvSpPr>
          <a:spLocks/>
        </xdr:cNvSpPr>
      </xdr:nvSpPr>
      <xdr:spPr>
        <a:xfrm>
          <a:off x="20897850" y="5926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224</xdr:row>
      <xdr:rowOff>57150</xdr:rowOff>
    </xdr:from>
    <xdr:to>
      <xdr:col>26</xdr:col>
      <xdr:colOff>0</xdr:colOff>
      <xdr:row>224</xdr:row>
      <xdr:rowOff>57150</xdr:rowOff>
    </xdr:to>
    <xdr:sp>
      <xdr:nvSpPr>
        <xdr:cNvPr id="106" name="Line 1"/>
        <xdr:cNvSpPr>
          <a:spLocks/>
        </xdr:cNvSpPr>
      </xdr:nvSpPr>
      <xdr:spPr>
        <a:xfrm>
          <a:off x="20897850" y="5979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226</xdr:row>
      <xdr:rowOff>57150</xdr:rowOff>
    </xdr:from>
    <xdr:to>
      <xdr:col>26</xdr:col>
      <xdr:colOff>0</xdr:colOff>
      <xdr:row>226</xdr:row>
      <xdr:rowOff>57150</xdr:rowOff>
    </xdr:to>
    <xdr:sp>
      <xdr:nvSpPr>
        <xdr:cNvPr id="107" name="Line 1"/>
        <xdr:cNvSpPr>
          <a:spLocks/>
        </xdr:cNvSpPr>
      </xdr:nvSpPr>
      <xdr:spPr>
        <a:xfrm>
          <a:off x="20897850" y="6033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228</xdr:row>
      <xdr:rowOff>57150</xdr:rowOff>
    </xdr:from>
    <xdr:to>
      <xdr:col>26</xdr:col>
      <xdr:colOff>0</xdr:colOff>
      <xdr:row>228</xdr:row>
      <xdr:rowOff>57150</xdr:rowOff>
    </xdr:to>
    <xdr:sp>
      <xdr:nvSpPr>
        <xdr:cNvPr id="108" name="Line 1"/>
        <xdr:cNvSpPr>
          <a:spLocks/>
        </xdr:cNvSpPr>
      </xdr:nvSpPr>
      <xdr:spPr>
        <a:xfrm>
          <a:off x="20897850" y="6086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230</xdr:row>
      <xdr:rowOff>57150</xdr:rowOff>
    </xdr:from>
    <xdr:to>
      <xdr:col>26</xdr:col>
      <xdr:colOff>0</xdr:colOff>
      <xdr:row>230</xdr:row>
      <xdr:rowOff>57150</xdr:rowOff>
    </xdr:to>
    <xdr:sp>
      <xdr:nvSpPr>
        <xdr:cNvPr id="109" name="Line 1"/>
        <xdr:cNvSpPr>
          <a:spLocks/>
        </xdr:cNvSpPr>
      </xdr:nvSpPr>
      <xdr:spPr>
        <a:xfrm>
          <a:off x="20897850" y="6139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232</xdr:row>
      <xdr:rowOff>57150</xdr:rowOff>
    </xdr:from>
    <xdr:to>
      <xdr:col>26</xdr:col>
      <xdr:colOff>0</xdr:colOff>
      <xdr:row>232</xdr:row>
      <xdr:rowOff>57150</xdr:rowOff>
    </xdr:to>
    <xdr:sp>
      <xdr:nvSpPr>
        <xdr:cNvPr id="110" name="Line 1"/>
        <xdr:cNvSpPr>
          <a:spLocks/>
        </xdr:cNvSpPr>
      </xdr:nvSpPr>
      <xdr:spPr>
        <a:xfrm>
          <a:off x="20897850" y="6193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234</xdr:row>
      <xdr:rowOff>57150</xdr:rowOff>
    </xdr:from>
    <xdr:to>
      <xdr:col>26</xdr:col>
      <xdr:colOff>0</xdr:colOff>
      <xdr:row>234</xdr:row>
      <xdr:rowOff>57150</xdr:rowOff>
    </xdr:to>
    <xdr:sp>
      <xdr:nvSpPr>
        <xdr:cNvPr id="111" name="Line 1"/>
        <xdr:cNvSpPr>
          <a:spLocks/>
        </xdr:cNvSpPr>
      </xdr:nvSpPr>
      <xdr:spPr>
        <a:xfrm>
          <a:off x="20897850" y="6246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236</xdr:row>
      <xdr:rowOff>57150</xdr:rowOff>
    </xdr:from>
    <xdr:to>
      <xdr:col>26</xdr:col>
      <xdr:colOff>0</xdr:colOff>
      <xdr:row>236</xdr:row>
      <xdr:rowOff>57150</xdr:rowOff>
    </xdr:to>
    <xdr:sp>
      <xdr:nvSpPr>
        <xdr:cNvPr id="112" name="Line 1"/>
        <xdr:cNvSpPr>
          <a:spLocks/>
        </xdr:cNvSpPr>
      </xdr:nvSpPr>
      <xdr:spPr>
        <a:xfrm>
          <a:off x="20897850" y="6299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238</xdr:row>
      <xdr:rowOff>57150</xdr:rowOff>
    </xdr:from>
    <xdr:to>
      <xdr:col>26</xdr:col>
      <xdr:colOff>0</xdr:colOff>
      <xdr:row>238</xdr:row>
      <xdr:rowOff>57150</xdr:rowOff>
    </xdr:to>
    <xdr:sp>
      <xdr:nvSpPr>
        <xdr:cNvPr id="113" name="Line 1"/>
        <xdr:cNvSpPr>
          <a:spLocks/>
        </xdr:cNvSpPr>
      </xdr:nvSpPr>
      <xdr:spPr>
        <a:xfrm>
          <a:off x="20897850" y="6353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240</xdr:row>
      <xdr:rowOff>57150</xdr:rowOff>
    </xdr:from>
    <xdr:to>
      <xdr:col>26</xdr:col>
      <xdr:colOff>0</xdr:colOff>
      <xdr:row>240</xdr:row>
      <xdr:rowOff>57150</xdr:rowOff>
    </xdr:to>
    <xdr:sp>
      <xdr:nvSpPr>
        <xdr:cNvPr id="114" name="Line 1"/>
        <xdr:cNvSpPr>
          <a:spLocks/>
        </xdr:cNvSpPr>
      </xdr:nvSpPr>
      <xdr:spPr>
        <a:xfrm>
          <a:off x="20897850" y="6406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242</xdr:row>
      <xdr:rowOff>57150</xdr:rowOff>
    </xdr:from>
    <xdr:to>
      <xdr:col>26</xdr:col>
      <xdr:colOff>0</xdr:colOff>
      <xdr:row>242</xdr:row>
      <xdr:rowOff>57150</xdr:rowOff>
    </xdr:to>
    <xdr:sp>
      <xdr:nvSpPr>
        <xdr:cNvPr id="115" name="Line 1"/>
        <xdr:cNvSpPr>
          <a:spLocks/>
        </xdr:cNvSpPr>
      </xdr:nvSpPr>
      <xdr:spPr>
        <a:xfrm>
          <a:off x="20897850" y="6459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244</xdr:row>
      <xdr:rowOff>57150</xdr:rowOff>
    </xdr:from>
    <xdr:to>
      <xdr:col>26</xdr:col>
      <xdr:colOff>0</xdr:colOff>
      <xdr:row>244</xdr:row>
      <xdr:rowOff>57150</xdr:rowOff>
    </xdr:to>
    <xdr:sp>
      <xdr:nvSpPr>
        <xdr:cNvPr id="116" name="Line 1"/>
        <xdr:cNvSpPr>
          <a:spLocks/>
        </xdr:cNvSpPr>
      </xdr:nvSpPr>
      <xdr:spPr>
        <a:xfrm>
          <a:off x="20897850" y="6513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246</xdr:row>
      <xdr:rowOff>57150</xdr:rowOff>
    </xdr:from>
    <xdr:to>
      <xdr:col>26</xdr:col>
      <xdr:colOff>0</xdr:colOff>
      <xdr:row>246</xdr:row>
      <xdr:rowOff>57150</xdr:rowOff>
    </xdr:to>
    <xdr:sp>
      <xdr:nvSpPr>
        <xdr:cNvPr id="117" name="Line 1"/>
        <xdr:cNvSpPr>
          <a:spLocks/>
        </xdr:cNvSpPr>
      </xdr:nvSpPr>
      <xdr:spPr>
        <a:xfrm>
          <a:off x="20897850" y="6566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248</xdr:row>
      <xdr:rowOff>57150</xdr:rowOff>
    </xdr:from>
    <xdr:to>
      <xdr:col>26</xdr:col>
      <xdr:colOff>0</xdr:colOff>
      <xdr:row>248</xdr:row>
      <xdr:rowOff>57150</xdr:rowOff>
    </xdr:to>
    <xdr:sp>
      <xdr:nvSpPr>
        <xdr:cNvPr id="118" name="Line 1"/>
        <xdr:cNvSpPr>
          <a:spLocks/>
        </xdr:cNvSpPr>
      </xdr:nvSpPr>
      <xdr:spPr>
        <a:xfrm>
          <a:off x="20897850" y="6619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250</xdr:row>
      <xdr:rowOff>57150</xdr:rowOff>
    </xdr:from>
    <xdr:to>
      <xdr:col>26</xdr:col>
      <xdr:colOff>0</xdr:colOff>
      <xdr:row>250</xdr:row>
      <xdr:rowOff>57150</xdr:rowOff>
    </xdr:to>
    <xdr:sp>
      <xdr:nvSpPr>
        <xdr:cNvPr id="119" name="Line 1"/>
        <xdr:cNvSpPr>
          <a:spLocks/>
        </xdr:cNvSpPr>
      </xdr:nvSpPr>
      <xdr:spPr>
        <a:xfrm>
          <a:off x="20897850" y="667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252</xdr:row>
      <xdr:rowOff>57150</xdr:rowOff>
    </xdr:from>
    <xdr:to>
      <xdr:col>26</xdr:col>
      <xdr:colOff>0</xdr:colOff>
      <xdr:row>252</xdr:row>
      <xdr:rowOff>57150</xdr:rowOff>
    </xdr:to>
    <xdr:sp>
      <xdr:nvSpPr>
        <xdr:cNvPr id="120" name="Line 1"/>
        <xdr:cNvSpPr>
          <a:spLocks/>
        </xdr:cNvSpPr>
      </xdr:nvSpPr>
      <xdr:spPr>
        <a:xfrm>
          <a:off x="20897850" y="6726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254</xdr:row>
      <xdr:rowOff>57150</xdr:rowOff>
    </xdr:from>
    <xdr:to>
      <xdr:col>26</xdr:col>
      <xdr:colOff>0</xdr:colOff>
      <xdr:row>254</xdr:row>
      <xdr:rowOff>57150</xdr:rowOff>
    </xdr:to>
    <xdr:sp>
      <xdr:nvSpPr>
        <xdr:cNvPr id="121" name="Line 1"/>
        <xdr:cNvSpPr>
          <a:spLocks/>
        </xdr:cNvSpPr>
      </xdr:nvSpPr>
      <xdr:spPr>
        <a:xfrm>
          <a:off x="20897850" y="6779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256</xdr:row>
      <xdr:rowOff>57150</xdr:rowOff>
    </xdr:from>
    <xdr:to>
      <xdr:col>26</xdr:col>
      <xdr:colOff>0</xdr:colOff>
      <xdr:row>256</xdr:row>
      <xdr:rowOff>57150</xdr:rowOff>
    </xdr:to>
    <xdr:sp>
      <xdr:nvSpPr>
        <xdr:cNvPr id="122" name="Line 1"/>
        <xdr:cNvSpPr>
          <a:spLocks/>
        </xdr:cNvSpPr>
      </xdr:nvSpPr>
      <xdr:spPr>
        <a:xfrm>
          <a:off x="20897850" y="6833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258</xdr:row>
      <xdr:rowOff>57150</xdr:rowOff>
    </xdr:from>
    <xdr:to>
      <xdr:col>26</xdr:col>
      <xdr:colOff>0</xdr:colOff>
      <xdr:row>258</xdr:row>
      <xdr:rowOff>57150</xdr:rowOff>
    </xdr:to>
    <xdr:sp>
      <xdr:nvSpPr>
        <xdr:cNvPr id="123" name="Line 1"/>
        <xdr:cNvSpPr>
          <a:spLocks/>
        </xdr:cNvSpPr>
      </xdr:nvSpPr>
      <xdr:spPr>
        <a:xfrm>
          <a:off x="20897850" y="6886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260</xdr:row>
      <xdr:rowOff>57150</xdr:rowOff>
    </xdr:from>
    <xdr:to>
      <xdr:col>26</xdr:col>
      <xdr:colOff>0</xdr:colOff>
      <xdr:row>260</xdr:row>
      <xdr:rowOff>57150</xdr:rowOff>
    </xdr:to>
    <xdr:sp>
      <xdr:nvSpPr>
        <xdr:cNvPr id="124" name="Line 1"/>
        <xdr:cNvSpPr>
          <a:spLocks/>
        </xdr:cNvSpPr>
      </xdr:nvSpPr>
      <xdr:spPr>
        <a:xfrm>
          <a:off x="20897850" y="6939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262</xdr:row>
      <xdr:rowOff>57150</xdr:rowOff>
    </xdr:from>
    <xdr:to>
      <xdr:col>26</xdr:col>
      <xdr:colOff>0</xdr:colOff>
      <xdr:row>262</xdr:row>
      <xdr:rowOff>57150</xdr:rowOff>
    </xdr:to>
    <xdr:sp>
      <xdr:nvSpPr>
        <xdr:cNvPr id="125" name="Line 1"/>
        <xdr:cNvSpPr>
          <a:spLocks/>
        </xdr:cNvSpPr>
      </xdr:nvSpPr>
      <xdr:spPr>
        <a:xfrm>
          <a:off x="20897850" y="6993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264</xdr:row>
      <xdr:rowOff>57150</xdr:rowOff>
    </xdr:from>
    <xdr:to>
      <xdr:col>26</xdr:col>
      <xdr:colOff>0</xdr:colOff>
      <xdr:row>264</xdr:row>
      <xdr:rowOff>57150</xdr:rowOff>
    </xdr:to>
    <xdr:sp>
      <xdr:nvSpPr>
        <xdr:cNvPr id="126" name="Line 1"/>
        <xdr:cNvSpPr>
          <a:spLocks/>
        </xdr:cNvSpPr>
      </xdr:nvSpPr>
      <xdr:spPr>
        <a:xfrm>
          <a:off x="20897850" y="7046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266</xdr:row>
      <xdr:rowOff>57150</xdr:rowOff>
    </xdr:from>
    <xdr:to>
      <xdr:col>26</xdr:col>
      <xdr:colOff>0</xdr:colOff>
      <xdr:row>266</xdr:row>
      <xdr:rowOff>57150</xdr:rowOff>
    </xdr:to>
    <xdr:sp>
      <xdr:nvSpPr>
        <xdr:cNvPr id="127" name="Line 1"/>
        <xdr:cNvSpPr>
          <a:spLocks/>
        </xdr:cNvSpPr>
      </xdr:nvSpPr>
      <xdr:spPr>
        <a:xfrm>
          <a:off x="20897850" y="7099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268</xdr:row>
      <xdr:rowOff>57150</xdr:rowOff>
    </xdr:from>
    <xdr:to>
      <xdr:col>26</xdr:col>
      <xdr:colOff>0</xdr:colOff>
      <xdr:row>268</xdr:row>
      <xdr:rowOff>57150</xdr:rowOff>
    </xdr:to>
    <xdr:sp>
      <xdr:nvSpPr>
        <xdr:cNvPr id="128" name="Line 1"/>
        <xdr:cNvSpPr>
          <a:spLocks/>
        </xdr:cNvSpPr>
      </xdr:nvSpPr>
      <xdr:spPr>
        <a:xfrm>
          <a:off x="20897850" y="7153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270</xdr:row>
      <xdr:rowOff>57150</xdr:rowOff>
    </xdr:from>
    <xdr:to>
      <xdr:col>26</xdr:col>
      <xdr:colOff>0</xdr:colOff>
      <xdr:row>270</xdr:row>
      <xdr:rowOff>57150</xdr:rowOff>
    </xdr:to>
    <xdr:sp>
      <xdr:nvSpPr>
        <xdr:cNvPr id="129" name="Line 1"/>
        <xdr:cNvSpPr>
          <a:spLocks/>
        </xdr:cNvSpPr>
      </xdr:nvSpPr>
      <xdr:spPr>
        <a:xfrm>
          <a:off x="20897850" y="7206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272</xdr:row>
      <xdr:rowOff>57150</xdr:rowOff>
    </xdr:from>
    <xdr:to>
      <xdr:col>26</xdr:col>
      <xdr:colOff>0</xdr:colOff>
      <xdr:row>272</xdr:row>
      <xdr:rowOff>57150</xdr:rowOff>
    </xdr:to>
    <xdr:sp>
      <xdr:nvSpPr>
        <xdr:cNvPr id="130" name="Line 1"/>
        <xdr:cNvSpPr>
          <a:spLocks/>
        </xdr:cNvSpPr>
      </xdr:nvSpPr>
      <xdr:spPr>
        <a:xfrm>
          <a:off x="20897850" y="7259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274</xdr:row>
      <xdr:rowOff>57150</xdr:rowOff>
    </xdr:from>
    <xdr:to>
      <xdr:col>26</xdr:col>
      <xdr:colOff>0</xdr:colOff>
      <xdr:row>274</xdr:row>
      <xdr:rowOff>57150</xdr:rowOff>
    </xdr:to>
    <xdr:sp>
      <xdr:nvSpPr>
        <xdr:cNvPr id="131" name="Line 1"/>
        <xdr:cNvSpPr>
          <a:spLocks/>
        </xdr:cNvSpPr>
      </xdr:nvSpPr>
      <xdr:spPr>
        <a:xfrm>
          <a:off x="20897850" y="7313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276</xdr:row>
      <xdr:rowOff>57150</xdr:rowOff>
    </xdr:from>
    <xdr:to>
      <xdr:col>26</xdr:col>
      <xdr:colOff>0</xdr:colOff>
      <xdr:row>276</xdr:row>
      <xdr:rowOff>57150</xdr:rowOff>
    </xdr:to>
    <xdr:sp>
      <xdr:nvSpPr>
        <xdr:cNvPr id="132" name="Line 1"/>
        <xdr:cNvSpPr>
          <a:spLocks/>
        </xdr:cNvSpPr>
      </xdr:nvSpPr>
      <xdr:spPr>
        <a:xfrm>
          <a:off x="20897850" y="7366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278</xdr:row>
      <xdr:rowOff>57150</xdr:rowOff>
    </xdr:from>
    <xdr:to>
      <xdr:col>26</xdr:col>
      <xdr:colOff>0</xdr:colOff>
      <xdr:row>278</xdr:row>
      <xdr:rowOff>57150</xdr:rowOff>
    </xdr:to>
    <xdr:sp>
      <xdr:nvSpPr>
        <xdr:cNvPr id="133" name="Line 1"/>
        <xdr:cNvSpPr>
          <a:spLocks/>
        </xdr:cNvSpPr>
      </xdr:nvSpPr>
      <xdr:spPr>
        <a:xfrm>
          <a:off x="20897850" y="7419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280</xdr:row>
      <xdr:rowOff>57150</xdr:rowOff>
    </xdr:from>
    <xdr:to>
      <xdr:col>26</xdr:col>
      <xdr:colOff>0</xdr:colOff>
      <xdr:row>280</xdr:row>
      <xdr:rowOff>57150</xdr:rowOff>
    </xdr:to>
    <xdr:sp>
      <xdr:nvSpPr>
        <xdr:cNvPr id="134" name="Line 1"/>
        <xdr:cNvSpPr>
          <a:spLocks/>
        </xdr:cNvSpPr>
      </xdr:nvSpPr>
      <xdr:spPr>
        <a:xfrm>
          <a:off x="20897850" y="7473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282</xdr:row>
      <xdr:rowOff>57150</xdr:rowOff>
    </xdr:from>
    <xdr:to>
      <xdr:col>26</xdr:col>
      <xdr:colOff>0</xdr:colOff>
      <xdr:row>282</xdr:row>
      <xdr:rowOff>57150</xdr:rowOff>
    </xdr:to>
    <xdr:sp>
      <xdr:nvSpPr>
        <xdr:cNvPr id="135" name="Line 1"/>
        <xdr:cNvSpPr>
          <a:spLocks/>
        </xdr:cNvSpPr>
      </xdr:nvSpPr>
      <xdr:spPr>
        <a:xfrm>
          <a:off x="20897850" y="7526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284</xdr:row>
      <xdr:rowOff>57150</xdr:rowOff>
    </xdr:from>
    <xdr:to>
      <xdr:col>26</xdr:col>
      <xdr:colOff>0</xdr:colOff>
      <xdr:row>284</xdr:row>
      <xdr:rowOff>57150</xdr:rowOff>
    </xdr:to>
    <xdr:sp>
      <xdr:nvSpPr>
        <xdr:cNvPr id="136" name="Line 1"/>
        <xdr:cNvSpPr>
          <a:spLocks/>
        </xdr:cNvSpPr>
      </xdr:nvSpPr>
      <xdr:spPr>
        <a:xfrm>
          <a:off x="20897850" y="7579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286</xdr:row>
      <xdr:rowOff>57150</xdr:rowOff>
    </xdr:from>
    <xdr:to>
      <xdr:col>26</xdr:col>
      <xdr:colOff>0</xdr:colOff>
      <xdr:row>286</xdr:row>
      <xdr:rowOff>57150</xdr:rowOff>
    </xdr:to>
    <xdr:sp>
      <xdr:nvSpPr>
        <xdr:cNvPr id="137" name="Line 1"/>
        <xdr:cNvSpPr>
          <a:spLocks/>
        </xdr:cNvSpPr>
      </xdr:nvSpPr>
      <xdr:spPr>
        <a:xfrm>
          <a:off x="20897850" y="7633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288</xdr:row>
      <xdr:rowOff>57150</xdr:rowOff>
    </xdr:from>
    <xdr:to>
      <xdr:col>26</xdr:col>
      <xdr:colOff>0</xdr:colOff>
      <xdr:row>288</xdr:row>
      <xdr:rowOff>57150</xdr:rowOff>
    </xdr:to>
    <xdr:sp>
      <xdr:nvSpPr>
        <xdr:cNvPr id="138" name="Line 1"/>
        <xdr:cNvSpPr>
          <a:spLocks/>
        </xdr:cNvSpPr>
      </xdr:nvSpPr>
      <xdr:spPr>
        <a:xfrm>
          <a:off x="20897850" y="7686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290</xdr:row>
      <xdr:rowOff>57150</xdr:rowOff>
    </xdr:from>
    <xdr:to>
      <xdr:col>26</xdr:col>
      <xdr:colOff>0</xdr:colOff>
      <xdr:row>290</xdr:row>
      <xdr:rowOff>57150</xdr:rowOff>
    </xdr:to>
    <xdr:sp>
      <xdr:nvSpPr>
        <xdr:cNvPr id="139" name="Line 1"/>
        <xdr:cNvSpPr>
          <a:spLocks/>
        </xdr:cNvSpPr>
      </xdr:nvSpPr>
      <xdr:spPr>
        <a:xfrm>
          <a:off x="20897850" y="774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292</xdr:row>
      <xdr:rowOff>57150</xdr:rowOff>
    </xdr:from>
    <xdr:to>
      <xdr:col>26</xdr:col>
      <xdr:colOff>0</xdr:colOff>
      <xdr:row>292</xdr:row>
      <xdr:rowOff>57150</xdr:rowOff>
    </xdr:to>
    <xdr:sp>
      <xdr:nvSpPr>
        <xdr:cNvPr id="140" name="Line 1"/>
        <xdr:cNvSpPr>
          <a:spLocks/>
        </xdr:cNvSpPr>
      </xdr:nvSpPr>
      <xdr:spPr>
        <a:xfrm>
          <a:off x="20897850" y="7793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294</xdr:row>
      <xdr:rowOff>57150</xdr:rowOff>
    </xdr:from>
    <xdr:to>
      <xdr:col>26</xdr:col>
      <xdr:colOff>0</xdr:colOff>
      <xdr:row>294</xdr:row>
      <xdr:rowOff>57150</xdr:rowOff>
    </xdr:to>
    <xdr:sp>
      <xdr:nvSpPr>
        <xdr:cNvPr id="141" name="Line 1"/>
        <xdr:cNvSpPr>
          <a:spLocks/>
        </xdr:cNvSpPr>
      </xdr:nvSpPr>
      <xdr:spPr>
        <a:xfrm>
          <a:off x="20897850" y="7846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296</xdr:row>
      <xdr:rowOff>57150</xdr:rowOff>
    </xdr:from>
    <xdr:to>
      <xdr:col>26</xdr:col>
      <xdr:colOff>0</xdr:colOff>
      <xdr:row>296</xdr:row>
      <xdr:rowOff>57150</xdr:rowOff>
    </xdr:to>
    <xdr:sp>
      <xdr:nvSpPr>
        <xdr:cNvPr id="142" name="Line 1"/>
        <xdr:cNvSpPr>
          <a:spLocks/>
        </xdr:cNvSpPr>
      </xdr:nvSpPr>
      <xdr:spPr>
        <a:xfrm>
          <a:off x="20897850" y="790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298</xdr:row>
      <xdr:rowOff>57150</xdr:rowOff>
    </xdr:from>
    <xdr:to>
      <xdr:col>26</xdr:col>
      <xdr:colOff>0</xdr:colOff>
      <xdr:row>298</xdr:row>
      <xdr:rowOff>57150</xdr:rowOff>
    </xdr:to>
    <xdr:sp>
      <xdr:nvSpPr>
        <xdr:cNvPr id="143" name="Line 1"/>
        <xdr:cNvSpPr>
          <a:spLocks/>
        </xdr:cNvSpPr>
      </xdr:nvSpPr>
      <xdr:spPr>
        <a:xfrm>
          <a:off x="20897850" y="795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300</xdr:row>
      <xdr:rowOff>57150</xdr:rowOff>
    </xdr:from>
    <xdr:to>
      <xdr:col>26</xdr:col>
      <xdr:colOff>0</xdr:colOff>
      <xdr:row>300</xdr:row>
      <xdr:rowOff>57150</xdr:rowOff>
    </xdr:to>
    <xdr:sp>
      <xdr:nvSpPr>
        <xdr:cNvPr id="144" name="Line 1"/>
        <xdr:cNvSpPr>
          <a:spLocks/>
        </xdr:cNvSpPr>
      </xdr:nvSpPr>
      <xdr:spPr>
        <a:xfrm>
          <a:off x="20897850" y="8006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6</xdr:row>
      <xdr:rowOff>19050</xdr:rowOff>
    </xdr:from>
    <xdr:to>
      <xdr:col>2</xdr:col>
      <xdr:colOff>352425</xdr:colOff>
      <xdr:row>6</xdr:row>
      <xdr:rowOff>190500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5049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O7" sheet="data"/>
  </cacheSource>
  <cacheFields count="14">
    <cacheField name="เพศ">
      <sharedItems containsSemiMixedTypes="0" containsString="0" containsMixedTypes="0" containsNumber="1" containsInteger="1"/>
    </cacheField>
    <cacheField name="อายุ">
      <sharedItems containsString="0" containsBlank="1" containsMixedTypes="0" containsNumber="1" containsInteger="1" count="16">
        <n v="41"/>
        <n v="30"/>
        <n v="25"/>
        <m/>
        <n v="28"/>
        <n v="34"/>
        <n v="27"/>
        <n v="29"/>
        <n v="31"/>
        <n v="42"/>
        <n v="33"/>
        <n v="26"/>
        <n v="24"/>
        <n v="38"/>
        <n v="57"/>
        <n v="32"/>
      </sharedItems>
    </cacheField>
    <cacheField name="ช่วงอายุ">
      <sharedItems containsSemiMixedTypes="0" containsString="0" containsMixedTypes="0" containsNumber="1" containsInteger="1"/>
    </cacheField>
    <cacheField name="อายุราชการ">
      <sharedItems containsMixedTypes="1" containsNumber="1"/>
    </cacheField>
    <cacheField name="คณะ">
      <sharedItems containsSemiMixedTypes="0" containsString="0" containsMixedTypes="0" containsNumber="1" containsInteger="1" count="2">
        <n v="2"/>
        <n v="1"/>
      </sharedItems>
    </cacheField>
    <cacheField name="สาขา">
      <sharedItems containsBlank="1" containsMixedTypes="0" count="5">
        <s v="ภาษาอังกฤษ"/>
        <s v="หลักสูตรและการสอน"/>
        <s v="ภาษาไทย"/>
        <s v="วิทยาการดนตรีและนาฏศิลป์"/>
        <m/>
      </sharedItems>
    </cacheField>
    <cacheField name="ประกาศ">
      <sharedItems containsSemiMixedTypes="0" containsString="0" containsMixedTypes="0" containsNumber="1" containsInteger="1" count="5">
        <n v="1"/>
        <n v="0"/>
        <n v="3"/>
        <n v="2"/>
        <n v="4"/>
      </sharedItems>
    </cacheField>
    <cacheField name="คณะที่สังกัด">
      <sharedItems containsSemiMixedTypes="0" containsString="0" containsMixedTypes="0" containsNumber="1" containsInteger="1" count="3">
        <n v="0"/>
        <n v="5"/>
        <n v="3"/>
      </sharedItems>
    </cacheField>
    <cacheField name="website">
      <sharedItems containsSemiMixedTypes="0" containsString="0" containsMixedTypes="0" containsNumber="1" containsInteger="1" count="5">
        <n v="0"/>
        <n v="2"/>
        <n v="1"/>
        <n v="3"/>
        <n v="4"/>
      </sharedItems>
    </cacheField>
    <cacheField name="จดหมาย">
      <sharedItems containsSemiMixedTypes="0" containsString="0" containsMixedTypes="0" containsNumber="1" containsInteger="1" count="4">
        <n v="0"/>
        <n v="3"/>
        <n v="2"/>
        <n v="1"/>
      </sharedItems>
    </cacheField>
    <cacheField name="เอกสาร">
      <sharedItems containsSemiMixedTypes="0" containsString="0" containsMixedTypes="0" containsNumber="1" containsInteger="1" count="5">
        <n v="0"/>
        <n v="4"/>
        <n v="2"/>
        <n v="3"/>
        <n v="5"/>
      </sharedItems>
    </cacheField>
    <cacheField name="เพื่อน">
      <sharedItems containsString="0" containsBlank="1" containsMixedTypes="0" containsNumber="1" containsInteger="1" count="3">
        <n v="0"/>
        <m/>
        <n v="1"/>
      </sharedItems>
    </cacheField>
    <cacheField name="ข้อ 2.2">
      <sharedItems containsMixedTypes="1" containsNumber="1" containsInteger="1"/>
    </cacheField>
    <cacheField name="ระยะเวลา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P7" sheet="data"/>
  </cacheSource>
  <cacheFields count="35">
    <cacheField name="ลำดับที่">
      <sharedItems containsSemiMixedTypes="0" containsString="0" containsMixedTypes="0" containsNumber="1" containsInteger="1"/>
    </cacheField>
    <cacheField name="เพศ">
      <sharedItems containsSemiMixedTypes="0" containsString="0" containsMixedTypes="0" containsNumber="1" containsInteger="1"/>
    </cacheField>
    <cacheField name="อายุ">
      <sharedItems containsMixedTypes="1" containsNumber="1" containsInteger="1"/>
    </cacheField>
    <cacheField name="ช่วงอายุ">
      <sharedItems containsSemiMixedTypes="0" containsString="0" containsMixedTypes="0" containsNumber="1" containsInteger="1"/>
    </cacheField>
    <cacheField name="อายุราชการ">
      <sharedItems containsMixedTypes="1" containsNumber="1"/>
    </cacheField>
    <cacheField name="คณะ">
      <sharedItems containsSemiMixedTypes="0" containsString="0" containsMixedTypes="0" containsNumber="1" containsInteger="1" count="2">
        <n v="2"/>
        <n v="1"/>
      </sharedItems>
    </cacheField>
    <cacheField name="สาขา">
      <sharedItems containsMixedTypes="0"/>
    </cacheField>
    <cacheField name="ประกาศ">
      <sharedItems containsSemiMixedTypes="0" containsString="0" containsMixedTypes="0" containsNumber="1" containsInteger="1"/>
    </cacheField>
    <cacheField name="คณะที่สังกัด">
      <sharedItems containsSemiMixedTypes="0" containsString="0" containsMixedTypes="0" containsNumber="1" containsInteger="1" count="3">
        <n v="0"/>
        <n v="5"/>
        <n v="3"/>
      </sharedItems>
    </cacheField>
    <cacheField name="website">
      <sharedItems containsSemiMixedTypes="0" containsString="0" containsMixedTypes="0" containsNumber="1" containsInteger="1"/>
    </cacheField>
    <cacheField name="จดหมาย">
      <sharedItems containsSemiMixedTypes="0" containsString="0" containsMixedTypes="0" containsNumber="1" containsInteger="1"/>
    </cacheField>
    <cacheField name="เอกสาร">
      <sharedItems containsSemiMixedTypes="0" containsString="0" containsMixedTypes="0" containsNumber="1" containsInteger="1"/>
    </cacheField>
    <cacheField name="เพื่อน">
      <sharedItems containsMixedTypes="1" containsNumber="1" containsInteger="1"/>
    </cacheField>
    <cacheField name="ข้อ 2.2">
      <sharedItems containsMixedTypes="1" containsNumber="1" containsInteger="1"/>
    </cacheField>
    <cacheField name="ระยะเวลา">
      <sharedItems containsSemiMixedTypes="0" containsString="0" containsMixedTypes="0" containsNumber="1" containsInteger="1"/>
    </cacheField>
    <cacheField name="ข้อ 1.1">
      <sharedItems containsSemiMixedTypes="0" containsString="0" containsMixedTypes="0" containsNumber="1" containsInteger="1" count="2">
        <n v="5"/>
        <n v="4"/>
      </sharedItems>
    </cacheField>
    <cacheField name="ข้อ 1.2">
      <sharedItems containsSemiMixedTypes="0" containsString="0" containsMixedTypes="0" containsNumber="1" containsInteger="1" count="4">
        <n v="5"/>
        <n v="3"/>
        <n v="4"/>
        <n v="2"/>
      </sharedItems>
    </cacheField>
    <cacheField name="ข้อ 1.3">
      <sharedItems containsSemiMixedTypes="0" containsString="0" containsMixedTypes="0" containsNumber="1" containsInteger="1"/>
    </cacheField>
    <cacheField name="ข้อ 2.1">
      <sharedItems containsSemiMixedTypes="0" containsString="0" containsMixedTypes="0" containsNumber="1" containsInteger="1"/>
    </cacheField>
    <cacheField name="ข้อ 2.22">
      <sharedItems containsSemiMixedTypes="0" containsString="0" containsMixedTypes="0" containsNumber="1" containsInteger="1"/>
    </cacheField>
    <cacheField name="ข้อ 3.1">
      <sharedItems containsSemiMixedTypes="0" containsString="0" containsMixedTypes="0" containsNumber="1" containsInteger="1"/>
    </cacheField>
    <cacheField name="ข้อ 3.2">
      <sharedItems containsSemiMixedTypes="0" containsString="0" containsMixedTypes="0" containsNumber="1" containsInteger="1"/>
    </cacheField>
    <cacheField name="ข้อ 3.3">
      <sharedItems containsSemiMixedTypes="0" containsString="0" containsMixedTypes="0" containsNumber="1" containsInteger="1"/>
    </cacheField>
    <cacheField name="ข้อ 3.4">
      <sharedItems containsSemiMixedTypes="0" containsString="0" containsMixedTypes="0" containsNumber="1" containsInteger="1"/>
    </cacheField>
    <cacheField name="ข้อ 3.5">
      <sharedItems containsSemiMixedTypes="0" containsString="0" containsMixedTypes="0" containsNumber="1" containsInteger="1"/>
    </cacheField>
    <cacheField name="ข้อ 3.6">
      <sharedItems containsSemiMixedTypes="0" containsString="0" containsMixedTypes="0" containsNumber="1" containsInteger="1"/>
    </cacheField>
    <cacheField name="ข้อ 4.1.1">
      <sharedItems containsMixedTypes="1" containsNumber="1" containsInteger="1"/>
    </cacheField>
    <cacheField name="ข้อ 4.1.2">
      <sharedItems containsSemiMixedTypes="0" containsString="0" containsMixedTypes="0" containsNumber="1" containsInteger="1"/>
    </cacheField>
    <cacheField name="ข้อ 4.1.3">
      <sharedItems containsSemiMixedTypes="0" containsString="0" containsMixedTypes="0" containsNumber="1" containsInteger="1"/>
    </cacheField>
    <cacheField name="ข้อ 4.1.4">
      <sharedItems containsSemiMixedTypes="0" containsString="0" containsMixedTypes="0" containsNumber="1" containsInteger="1"/>
    </cacheField>
    <cacheField name="ข้อ 4.2">
      <sharedItems containsMixedTypes="1" containsNumber="1" containsInteger="1"/>
    </cacheField>
    <cacheField name="ข้อ 5.1">
      <sharedItems containsSemiMixedTypes="0" containsString="0" containsMixedTypes="0" containsNumber="1" containsInteger="1"/>
    </cacheField>
    <cacheField name="ข้อ 5.2">
      <sharedItems containsMixedTypes="1" containsNumber="1" containsInteger="1"/>
    </cacheField>
    <cacheField name="ข้อ 6">
      <sharedItems containsMixedTypes="1" containsNumber="1" containsInteger="1"/>
    </cacheField>
    <cacheField name="ประโยชน์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7" firstHeaderRow="1" firstDataRow="2" firstDataCol="1"/>
  <pivotFields count="14">
    <pivotField compact="0" outline="0" subtotalTop="0" showAll="0"/>
    <pivotField compact="0" outline="0" subtotalTop="0" showAll="0"/>
    <pivotField compact="0" outline="0" subtotalTop="0" showAll="0" numFmtId="204"/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204"/>
  </pivotFields>
  <rowItems count="1">
    <i/>
  </rowItems>
  <colFields count="1">
    <field x="4"/>
  </colFields>
  <colItems count="3">
    <i>
      <x/>
    </i>
    <i>
      <x v="1"/>
    </i>
    <i t="grand">
      <x/>
    </i>
  </colItems>
  <formats count="1">
    <format dxfId="0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U7" firstHeaderRow="1" firstDataRow="2" firstDataCol="1"/>
  <pivotFields count="3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204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204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5"/>
  </rowFields>
  <rowItems count="3">
    <i>
      <x/>
    </i>
    <i>
      <x v="1"/>
    </i>
    <i t="grand">
      <x/>
    </i>
  </rowItems>
  <colFields count="1">
    <field x="-2"/>
  </colFields>
  <colItems count="2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</colItems>
  <dataFields count="20">
    <dataField name="StdDev of ข้อ 1.1" fld="15" subtotal="stdDev" baseField="5" baseItem="0"/>
    <dataField name="StdDev of ข้อ 1.2" fld="16" subtotal="stdDev" baseField="5" baseItem="0"/>
    <dataField name="StdDev of ข้อ 1.3" fld="17" subtotal="stdDev" baseField="5" baseItem="0"/>
    <dataField name="StdDev of ข้อ 2.1" fld="18" subtotal="stdDev" baseField="5" baseItem="0"/>
    <dataField name="StdDev of ข้อ 2.22" fld="19" subtotal="stdDev" baseField="5" baseItem="0"/>
    <dataField name="StdDev of ข้อ 3.1" fld="20" subtotal="stdDev" baseField="5" baseItem="0"/>
    <dataField name="StdDev of ข้อ 3.2" fld="21" subtotal="stdDev" baseField="5" baseItem="0"/>
    <dataField name="StdDev of ข้อ 3.3" fld="22" subtotal="stdDev" baseField="5" baseItem="0"/>
    <dataField name="StdDev of ข้อ 3.4" fld="23" subtotal="stdDev" baseField="5" baseItem="0"/>
    <dataField name="StdDev of ข้อ 3.5" fld="24" subtotal="stdDev" baseField="5" baseItem="0"/>
    <dataField name="StdDev of ข้อ 3.6" fld="25" subtotal="stdDev" baseField="5" baseItem="0"/>
    <dataField name="StdDev of ข้อ 4.1.1" fld="26" subtotal="stdDev" baseField="5" baseItem="0"/>
    <dataField name="StdDev of ข้อ 4.1.2" fld="27" subtotal="stdDev" baseField="5" baseItem="0"/>
    <dataField name="StdDev of ข้อ 4.1.3" fld="28" subtotal="stdDev" baseField="5" baseItem="0"/>
    <dataField name="StdDev of ข้อ 4.1.4" fld="29" subtotal="stdDev" baseField="5" baseItem="0"/>
    <dataField name="StdDev of ข้อ 4.2" fld="30" subtotal="stdDev" baseField="5" baseItem="0"/>
    <dataField name="StdDev of ข้อ 5.1" fld="31" subtotal="stdDev" baseField="5" baseItem="0"/>
    <dataField name="StdDev of ข้อ 5.2" fld="32" subtotal="stdDev" baseField="5" baseItem="0"/>
    <dataField name="StdDev of ข้อ 6" fld="33" subtotal="stdDev" baseField="5" baseItem="0"/>
    <dataField name="StdDev of ประโยชน์" fld="34" subtotal="stdDev" baseField="5" baseItem="0"/>
  </dataFields>
  <formats count="7">
    <format dxfId="1">
      <pivotArea outline="0" fieldPosition="0"/>
    </format>
    <format dxfId="0">
      <pivotArea outline="0" fieldPosition="0"/>
    </format>
    <format dxfId="0">
      <pivotArea outline="0" fieldPosition="0" axis="axisRow" dataOnly="0" field="5" labelOnly="1" type="button"/>
    </format>
    <format dxfId="0">
      <pivotArea outline="0" fieldPosition="0" dataOnly="0" labelOnly="1">
        <references count="1">
          <reference field="5" count="0"/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4294967294" count="2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2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14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2"/>
        <item x="0"/>
        <item x="3"/>
        <item x="1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สาขา" fld="5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7"/>
  <sheetViews>
    <sheetView zoomScalePageLayoutView="0" workbookViewId="0" topLeftCell="A1">
      <selection activeCell="A3" sqref="A3"/>
    </sheetView>
  </sheetViews>
  <sheetFormatPr defaultColWidth="9.140625" defaultRowHeight="21.75"/>
  <cols>
    <col min="1" max="1" width="12.00390625" style="0" customWidth="1"/>
    <col min="2" max="3" width="7.140625" style="0" customWidth="1"/>
    <col min="4" max="4" width="10.421875" style="0" customWidth="1"/>
    <col min="5" max="5" width="16.421875" style="0" customWidth="1"/>
    <col min="6" max="6" width="16.421875" style="0" bestFit="1" customWidth="1"/>
    <col min="7" max="7" width="18.8515625" style="0" bestFit="1" customWidth="1"/>
    <col min="8" max="8" width="20.8515625" style="0" bestFit="1" customWidth="1"/>
  </cols>
  <sheetData>
    <row r="3" spans="1:4" ht="21.75">
      <c r="A3" s="64"/>
      <c r="B3" s="63" t="s">
        <v>8</v>
      </c>
      <c r="C3" s="64"/>
      <c r="D3" s="64"/>
    </row>
    <row r="4" spans="1:4" ht="21.75">
      <c r="A4" s="64"/>
      <c r="B4" s="64">
        <v>1</v>
      </c>
      <c r="C4" s="64">
        <v>2</v>
      </c>
      <c r="D4" s="64" t="s">
        <v>40</v>
      </c>
    </row>
    <row r="5" spans="1:4" ht="21.75">
      <c r="A5" s="64"/>
      <c r="B5" s="64"/>
      <c r="C5" s="64"/>
      <c r="D5" s="64"/>
    </row>
    <row r="6" spans="1:4" ht="21.75">
      <c r="A6" s="64"/>
      <c r="B6" s="64"/>
      <c r="C6" s="64"/>
      <c r="D6" s="64"/>
    </row>
    <row r="7" spans="1:4" ht="21.75">
      <c r="A7" s="64"/>
      <c r="B7" s="64"/>
      <c r="C7" s="64"/>
      <c r="D7" s="64"/>
    </row>
    <row r="8" spans="1:4" ht="21.75">
      <c r="A8" s="64"/>
      <c r="B8" s="64"/>
      <c r="C8" s="64"/>
      <c r="D8" s="64"/>
    </row>
    <row r="9" spans="1:4" ht="21.75">
      <c r="A9" s="64"/>
      <c r="B9" s="64"/>
      <c r="C9" s="64"/>
      <c r="D9" s="64"/>
    </row>
    <row r="10" spans="1:4" ht="21.75">
      <c r="A10" s="64"/>
      <c r="B10" s="64"/>
      <c r="C10" s="64"/>
      <c r="D10" s="64"/>
    </row>
    <row r="11" spans="1:4" ht="21.75">
      <c r="A11" s="64"/>
      <c r="B11" s="64"/>
      <c r="C11" s="64"/>
      <c r="D11" s="64"/>
    </row>
    <row r="12" spans="1:4" ht="21.75">
      <c r="A12" s="64"/>
      <c r="B12" s="64"/>
      <c r="C12" s="64"/>
      <c r="D12" s="64"/>
    </row>
    <row r="13" spans="1:4" ht="21.75">
      <c r="A13" s="64"/>
      <c r="B13" s="64"/>
      <c r="C13" s="64"/>
      <c r="D13" s="64"/>
    </row>
    <row r="14" spans="1:4" ht="21.75">
      <c r="A14" s="64"/>
      <c r="B14" s="64"/>
      <c r="C14" s="64"/>
      <c r="D14" s="64"/>
    </row>
    <row r="15" spans="1:4" ht="21.75">
      <c r="A15" s="64"/>
      <c r="B15" s="64"/>
      <c r="C15" s="64"/>
      <c r="D15" s="64"/>
    </row>
    <row r="16" spans="1:4" ht="21.75">
      <c r="A16" s="64"/>
      <c r="B16" s="64"/>
      <c r="C16" s="64"/>
      <c r="D16" s="64"/>
    </row>
    <row r="17" spans="1:4" ht="21.75">
      <c r="A17" s="64"/>
      <c r="B17" s="64"/>
      <c r="C17" s="64"/>
      <c r="D17" s="64"/>
    </row>
  </sheetData>
  <sheetProtection/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="120" zoomScaleNormal="120" zoomScalePageLayoutView="0" workbookViewId="0" topLeftCell="A25">
      <selection activeCell="E32" sqref="E32"/>
    </sheetView>
  </sheetViews>
  <sheetFormatPr defaultColWidth="9.140625" defaultRowHeight="21.75"/>
  <cols>
    <col min="1" max="1" width="3.140625" style="20" customWidth="1"/>
    <col min="2" max="2" width="62.421875" style="20" customWidth="1"/>
    <col min="3" max="3" width="9.8515625" style="20" customWidth="1"/>
    <col min="4" max="4" width="8.8515625" style="20" customWidth="1"/>
    <col min="5" max="5" width="13.140625" style="20" customWidth="1"/>
    <col min="6" max="6" width="10.57421875" style="20" customWidth="1"/>
    <col min="7" max="9" width="9.140625" style="20" customWidth="1"/>
    <col min="10" max="16384" width="9.140625" style="20" customWidth="1"/>
  </cols>
  <sheetData>
    <row r="1" spans="1:8" ht="22.5" customHeight="1">
      <c r="A1" s="168" t="s">
        <v>118</v>
      </c>
      <c r="B1" s="168"/>
      <c r="C1" s="168"/>
      <c r="D1" s="168"/>
      <c r="E1" s="168"/>
      <c r="F1" s="132"/>
      <c r="G1" s="132"/>
      <c r="H1" s="132"/>
    </row>
    <row r="2" spans="2:8" ht="19.5">
      <c r="B2" s="132"/>
      <c r="C2" s="132"/>
      <c r="D2" s="132"/>
      <c r="E2" s="132"/>
      <c r="F2" s="132"/>
      <c r="G2" s="132"/>
      <c r="H2" s="132"/>
    </row>
    <row r="3" ht="19.5">
      <c r="A3" s="62" t="s">
        <v>82</v>
      </c>
    </row>
    <row r="4" spans="1:5" s="31" customFormat="1" ht="19.5">
      <c r="A4" s="174" t="s">
        <v>146</v>
      </c>
      <c r="B4" s="175"/>
      <c r="C4" s="175"/>
      <c r="D4" s="175"/>
      <c r="E4" s="175"/>
    </row>
    <row r="5" spans="1:5" s="31" customFormat="1" ht="20.25" thickBot="1">
      <c r="A5" s="65"/>
      <c r="B5" s="66"/>
      <c r="C5" s="93"/>
      <c r="D5" s="93"/>
      <c r="E5" s="93"/>
    </row>
    <row r="6" spans="1:5" s="32" customFormat="1" ht="15.75">
      <c r="A6" s="176" t="s">
        <v>3</v>
      </c>
      <c r="B6" s="177"/>
      <c r="C6" s="178" t="s">
        <v>135</v>
      </c>
      <c r="D6" s="178"/>
      <c r="E6" s="33" t="s">
        <v>16</v>
      </c>
    </row>
    <row r="7" spans="1:5" s="32" customFormat="1" ht="15.75">
      <c r="A7" s="34"/>
      <c r="B7" s="35"/>
      <c r="C7" s="36"/>
      <c r="D7" s="37" t="s">
        <v>9</v>
      </c>
      <c r="E7" s="92" t="s">
        <v>76</v>
      </c>
    </row>
    <row r="8" spans="1:5" s="32" customFormat="1" ht="15.75">
      <c r="A8" s="38">
        <v>1</v>
      </c>
      <c r="B8" s="39" t="s">
        <v>18</v>
      </c>
      <c r="C8" s="40"/>
      <c r="D8" s="41"/>
      <c r="E8" s="40"/>
    </row>
    <row r="9" spans="1:5" s="32" customFormat="1" ht="15.75">
      <c r="A9" s="43"/>
      <c r="B9" s="32" t="s">
        <v>28</v>
      </c>
      <c r="C9" s="44">
        <f>data!P10</f>
        <v>4.571428571428571</v>
      </c>
      <c r="D9" s="44">
        <f>data!P11</f>
        <v>0.53452248382485</v>
      </c>
      <c r="E9" s="42" t="str">
        <f>IF(C9&gt;4.5,"มากที่สุด",IF(C9&gt;3.5,"มาก",IF(C9&gt;2.5,"ปานกลาง",IF(C9&gt;1.5,"น้อย",IF(C9&lt;=1.5,"น้อยที่สุด")))))</f>
        <v>มากที่สุด</v>
      </c>
    </row>
    <row r="10" spans="1:5" s="32" customFormat="1" ht="15.75">
      <c r="A10" s="43"/>
      <c r="B10" s="32" t="s">
        <v>133</v>
      </c>
      <c r="C10" s="44">
        <f>data!Q10</f>
        <v>3.8333333333333335</v>
      </c>
      <c r="D10" s="44">
        <f>data!Q11</f>
        <v>1.1690451944500118</v>
      </c>
      <c r="E10" s="42" t="str">
        <f>IF(C10&gt;4.5,"มากที่สุด",IF(C10&gt;3.5,"มาก",IF(C10&gt;2.5,"ปานกลาง",IF(C10&gt;1.5,"น้อย",IF(C10&lt;=1.5,"น้อยที่สุด")))))</f>
        <v>มาก</v>
      </c>
    </row>
    <row r="11" spans="1:5" s="32" customFormat="1" ht="15.75">
      <c r="A11" s="46"/>
      <c r="B11" s="47" t="s">
        <v>134</v>
      </c>
      <c r="C11" s="48">
        <f>data!R10</f>
        <v>4.166666666666667</v>
      </c>
      <c r="D11" s="48">
        <f>data!R11</f>
        <v>0.7527726527090804</v>
      </c>
      <c r="E11" s="42" t="str">
        <f>IF(C11&gt;4.5,"มากที่สุด",IF(C11&gt;3.5,"มาก",IF(C11&gt;2.5,"ปานกลาง",IF(C11&gt;1.5,"น้อย",IF(C11&lt;=1.5,"น้อยที่สุด")))))</f>
        <v>มาก</v>
      </c>
    </row>
    <row r="12" spans="1:5" s="32" customFormat="1" ht="15.75">
      <c r="A12" s="49"/>
      <c r="B12" s="50" t="s">
        <v>22</v>
      </c>
      <c r="C12" s="51">
        <f>AVERAGE(C9:C11)</f>
        <v>4.190476190476191</v>
      </c>
      <c r="D12" s="51">
        <f>data!R12</f>
        <v>0.854981960070961</v>
      </c>
      <c r="E12" s="36" t="str">
        <f>IF(C12&gt;4.5,"มากที่สุด",IF(C12&gt;3.5,"มาก",IF(C12&gt;2.5,"ปานกลาง",IF(C12&gt;1.5,"น้อย",IF(C12&lt;=1.5,"น้อยที่สุด")))))</f>
        <v>มาก</v>
      </c>
    </row>
    <row r="13" spans="1:5" s="32" customFormat="1" ht="15.75">
      <c r="A13" s="52">
        <v>2</v>
      </c>
      <c r="B13" s="39" t="s">
        <v>19</v>
      </c>
      <c r="C13" s="53"/>
      <c r="D13" s="53"/>
      <c r="E13" s="33"/>
    </row>
    <row r="14" spans="1:5" s="32" customFormat="1" ht="15.75">
      <c r="A14" s="43"/>
      <c r="B14" s="54" t="s">
        <v>29</v>
      </c>
      <c r="C14" s="44">
        <f>data!S10</f>
        <v>4.714285714285714</v>
      </c>
      <c r="D14" s="44">
        <f>data!S11</f>
        <v>0.48795003647426655</v>
      </c>
      <c r="E14" s="42" t="str">
        <f>IF(C14&gt;4.5,"มากที่สุด",IF(C14&gt;3.5,"มาก",IF(C14&gt;2.5,"ปานกลาง",IF(C14&gt;1.5,"น้อย",IF(C14&lt;=1.5,"น้อยที่สุด")))))</f>
        <v>มากที่สุด</v>
      </c>
    </row>
    <row r="15" spans="1:5" s="32" customFormat="1" ht="15.75">
      <c r="A15" s="43"/>
      <c r="B15" s="32" t="s">
        <v>30</v>
      </c>
      <c r="C15" s="44">
        <f>data!T10</f>
        <v>4.666666666666667</v>
      </c>
      <c r="D15" s="44">
        <f>data!T11</f>
        <v>0.5163977794943241</v>
      </c>
      <c r="E15" s="42" t="str">
        <f aca="true" t="shared" si="0" ref="E15:E44">IF(C15&gt;4.5,"มากที่สุด",IF(C15&gt;3.5,"มาก",IF(C15&gt;2.5,"ปานกลาง",IF(C15&gt;1.5,"น้อย",IF(C15&lt;=1.5,"น้อยที่สุด")))))</f>
        <v>มากที่สุด</v>
      </c>
    </row>
    <row r="16" spans="1:5" s="32" customFormat="1" ht="15.75">
      <c r="A16" s="49"/>
      <c r="B16" s="50" t="s">
        <v>22</v>
      </c>
      <c r="C16" s="51">
        <f>AVERAGE(C14:C15)</f>
        <v>4.690476190476191</v>
      </c>
      <c r="D16" s="51">
        <f>data!T12</f>
        <v>0.48038446141526137</v>
      </c>
      <c r="E16" s="36" t="str">
        <f t="shared" si="0"/>
        <v>มากที่สุด</v>
      </c>
    </row>
    <row r="17" spans="1:5" s="32" customFormat="1" ht="15.75">
      <c r="A17" s="52">
        <v>3</v>
      </c>
      <c r="B17" s="39" t="s">
        <v>20</v>
      </c>
      <c r="C17" s="53"/>
      <c r="D17" s="53"/>
      <c r="E17" s="42"/>
    </row>
    <row r="18" spans="1:5" s="32" customFormat="1" ht="15.75">
      <c r="A18" s="43"/>
      <c r="B18" s="32" t="s">
        <v>31</v>
      </c>
      <c r="C18" s="44">
        <f>data!U10</f>
        <v>4.285714285714286</v>
      </c>
      <c r="D18" s="44">
        <f>data!U11</f>
        <v>0.7559289460184531</v>
      </c>
      <c r="E18" s="42" t="str">
        <f t="shared" si="0"/>
        <v>มาก</v>
      </c>
    </row>
    <row r="19" spans="1:5" s="134" customFormat="1" ht="15.75">
      <c r="A19" s="43"/>
      <c r="B19" s="134" t="s">
        <v>32</v>
      </c>
      <c r="C19" s="44">
        <f>data!V10</f>
        <v>4.714285714285714</v>
      </c>
      <c r="D19" s="44">
        <f>data!V11</f>
        <v>0.48795003647426655</v>
      </c>
      <c r="E19" s="42" t="str">
        <f t="shared" si="0"/>
        <v>มากที่สุด</v>
      </c>
    </row>
    <row r="20" spans="1:5" s="134" customFormat="1" ht="15.75">
      <c r="A20" s="43"/>
      <c r="B20" s="134" t="s">
        <v>33</v>
      </c>
      <c r="C20" s="44">
        <f>data!W10</f>
        <v>4.571428571428571</v>
      </c>
      <c r="D20" s="44">
        <f>data!W11</f>
        <v>0.53452248382485</v>
      </c>
      <c r="E20" s="42" t="str">
        <f t="shared" si="0"/>
        <v>มากที่สุด</v>
      </c>
    </row>
    <row r="21" spans="1:5" s="134" customFormat="1" ht="15.75">
      <c r="A21" s="43"/>
      <c r="B21" s="134" t="s">
        <v>34</v>
      </c>
      <c r="C21" s="44">
        <f>data!X10</f>
        <v>4.714285714285714</v>
      </c>
      <c r="D21" s="44">
        <f>data!X11</f>
        <v>0.48795003647426666</v>
      </c>
      <c r="E21" s="42" t="str">
        <f t="shared" si="0"/>
        <v>มากที่สุด</v>
      </c>
    </row>
    <row r="22" spans="1:5" s="134" customFormat="1" ht="15.75">
      <c r="A22" s="43"/>
      <c r="B22" s="134" t="s">
        <v>35</v>
      </c>
      <c r="C22" s="44">
        <f>data!Y10</f>
        <v>4.857142857142857</v>
      </c>
      <c r="D22" s="44">
        <f>data!Y11</f>
        <v>0.37796447300922725</v>
      </c>
      <c r="E22" s="42" t="str">
        <f t="shared" si="0"/>
        <v>มากที่สุด</v>
      </c>
    </row>
    <row r="23" spans="1:5" s="134" customFormat="1" ht="15.75">
      <c r="A23" s="43"/>
      <c r="B23" s="134" t="s">
        <v>36</v>
      </c>
      <c r="C23" s="44">
        <f>data!Z10</f>
        <v>4.428571428571429</v>
      </c>
      <c r="D23" s="44">
        <f>data!Z11</f>
        <v>0.786795792469444</v>
      </c>
      <c r="E23" s="42" t="str">
        <f t="shared" si="0"/>
        <v>มาก</v>
      </c>
    </row>
    <row r="24" spans="1:5" s="32" customFormat="1" ht="15.75">
      <c r="A24" s="49"/>
      <c r="B24" s="50" t="s">
        <v>22</v>
      </c>
      <c r="C24" s="51">
        <f>AVERAGE(C18:C23)</f>
        <v>4.595238095238095</v>
      </c>
      <c r="D24" s="51">
        <f>data!Z12</f>
        <v>0.5868279263112158</v>
      </c>
      <c r="E24" s="36" t="str">
        <f t="shared" si="0"/>
        <v>มากที่สุด</v>
      </c>
    </row>
    <row r="25" spans="1:5" s="32" customFormat="1" ht="15.75">
      <c r="A25" s="52">
        <v>4</v>
      </c>
      <c r="B25" s="39" t="s">
        <v>21</v>
      </c>
      <c r="C25" s="53"/>
      <c r="D25" s="53"/>
      <c r="E25" s="42"/>
    </row>
    <row r="26" spans="1:5" s="32" customFormat="1" ht="15.75">
      <c r="A26" s="43"/>
      <c r="B26" s="32" t="s">
        <v>85</v>
      </c>
      <c r="C26" s="44"/>
      <c r="D26" s="44"/>
      <c r="E26" s="42"/>
    </row>
    <row r="27" spans="1:5" s="32" customFormat="1" ht="15.75">
      <c r="A27" s="43"/>
      <c r="B27" s="32" t="s">
        <v>79</v>
      </c>
      <c r="C27" s="44">
        <f>data!AA10</f>
        <v>4.833333333333333</v>
      </c>
      <c r="D27" s="44">
        <f>data!AA11</f>
        <v>0.408248290463863</v>
      </c>
      <c r="E27" s="42" t="str">
        <f t="shared" si="0"/>
        <v>มากที่สุด</v>
      </c>
    </row>
    <row r="28" spans="1:5" s="32" customFormat="1" ht="15.75">
      <c r="A28" s="43"/>
      <c r="B28" s="32" t="s">
        <v>136</v>
      </c>
      <c r="C28" s="44">
        <f>data!AB10</f>
        <v>4.857142857142857</v>
      </c>
      <c r="D28" s="44">
        <f>data!AB11</f>
        <v>0.37796447300922725</v>
      </c>
      <c r="E28" s="42" t="str">
        <f t="shared" si="0"/>
        <v>มากที่สุด</v>
      </c>
    </row>
    <row r="29" spans="1:5" s="32" customFormat="1" ht="15.75">
      <c r="A29" s="43"/>
      <c r="B29" s="32" t="s">
        <v>37</v>
      </c>
      <c r="C29" s="44">
        <f>data!AC10</f>
        <v>4.857142857142857</v>
      </c>
      <c r="D29" s="44">
        <f>data!AC11</f>
        <v>0.37796447300922725</v>
      </c>
      <c r="E29" s="42" t="str">
        <f t="shared" si="0"/>
        <v>มากที่สุด</v>
      </c>
    </row>
    <row r="30" spans="1:5" s="32" customFormat="1" ht="15.75">
      <c r="A30" s="43"/>
      <c r="B30" s="32" t="s">
        <v>137</v>
      </c>
      <c r="C30" s="44">
        <f>data!AD10</f>
        <v>4.857142857142857</v>
      </c>
      <c r="D30" s="44">
        <f>data!AD11</f>
        <v>0.37796447300922725</v>
      </c>
      <c r="E30" s="42" t="str">
        <f t="shared" si="0"/>
        <v>มากที่สุด</v>
      </c>
    </row>
    <row r="31" spans="1:5" s="32" customFormat="1" ht="15.75">
      <c r="A31" s="43"/>
      <c r="B31" s="32" t="s">
        <v>138</v>
      </c>
      <c r="C31" s="44">
        <f>data!AE10</f>
        <v>4.714285714285714</v>
      </c>
      <c r="D31" s="44">
        <f>data!AE11</f>
        <v>0.48795003647426655</v>
      </c>
      <c r="E31" s="42" t="str">
        <f t="shared" si="0"/>
        <v>มากที่สุด</v>
      </c>
    </row>
    <row r="32" spans="1:5" s="32" customFormat="1" ht="15.75">
      <c r="A32" s="43"/>
      <c r="B32" s="32" t="s">
        <v>139</v>
      </c>
      <c r="C32" s="44">
        <f>data!AF10</f>
        <v>4.857142857142857</v>
      </c>
      <c r="D32" s="44">
        <f>data!AF11</f>
        <v>0.37796447300922725</v>
      </c>
      <c r="E32" s="42" t="str">
        <f t="shared" si="0"/>
        <v>มากที่สุด</v>
      </c>
    </row>
    <row r="33" spans="1:5" s="32" customFormat="1" ht="31.5">
      <c r="A33" s="43"/>
      <c r="B33" s="54" t="s">
        <v>80</v>
      </c>
      <c r="C33" s="157">
        <f>data!AG10</f>
        <v>4.571428571428571</v>
      </c>
      <c r="D33" s="157">
        <f>data!AG11</f>
        <v>0.53452248382485</v>
      </c>
      <c r="E33" s="158" t="str">
        <f t="shared" si="0"/>
        <v>มากที่สุด</v>
      </c>
    </row>
    <row r="34" spans="1:5" s="32" customFormat="1" ht="15.75">
      <c r="A34" s="43"/>
      <c r="B34" s="54" t="s">
        <v>199</v>
      </c>
      <c r="C34" s="44">
        <f>data!AH10</f>
        <v>4.571428571428571</v>
      </c>
      <c r="D34" s="44">
        <f>data!AH11</f>
        <v>0.53452248382485</v>
      </c>
      <c r="E34" s="42" t="str">
        <f t="shared" si="0"/>
        <v>มากที่สุด</v>
      </c>
    </row>
    <row r="35" spans="1:5" s="32" customFormat="1" ht="15.75">
      <c r="A35" s="43"/>
      <c r="B35" s="54" t="s">
        <v>149</v>
      </c>
      <c r="C35" s="44">
        <f>data!AI10</f>
        <v>4.285714285714286</v>
      </c>
      <c r="D35" s="44">
        <f>data!AI11</f>
        <v>0.9511897312113408</v>
      </c>
      <c r="E35" s="42" t="str">
        <f t="shared" si="0"/>
        <v>มาก</v>
      </c>
    </row>
    <row r="36" spans="1:5" s="32" customFormat="1" ht="15.75">
      <c r="A36" s="43"/>
      <c r="B36" s="54" t="s">
        <v>151</v>
      </c>
      <c r="C36" s="44">
        <f>data!AJ10</f>
        <v>4.428571428571429</v>
      </c>
      <c r="D36" s="44">
        <f>data!AJ11</f>
        <v>0.786795792469444</v>
      </c>
      <c r="E36" s="42" t="str">
        <f t="shared" si="0"/>
        <v>มาก</v>
      </c>
    </row>
    <row r="37" spans="1:5" s="32" customFormat="1" ht="15.75">
      <c r="A37" s="43"/>
      <c r="B37" s="54" t="s">
        <v>150</v>
      </c>
      <c r="C37" s="157">
        <f>data!AK10</f>
        <v>4.166666666666667</v>
      </c>
      <c r="D37" s="157">
        <f>data!AK11</f>
        <v>0.7527726527090804</v>
      </c>
      <c r="E37" s="158" t="str">
        <f t="shared" si="0"/>
        <v>มาก</v>
      </c>
    </row>
    <row r="38" spans="1:5" s="32" customFormat="1" ht="15.75">
      <c r="A38" s="43"/>
      <c r="B38" s="161" t="s">
        <v>160</v>
      </c>
      <c r="C38" s="157">
        <f>data!AK10</f>
        <v>4.166666666666667</v>
      </c>
      <c r="D38" s="157">
        <f>data!AL11</f>
        <v>0.5477225575051667</v>
      </c>
      <c r="E38" s="158" t="str">
        <f t="shared" si="0"/>
        <v>มาก</v>
      </c>
    </row>
    <row r="39" spans="1:5" s="32" customFormat="1" ht="31.5">
      <c r="A39" s="43"/>
      <c r="B39" s="54" t="s">
        <v>152</v>
      </c>
      <c r="C39" s="157">
        <f>data!AM10</f>
        <v>4.571428571428571</v>
      </c>
      <c r="D39" s="157">
        <f>data!AM11</f>
        <v>0.53452248382485</v>
      </c>
      <c r="E39" s="158" t="str">
        <f t="shared" si="0"/>
        <v>มากที่สุด</v>
      </c>
    </row>
    <row r="40" spans="1:5" s="32" customFormat="1" ht="15.75">
      <c r="A40" s="55"/>
      <c r="B40" s="50" t="s">
        <v>22</v>
      </c>
      <c r="C40" s="51">
        <f>AVERAGE(C26:C37)</f>
        <v>4.636363636363637</v>
      </c>
      <c r="D40" s="51">
        <f>data!AM12</f>
        <v>0.53452248382485</v>
      </c>
      <c r="E40" s="36" t="str">
        <f>IF(C40&gt;4.5,"มากที่สุด",IF(C40&gt;3.5,"มาก",IF(C40&gt;2.5,"ปานกลาง",IF(C40&gt;1.5,"น้อย",IF(C40&lt;=1.5,"น้อยที่สุด")))))</f>
        <v>มากที่สุด</v>
      </c>
    </row>
    <row r="41" spans="1:5" s="32" customFormat="1" ht="15.75">
      <c r="A41" s="52">
        <v>5</v>
      </c>
      <c r="B41" s="39" t="s">
        <v>86</v>
      </c>
      <c r="C41" s="44"/>
      <c r="D41" s="44"/>
      <c r="E41" s="45"/>
    </row>
    <row r="42" spans="1:5" s="32" customFormat="1" ht="15.75">
      <c r="A42" s="43"/>
      <c r="B42" s="32" t="s">
        <v>87</v>
      </c>
      <c r="C42" s="44">
        <f>data!AN10</f>
        <v>4.714285714285714</v>
      </c>
      <c r="D42" s="44">
        <f>data!AN11</f>
        <v>0.48795003647426666</v>
      </c>
      <c r="E42" s="45" t="str">
        <f t="shared" si="0"/>
        <v>มากที่สุด</v>
      </c>
    </row>
    <row r="43" spans="1:5" s="32" customFormat="1" ht="15.75">
      <c r="A43" s="43"/>
      <c r="B43" s="32" t="s">
        <v>88</v>
      </c>
      <c r="C43" s="44">
        <f>data!AO10</f>
        <v>4.571428571428571</v>
      </c>
      <c r="D43" s="44">
        <f>data!AO11</f>
        <v>0.53452248382485</v>
      </c>
      <c r="E43" s="45" t="str">
        <f t="shared" si="0"/>
        <v>มากที่สุด</v>
      </c>
    </row>
    <row r="44" spans="1:5" s="32" customFormat="1" ht="15.75">
      <c r="A44" s="55"/>
      <c r="B44" s="50" t="s">
        <v>22</v>
      </c>
      <c r="C44" s="51">
        <f>AVERAGE(C42:C43)</f>
        <v>4.642857142857142</v>
      </c>
      <c r="D44" s="51">
        <f>data!AO12</f>
        <v>0.4972451580988475</v>
      </c>
      <c r="E44" s="36" t="str">
        <f t="shared" si="0"/>
        <v>มากที่สุด</v>
      </c>
    </row>
    <row r="45" spans="1:5" s="32" customFormat="1" ht="16.5" thickBot="1">
      <c r="A45" s="172" t="s">
        <v>23</v>
      </c>
      <c r="B45" s="173"/>
      <c r="C45" s="56">
        <f>AVERAGE(C14:C15,C9:C11,C18:C23,C26:C37,C42:C43,C12,C24,C40,C44,C26:C37,C18:C23,C14:C15,C9:C11)</f>
        <v>4.5679653679653685</v>
      </c>
      <c r="D45" s="56">
        <f>AVERAGE(D42:D43,D26:D37,D18:D23,D14:D15,D9:D11)</f>
        <v>0.5784221582723651</v>
      </c>
      <c r="E45" s="88" t="str">
        <f>IF(C45&gt;4.5,"มากที่สุด",IF(C45&gt;3.5,"มาก",IF(C45&gt;2.5,"ปานกลาง",IF(C45&gt;1.5,"น้อย",IF(C45&lt;=1.5,"น้อยที่สุด")))))</f>
        <v>มากที่สุด</v>
      </c>
    </row>
    <row r="46" spans="1:5" s="32" customFormat="1" ht="16.5" thickTop="1">
      <c r="A46" s="89">
        <v>4</v>
      </c>
      <c r="B46" s="90" t="s">
        <v>77</v>
      </c>
      <c r="C46" s="91">
        <f>data!AP10</f>
        <v>4.571428571428571</v>
      </c>
      <c r="D46" s="91">
        <f>data!AP11</f>
        <v>0.53452248382485</v>
      </c>
      <c r="E46" s="87" t="str">
        <f>IF(C46&gt;4.5,"มากที่สุด",IF(C46&gt;3.5,"มาก",IF(C46&gt;2.5,"ปานกลาง",IF(C46&gt;1.5,"น้อย",IF(C46&lt;=1.5,"น้อยที่สุด")))))</f>
        <v>มากที่สุด</v>
      </c>
    </row>
    <row r="47" spans="1:5" s="32" customFormat="1" ht="15.75">
      <c r="A47" s="126"/>
      <c r="B47" s="127"/>
      <c r="C47" s="128"/>
      <c r="D47" s="128"/>
      <c r="E47" s="129"/>
    </row>
    <row r="48" spans="1:5" s="32" customFormat="1" ht="15.75">
      <c r="A48" s="126"/>
      <c r="B48" s="127"/>
      <c r="C48" s="128"/>
      <c r="D48" s="128"/>
      <c r="E48" s="129"/>
    </row>
    <row r="49" spans="1:5" s="32" customFormat="1" ht="15.75">
      <c r="A49" s="126"/>
      <c r="B49" s="127"/>
      <c r="C49" s="128"/>
      <c r="D49" s="128"/>
      <c r="E49" s="129"/>
    </row>
    <row r="50" spans="1:8" ht="22.5" customHeight="1">
      <c r="A50" s="168" t="s">
        <v>119</v>
      </c>
      <c r="B50" s="168"/>
      <c r="C50" s="168"/>
      <c r="D50" s="168"/>
      <c r="E50" s="168"/>
      <c r="F50" s="130"/>
      <c r="G50" s="132"/>
      <c r="H50" s="132"/>
    </row>
    <row r="51" spans="2:8" ht="19.5">
      <c r="B51" s="130"/>
      <c r="C51" s="130"/>
      <c r="D51" s="130"/>
      <c r="E51" s="130"/>
      <c r="F51" s="130"/>
      <c r="G51" s="130"/>
      <c r="H51" s="130"/>
    </row>
    <row r="52" spans="1:2" s="152" customFormat="1" ht="19.5">
      <c r="A52" s="151"/>
      <c r="B52" s="151" t="s">
        <v>158</v>
      </c>
    </row>
    <row r="53" spans="1:2" s="152" customFormat="1" ht="19.5">
      <c r="A53" s="151" t="s">
        <v>164</v>
      </c>
      <c r="B53" s="151"/>
    </row>
    <row r="54" spans="1:2" s="152" customFormat="1" ht="19.5">
      <c r="A54" s="151" t="s">
        <v>165</v>
      </c>
      <c r="B54" s="151"/>
    </row>
    <row r="55" spans="1:2" s="152" customFormat="1" ht="19.5">
      <c r="A55" s="151" t="s">
        <v>166</v>
      </c>
      <c r="B55" s="151"/>
    </row>
    <row r="56" spans="1:2" s="152" customFormat="1" ht="19.5">
      <c r="A56" s="151" t="s">
        <v>167</v>
      </c>
      <c r="B56" s="151"/>
    </row>
    <row r="57" spans="1:2" s="152" customFormat="1" ht="19.5">
      <c r="A57" s="151" t="s">
        <v>168</v>
      </c>
      <c r="B57" s="151"/>
    </row>
    <row r="58" spans="1:2" s="152" customFormat="1" ht="19.5">
      <c r="A58" s="151" t="s">
        <v>169</v>
      </c>
      <c r="B58" s="151"/>
    </row>
    <row r="59" spans="1:2" ht="19.5">
      <c r="A59" s="120" t="s">
        <v>170</v>
      </c>
      <c r="B59" s="120"/>
    </row>
    <row r="60" spans="1:2" ht="19.5">
      <c r="A60" s="120"/>
      <c r="B60" s="120"/>
    </row>
    <row r="61" spans="1:2" ht="19.5">
      <c r="A61" s="162" t="s">
        <v>171</v>
      </c>
      <c r="B61" s="120"/>
    </row>
    <row r="62" spans="1:2" ht="19.5">
      <c r="A62" s="120" t="s">
        <v>172</v>
      </c>
      <c r="B62" s="120" t="s">
        <v>173</v>
      </c>
    </row>
    <row r="63" spans="1:2" ht="19.5">
      <c r="A63" s="120"/>
      <c r="B63" s="120"/>
    </row>
    <row r="64" spans="1:2" ht="19.5">
      <c r="A64" s="120"/>
      <c r="B64" s="120"/>
    </row>
    <row r="65" spans="1:2" ht="19.5">
      <c r="A65" s="120"/>
      <c r="B65" s="120"/>
    </row>
    <row r="66" spans="1:2" ht="19.5">
      <c r="A66" s="120"/>
      <c r="B66" s="120"/>
    </row>
    <row r="67" spans="1:2" ht="19.5">
      <c r="A67" s="120"/>
      <c r="B67" s="120"/>
    </row>
    <row r="68" spans="1:2" ht="19.5">
      <c r="A68" s="120"/>
      <c r="B68" s="120"/>
    </row>
    <row r="69" spans="1:2" ht="19.5">
      <c r="A69" s="120"/>
      <c r="B69" s="120"/>
    </row>
    <row r="70" spans="1:2" ht="19.5">
      <c r="A70" s="120"/>
      <c r="B70" s="120"/>
    </row>
    <row r="71" spans="1:2" ht="19.5">
      <c r="A71" s="120"/>
      <c r="B71" s="120"/>
    </row>
    <row r="72" spans="1:2" ht="19.5">
      <c r="A72" s="120"/>
      <c r="B72" s="120"/>
    </row>
    <row r="73" spans="1:2" ht="19.5">
      <c r="A73" s="120"/>
      <c r="B73" s="120"/>
    </row>
    <row r="74" spans="1:2" ht="19.5">
      <c r="A74" s="120"/>
      <c r="B74" s="120"/>
    </row>
    <row r="75" spans="1:2" ht="19.5">
      <c r="A75" s="120"/>
      <c r="B75" s="120"/>
    </row>
    <row r="76" spans="1:2" ht="19.5">
      <c r="A76" s="120"/>
      <c r="B76" s="120"/>
    </row>
    <row r="77" spans="1:2" ht="19.5">
      <c r="A77" s="120"/>
      <c r="B77" s="120"/>
    </row>
    <row r="78" spans="1:2" ht="19.5">
      <c r="A78" s="120"/>
      <c r="B78" s="120"/>
    </row>
    <row r="79" spans="1:2" ht="19.5">
      <c r="A79" s="120"/>
      <c r="B79" s="120"/>
    </row>
    <row r="80" spans="1:2" ht="19.5">
      <c r="A80" s="120"/>
      <c r="B80" s="120"/>
    </row>
    <row r="81" spans="1:2" ht="19.5">
      <c r="A81" s="120"/>
      <c r="B81" s="120"/>
    </row>
    <row r="82" spans="1:2" ht="19.5">
      <c r="A82" s="120"/>
      <c r="B82" s="120"/>
    </row>
    <row r="83" spans="1:2" ht="19.5">
      <c r="A83" s="120"/>
      <c r="B83" s="120"/>
    </row>
    <row r="84" spans="1:2" ht="19.5">
      <c r="A84" s="120"/>
      <c r="B84" s="120"/>
    </row>
    <row r="85" spans="1:2" ht="19.5">
      <c r="A85" s="120"/>
      <c r="B85" s="120"/>
    </row>
    <row r="86" spans="1:2" ht="19.5">
      <c r="A86" s="120"/>
      <c r="B86" s="120"/>
    </row>
    <row r="87" spans="1:2" ht="19.5">
      <c r="A87" s="120"/>
      <c r="B87" s="120"/>
    </row>
    <row r="88" spans="1:2" ht="19.5">
      <c r="A88" s="120"/>
      <c r="B88" s="120"/>
    </row>
    <row r="89" spans="1:2" ht="19.5">
      <c r="A89" s="120"/>
      <c r="B89" s="120"/>
    </row>
    <row r="90" spans="1:2" ht="19.5">
      <c r="A90" s="120"/>
      <c r="B90" s="120"/>
    </row>
    <row r="91" spans="1:2" ht="19.5">
      <c r="A91" s="120"/>
      <c r="B91" s="120"/>
    </row>
    <row r="92" spans="1:2" ht="19.5">
      <c r="A92" s="120"/>
      <c r="B92" s="120"/>
    </row>
    <row r="93" spans="5:7" ht="19.5">
      <c r="E93" s="119"/>
      <c r="F93" s="119"/>
      <c r="G93" s="119"/>
    </row>
    <row r="94" spans="1:7" s="12" customFormat="1" ht="21">
      <c r="A94" s="131"/>
      <c r="E94" s="11"/>
      <c r="F94" s="11"/>
      <c r="G94" s="11"/>
    </row>
    <row r="95" spans="5:7" s="12" customFormat="1" ht="21">
      <c r="E95" s="11"/>
      <c r="F95" s="11"/>
      <c r="G95" s="11"/>
    </row>
    <row r="96" s="12" customFormat="1" ht="21"/>
  </sheetData>
  <sheetProtection/>
  <mergeCells count="6">
    <mergeCell ref="A1:E1"/>
    <mergeCell ref="A50:E50"/>
    <mergeCell ref="A45:B45"/>
    <mergeCell ref="A4:E4"/>
    <mergeCell ref="A6:B6"/>
    <mergeCell ref="C6:D6"/>
  </mergeCells>
  <printOptions/>
  <pageMargins left="0.75" right="0.5" top="0.590551181102362" bottom="0.118110236220472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7"/>
  <sheetViews>
    <sheetView zoomScalePageLayoutView="0" workbookViewId="0" topLeftCell="A1">
      <selection activeCell="E16" sqref="E16"/>
    </sheetView>
  </sheetViews>
  <sheetFormatPr defaultColWidth="9.140625" defaultRowHeight="21.75"/>
  <cols>
    <col min="1" max="1" width="9.00390625" style="0" bestFit="1" customWidth="1"/>
    <col min="2" max="5" width="12.421875" style="0" bestFit="1" customWidth="1"/>
    <col min="6" max="6" width="13.421875" style="0" bestFit="1" customWidth="1"/>
    <col min="7" max="12" width="12.421875" style="0" bestFit="1" customWidth="1"/>
    <col min="13" max="16" width="13.8515625" style="0" bestFit="1" customWidth="1"/>
    <col min="17" max="19" width="12.421875" style="0" bestFit="1" customWidth="1"/>
    <col min="20" max="20" width="11.140625" style="0" bestFit="1" customWidth="1"/>
    <col min="21" max="21" width="14.140625" style="0" bestFit="1" customWidth="1"/>
  </cols>
  <sheetData>
    <row r="3" spans="1:21" ht="21.75">
      <c r="A3" s="67"/>
      <c r="B3" s="68" t="s">
        <v>55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70"/>
    </row>
    <row r="4" spans="1:21" ht="21.75">
      <c r="A4" s="71" t="s">
        <v>8</v>
      </c>
      <c r="B4" s="73" t="s">
        <v>56</v>
      </c>
      <c r="C4" s="74" t="s">
        <v>57</v>
      </c>
      <c r="D4" s="74" t="s">
        <v>58</v>
      </c>
      <c r="E4" s="74" t="s">
        <v>59</v>
      </c>
      <c r="F4" s="74" t="s">
        <v>60</v>
      </c>
      <c r="G4" s="74" t="s">
        <v>61</v>
      </c>
      <c r="H4" s="74" t="s">
        <v>62</v>
      </c>
      <c r="I4" s="74" t="s">
        <v>63</v>
      </c>
      <c r="J4" s="74" t="s">
        <v>64</v>
      </c>
      <c r="K4" s="74" t="s">
        <v>65</v>
      </c>
      <c r="L4" s="74" t="s">
        <v>66</v>
      </c>
      <c r="M4" s="74" t="s">
        <v>67</v>
      </c>
      <c r="N4" s="74" t="s">
        <v>68</v>
      </c>
      <c r="O4" s="74" t="s">
        <v>69</v>
      </c>
      <c r="P4" s="74" t="s">
        <v>70</v>
      </c>
      <c r="Q4" s="74" t="s">
        <v>71</v>
      </c>
      <c r="R4" s="74" t="s">
        <v>72</v>
      </c>
      <c r="S4" s="74" t="s">
        <v>73</v>
      </c>
      <c r="T4" s="74" t="s">
        <v>74</v>
      </c>
      <c r="U4" s="75" t="s">
        <v>75</v>
      </c>
    </row>
    <row r="5" spans="1:21" ht="21.75">
      <c r="A5" s="76">
        <v>1</v>
      </c>
      <c r="B5" s="77">
        <v>0.5036101551853341</v>
      </c>
      <c r="C5" s="78">
        <v>0.8297022339981064</v>
      </c>
      <c r="D5" s="78">
        <v>0.6240935455708444</v>
      </c>
      <c r="E5" s="78">
        <v>0.49453535504684026</v>
      </c>
      <c r="F5" s="78">
        <v>0.5757792451369143</v>
      </c>
      <c r="G5" s="78">
        <v>0.4643056214875383</v>
      </c>
      <c r="H5" s="78">
        <v>0.4815434123430785</v>
      </c>
      <c r="I5" s="78">
        <v>0.4643056214875383</v>
      </c>
      <c r="J5" s="78">
        <v>0.4423258684646914</v>
      </c>
      <c r="K5" s="78">
        <v>0.5882299658752709</v>
      </c>
      <c r="L5" s="78">
        <v>0.9990937922923456</v>
      </c>
      <c r="M5" s="78">
        <v>0.5931093121225487</v>
      </c>
      <c r="N5" s="78">
        <v>0.5897678246195885</v>
      </c>
      <c r="O5" s="78">
        <v>0.5882299658752709</v>
      </c>
      <c r="P5" s="78">
        <v>0.5036101551853341</v>
      </c>
      <c r="Q5" s="78">
        <v>0.548083257285786</v>
      </c>
      <c r="R5" s="78">
        <v>0.49453535504684026</v>
      </c>
      <c r="S5" s="78">
        <v>0.5089773777040507</v>
      </c>
      <c r="T5" s="78">
        <v>0.5897678246195893</v>
      </c>
      <c r="U5" s="79">
        <v>0.5107539184552498</v>
      </c>
    </row>
    <row r="6" spans="1:21" ht="21.75">
      <c r="A6" s="80">
        <v>2</v>
      </c>
      <c r="B6" s="81">
        <v>0.4633731916228144</v>
      </c>
      <c r="C6" s="82">
        <v>0.6756156129460414</v>
      </c>
      <c r="D6" s="82">
        <v>0.7092270461587061</v>
      </c>
      <c r="E6" s="82">
        <v>0.5452497568062709</v>
      </c>
      <c r="F6" s="82">
        <v>0.49167239269837176</v>
      </c>
      <c r="G6" s="82">
        <v>0.45022516889074793</v>
      </c>
      <c r="H6" s="82">
        <v>0.47457899787625</v>
      </c>
      <c r="I6" s="82">
        <v>0.4349588362008408</v>
      </c>
      <c r="J6" s="82">
        <v>0.47457899787625</v>
      </c>
      <c r="K6" s="82">
        <v>0.6507099380088051</v>
      </c>
      <c r="L6" s="82">
        <v>0.6833498130291452</v>
      </c>
      <c r="M6" s="82">
        <v>0.6572159257878984</v>
      </c>
      <c r="N6" s="82">
        <v>0.602796286786309</v>
      </c>
      <c r="O6" s="82">
        <v>0.49774265212833524</v>
      </c>
      <c r="P6" s="82">
        <v>0.5548042968541309</v>
      </c>
      <c r="Q6" s="82">
        <v>0.5297851157852224</v>
      </c>
      <c r="R6" s="82">
        <v>0.5052279240652228</v>
      </c>
      <c r="S6" s="82">
        <v>0.5577733510227176</v>
      </c>
      <c r="T6" s="82">
        <v>0.5063093978480006</v>
      </c>
      <c r="U6" s="83">
        <v>0.5022472023339215</v>
      </c>
    </row>
    <row r="7" spans="1:21" ht="21.75">
      <c r="A7" s="72" t="s">
        <v>40</v>
      </c>
      <c r="B7" s="84">
        <v>0.4790701375804082</v>
      </c>
      <c r="C7" s="85">
        <v>0.7451115734107211</v>
      </c>
      <c r="D7" s="85">
        <v>0.6718378675086559</v>
      </c>
      <c r="E7" s="85">
        <v>0.5216619092295157</v>
      </c>
      <c r="F7" s="85">
        <v>0.5216619092295157</v>
      </c>
      <c r="G7" s="85">
        <v>0.4520747556538132</v>
      </c>
      <c r="H7" s="85">
        <v>0.473332563687514</v>
      </c>
      <c r="I7" s="85">
        <v>0.44353276257274465</v>
      </c>
      <c r="J7" s="85">
        <v>0.4598645559684572</v>
      </c>
      <c r="K7" s="85">
        <v>0.6220010015278424</v>
      </c>
      <c r="L7" s="85">
        <v>0.8201692481606563</v>
      </c>
      <c r="M7" s="85">
        <v>0.6273172409157515</v>
      </c>
      <c r="N7" s="85">
        <v>0.5936825889256344</v>
      </c>
      <c r="O7" s="85">
        <v>0.53459550103492</v>
      </c>
      <c r="P7" s="85">
        <v>0.5310058503583129</v>
      </c>
      <c r="Q7" s="85">
        <v>0.5399917097344835</v>
      </c>
      <c r="R7" s="85">
        <v>0.5035393853198633</v>
      </c>
      <c r="S7" s="85">
        <v>0.5365194379932875</v>
      </c>
      <c r="T7" s="85">
        <v>0.5373267597619571</v>
      </c>
      <c r="U7" s="86">
        <v>0.5030977485864645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10"/>
  <sheetViews>
    <sheetView zoomScalePageLayoutView="0" workbookViewId="0" topLeftCell="A1">
      <selection activeCell="C14" sqref="C14"/>
    </sheetView>
  </sheetViews>
  <sheetFormatPr defaultColWidth="9.140625" defaultRowHeight="21.75"/>
  <cols>
    <col min="1" max="1" width="22.8515625" style="0" bestFit="1" customWidth="1"/>
    <col min="2" max="2" width="4.8515625" style="0" customWidth="1"/>
  </cols>
  <sheetData>
    <row r="3" spans="1:2" ht="21.75">
      <c r="A3" s="99" t="s">
        <v>105</v>
      </c>
      <c r="B3" s="102"/>
    </row>
    <row r="4" spans="1:2" ht="21.75">
      <c r="A4" s="99" t="s">
        <v>10</v>
      </c>
      <c r="B4" s="102" t="s">
        <v>106</v>
      </c>
    </row>
    <row r="5" spans="1:2" ht="21.75">
      <c r="A5" s="98" t="s">
        <v>102</v>
      </c>
      <c r="B5" s="103">
        <v>8</v>
      </c>
    </row>
    <row r="6" spans="1:2" ht="21.75">
      <c r="A6" s="100" t="s">
        <v>99</v>
      </c>
      <c r="B6" s="104">
        <v>24</v>
      </c>
    </row>
    <row r="7" spans="1:2" ht="21.75">
      <c r="A7" s="100" t="s">
        <v>103</v>
      </c>
      <c r="B7" s="104">
        <v>4</v>
      </c>
    </row>
    <row r="8" spans="1:2" ht="21.75">
      <c r="A8" s="100" t="s">
        <v>92</v>
      </c>
      <c r="B8" s="104">
        <v>24</v>
      </c>
    </row>
    <row r="9" spans="1:2" ht="21.75">
      <c r="A9" s="100" t="s">
        <v>104</v>
      </c>
      <c r="B9" s="104"/>
    </row>
    <row r="10" spans="1:2" ht="21.75">
      <c r="A10" s="101" t="s">
        <v>40</v>
      </c>
      <c r="B10" s="105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439"/>
  <sheetViews>
    <sheetView zoomScale="120" zoomScaleNormal="120" zoomScalePageLayoutView="0" workbookViewId="0" topLeftCell="U1">
      <selection activeCell="AF12" sqref="AF12"/>
    </sheetView>
  </sheetViews>
  <sheetFormatPr defaultColWidth="9.140625" defaultRowHeight="21.75"/>
  <cols>
    <col min="1" max="1" width="12.421875" style="11" customWidth="1"/>
    <col min="2" max="2" width="8.57421875" style="10" bestFit="1" customWidth="1"/>
    <col min="3" max="3" width="8.8515625" style="10" bestFit="1" customWidth="1"/>
    <col min="4" max="4" width="42.28125" style="10" bestFit="1" customWidth="1"/>
    <col min="5" max="5" width="39.28125" style="10" customWidth="1"/>
    <col min="6" max="6" width="39.8515625" style="10" customWidth="1"/>
    <col min="7" max="7" width="7.7109375" style="10" bestFit="1" customWidth="1"/>
    <col min="8" max="8" width="10.421875" style="10" customWidth="1"/>
    <col min="9" max="9" width="8.00390625" style="10" customWidth="1"/>
    <col min="10" max="10" width="12.421875" style="10" customWidth="1"/>
    <col min="11" max="11" width="7.140625" style="10" bestFit="1" customWidth="1"/>
    <col min="12" max="13" width="10.421875" style="10" customWidth="1"/>
    <col min="14" max="14" width="6.7109375" style="61" customWidth="1"/>
    <col min="15" max="15" width="9.28125" style="18" customWidth="1"/>
    <col min="16" max="16" width="7.7109375" style="10" bestFit="1" customWidth="1"/>
    <col min="17" max="25" width="6.8515625" style="10" bestFit="1" customWidth="1"/>
    <col min="26" max="26" width="10.140625" style="10" bestFit="1" customWidth="1"/>
    <col min="27" max="28" width="8.421875" style="11" bestFit="1" customWidth="1"/>
    <col min="29" max="29" width="8.421875" style="11" customWidth="1"/>
    <col min="30" max="30" width="8.7109375" style="11" customWidth="1"/>
    <col min="31" max="31" width="8.421875" style="11" bestFit="1" customWidth="1"/>
    <col min="32" max="32" width="8.140625" style="11" customWidth="1"/>
    <col min="33" max="33" width="8.00390625" style="11" customWidth="1"/>
    <col min="34" max="34" width="8.421875" style="11" customWidth="1"/>
    <col min="35" max="39" width="6.8515625" style="11" customWidth="1"/>
    <col min="40" max="41" width="6.8515625" style="11" bestFit="1" customWidth="1"/>
    <col min="42" max="42" width="6.8515625" style="11" customWidth="1"/>
    <col min="43" max="16384" width="9.140625" style="12" customWidth="1"/>
  </cols>
  <sheetData>
    <row r="1" spans="1:42" s="6" customFormat="1" ht="21">
      <c r="A1" s="2" t="s">
        <v>0</v>
      </c>
      <c r="B1" s="3" t="s">
        <v>5</v>
      </c>
      <c r="C1" s="3" t="s">
        <v>6</v>
      </c>
      <c r="D1" s="3" t="s">
        <v>14</v>
      </c>
      <c r="E1" s="3" t="s">
        <v>8</v>
      </c>
      <c r="F1" s="3" t="s">
        <v>10</v>
      </c>
      <c r="G1" s="3" t="s">
        <v>1</v>
      </c>
      <c r="H1" s="3" t="s">
        <v>2</v>
      </c>
      <c r="I1" s="3" t="s">
        <v>25</v>
      </c>
      <c r="J1" s="3" t="s">
        <v>17</v>
      </c>
      <c r="K1" s="3" t="s">
        <v>39</v>
      </c>
      <c r="L1" s="3" t="s">
        <v>129</v>
      </c>
      <c r="M1" s="3" t="s">
        <v>131</v>
      </c>
      <c r="N1" s="58" t="s">
        <v>26</v>
      </c>
      <c r="O1" s="4" t="s">
        <v>15</v>
      </c>
      <c r="P1" s="5" t="s">
        <v>41</v>
      </c>
      <c r="Q1" s="5" t="s">
        <v>42</v>
      </c>
      <c r="R1" s="5" t="s">
        <v>43</v>
      </c>
      <c r="S1" s="109" t="s">
        <v>44</v>
      </c>
      <c r="T1" s="109" t="s">
        <v>26</v>
      </c>
      <c r="U1" s="111" t="s">
        <v>45</v>
      </c>
      <c r="V1" s="111" t="s">
        <v>46</v>
      </c>
      <c r="W1" s="111" t="s">
        <v>47</v>
      </c>
      <c r="X1" s="111" t="s">
        <v>48</v>
      </c>
      <c r="Y1" s="111" t="s">
        <v>49</v>
      </c>
      <c r="Z1" s="111" t="s">
        <v>50</v>
      </c>
      <c r="AA1" s="113" t="s">
        <v>78</v>
      </c>
      <c r="AB1" s="113" t="s">
        <v>51</v>
      </c>
      <c r="AC1" s="113" t="s">
        <v>89</v>
      </c>
      <c r="AD1" s="113" t="s">
        <v>90</v>
      </c>
      <c r="AE1" s="113" t="s">
        <v>122</v>
      </c>
      <c r="AF1" s="113" t="s">
        <v>123</v>
      </c>
      <c r="AG1" s="137" t="s">
        <v>52</v>
      </c>
      <c r="AH1" s="108" t="s">
        <v>124</v>
      </c>
      <c r="AI1" s="139" t="s">
        <v>125</v>
      </c>
      <c r="AJ1" s="141" t="s">
        <v>126</v>
      </c>
      <c r="AK1" s="115" t="s">
        <v>95</v>
      </c>
      <c r="AL1" s="143" t="s">
        <v>96</v>
      </c>
      <c r="AM1" s="145" t="s">
        <v>127</v>
      </c>
      <c r="AN1" s="115" t="s">
        <v>53</v>
      </c>
      <c r="AO1" s="116" t="s">
        <v>54</v>
      </c>
      <c r="AP1" s="147" t="s">
        <v>128</v>
      </c>
    </row>
    <row r="2" spans="1:42" ht="21">
      <c r="A2" s="7">
        <v>1</v>
      </c>
      <c r="B2" s="8">
        <v>1</v>
      </c>
      <c r="C2" s="8">
        <v>35</v>
      </c>
      <c r="D2" s="9">
        <v>1</v>
      </c>
      <c r="E2" s="8" t="s">
        <v>97</v>
      </c>
      <c r="F2" s="8" t="s">
        <v>101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1</v>
      </c>
      <c r="M2" s="8">
        <v>0</v>
      </c>
      <c r="N2" s="59"/>
      <c r="O2" s="9">
        <v>7</v>
      </c>
      <c r="P2" s="107">
        <v>5</v>
      </c>
      <c r="Q2" s="107">
        <v>5</v>
      </c>
      <c r="R2" s="107">
        <v>5</v>
      </c>
      <c r="S2" s="110">
        <v>5</v>
      </c>
      <c r="T2" s="110">
        <v>5</v>
      </c>
      <c r="U2" s="112">
        <v>5</v>
      </c>
      <c r="V2" s="112">
        <v>5</v>
      </c>
      <c r="W2" s="112">
        <v>5</v>
      </c>
      <c r="X2" s="112">
        <v>5</v>
      </c>
      <c r="Y2" s="112">
        <v>5</v>
      </c>
      <c r="Z2" s="112">
        <v>5</v>
      </c>
      <c r="AA2" s="114">
        <v>5</v>
      </c>
      <c r="AB2" s="114">
        <v>5</v>
      </c>
      <c r="AC2" s="114">
        <v>5</v>
      </c>
      <c r="AD2" s="114">
        <v>5</v>
      </c>
      <c r="AE2" s="114">
        <v>5</v>
      </c>
      <c r="AF2" s="114">
        <v>5</v>
      </c>
      <c r="AG2" s="138">
        <v>5</v>
      </c>
      <c r="AH2" s="106">
        <v>5</v>
      </c>
      <c r="AI2" s="140">
        <v>5</v>
      </c>
      <c r="AJ2" s="142">
        <v>5</v>
      </c>
      <c r="AK2" s="117">
        <v>5</v>
      </c>
      <c r="AL2" s="144">
        <v>5</v>
      </c>
      <c r="AM2" s="146">
        <v>5</v>
      </c>
      <c r="AN2" s="117">
        <v>5</v>
      </c>
      <c r="AO2" s="117">
        <v>5</v>
      </c>
      <c r="AP2" s="148">
        <v>5</v>
      </c>
    </row>
    <row r="3" spans="1:42" ht="21">
      <c r="A3" s="7">
        <v>2</v>
      </c>
      <c r="B3" s="8">
        <v>2</v>
      </c>
      <c r="C3" s="8">
        <v>46</v>
      </c>
      <c r="D3" s="9">
        <v>2</v>
      </c>
      <c r="E3" s="8" t="s">
        <v>94</v>
      </c>
      <c r="F3" s="8" t="s">
        <v>100</v>
      </c>
      <c r="G3" s="8">
        <v>0</v>
      </c>
      <c r="H3" s="8">
        <v>1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59"/>
      <c r="O3" s="9">
        <v>5</v>
      </c>
      <c r="P3" s="107">
        <v>5</v>
      </c>
      <c r="Q3" s="107"/>
      <c r="R3" s="107"/>
      <c r="S3" s="110">
        <v>5</v>
      </c>
      <c r="T3" s="110"/>
      <c r="U3" s="112">
        <v>5</v>
      </c>
      <c r="V3" s="112">
        <v>5</v>
      </c>
      <c r="W3" s="112">
        <v>5</v>
      </c>
      <c r="X3" s="112">
        <v>5</v>
      </c>
      <c r="Y3" s="112">
        <v>5</v>
      </c>
      <c r="Z3" s="112">
        <v>5</v>
      </c>
      <c r="AA3" s="114"/>
      <c r="AB3" s="114">
        <v>5</v>
      </c>
      <c r="AC3" s="114">
        <v>5</v>
      </c>
      <c r="AD3" s="114">
        <v>5</v>
      </c>
      <c r="AE3" s="114">
        <v>4</v>
      </c>
      <c r="AF3" s="114">
        <v>5</v>
      </c>
      <c r="AG3" s="138">
        <v>5</v>
      </c>
      <c r="AH3" s="106">
        <v>5</v>
      </c>
      <c r="AI3" s="140">
        <v>5</v>
      </c>
      <c r="AJ3" s="142">
        <v>5</v>
      </c>
      <c r="AK3" s="117"/>
      <c r="AL3" s="144"/>
      <c r="AM3" s="146">
        <v>5</v>
      </c>
      <c r="AN3" s="117">
        <v>5</v>
      </c>
      <c r="AO3" s="117">
        <v>5</v>
      </c>
      <c r="AP3" s="148">
        <v>5</v>
      </c>
    </row>
    <row r="4" spans="1:42" ht="21">
      <c r="A4" s="7">
        <v>3</v>
      </c>
      <c r="B4" s="8">
        <v>1</v>
      </c>
      <c r="C4" s="8">
        <v>28</v>
      </c>
      <c r="D4" s="9">
        <f>IF(C4&gt;50,4,IF(C4&gt;40,3,IF(C4&gt;30,2,IF(C4&gt;0,1,IF(C4=0,5)))))</f>
        <v>1</v>
      </c>
      <c r="E4" s="8" t="s">
        <v>94</v>
      </c>
      <c r="F4" s="8" t="s">
        <v>100</v>
      </c>
      <c r="G4" s="8">
        <v>0</v>
      </c>
      <c r="H4" s="8">
        <v>1</v>
      </c>
      <c r="I4" s="8">
        <v>0</v>
      </c>
      <c r="J4" s="8">
        <v>0</v>
      </c>
      <c r="K4" s="8">
        <v>0</v>
      </c>
      <c r="L4" s="8">
        <v>1</v>
      </c>
      <c r="M4" s="8">
        <v>0</v>
      </c>
      <c r="N4" s="59"/>
      <c r="O4" s="9">
        <v>3</v>
      </c>
      <c r="P4" s="107">
        <v>5</v>
      </c>
      <c r="Q4" s="107">
        <v>2</v>
      </c>
      <c r="R4" s="107">
        <v>4</v>
      </c>
      <c r="S4" s="110">
        <v>4</v>
      </c>
      <c r="T4" s="110">
        <v>4</v>
      </c>
      <c r="U4" s="112">
        <v>3</v>
      </c>
      <c r="V4" s="112">
        <v>4</v>
      </c>
      <c r="W4" s="112">
        <v>5</v>
      </c>
      <c r="X4" s="112">
        <v>5</v>
      </c>
      <c r="Y4" s="112">
        <v>5</v>
      </c>
      <c r="Z4" s="112">
        <v>4</v>
      </c>
      <c r="AA4" s="114">
        <v>5</v>
      </c>
      <c r="AB4" s="114">
        <v>5</v>
      </c>
      <c r="AC4" s="114">
        <v>5</v>
      </c>
      <c r="AD4" s="114">
        <v>5</v>
      </c>
      <c r="AE4" s="114">
        <v>5</v>
      </c>
      <c r="AF4" s="114">
        <v>5</v>
      </c>
      <c r="AG4" s="138">
        <v>4</v>
      </c>
      <c r="AH4" s="106">
        <v>4</v>
      </c>
      <c r="AI4" s="140">
        <v>3</v>
      </c>
      <c r="AJ4" s="142">
        <v>4</v>
      </c>
      <c r="AK4" s="117">
        <v>4</v>
      </c>
      <c r="AL4" s="144">
        <v>4</v>
      </c>
      <c r="AM4" s="146">
        <v>4</v>
      </c>
      <c r="AN4" s="117">
        <v>5</v>
      </c>
      <c r="AO4" s="117">
        <v>4</v>
      </c>
      <c r="AP4" s="148">
        <v>4</v>
      </c>
    </row>
    <row r="5" spans="1:42" ht="21">
      <c r="A5" s="7">
        <v>4</v>
      </c>
      <c r="B5" s="8">
        <v>2</v>
      </c>
      <c r="C5" s="8">
        <v>49</v>
      </c>
      <c r="D5" s="9">
        <v>2</v>
      </c>
      <c r="E5" s="8" t="s">
        <v>91</v>
      </c>
      <c r="F5" s="8" t="s">
        <v>93</v>
      </c>
      <c r="G5" s="8">
        <v>0</v>
      </c>
      <c r="H5" s="8">
        <v>1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59"/>
      <c r="O5" s="9">
        <v>7</v>
      </c>
      <c r="P5" s="107">
        <v>5</v>
      </c>
      <c r="Q5" s="107">
        <v>5</v>
      </c>
      <c r="R5" s="107">
        <v>5</v>
      </c>
      <c r="S5" s="110">
        <v>5</v>
      </c>
      <c r="T5" s="110">
        <v>5</v>
      </c>
      <c r="U5" s="112">
        <v>5</v>
      </c>
      <c r="V5" s="112">
        <v>5</v>
      </c>
      <c r="W5" s="112">
        <v>5</v>
      </c>
      <c r="X5" s="112">
        <v>5</v>
      </c>
      <c r="Y5" s="112">
        <v>5</v>
      </c>
      <c r="Z5" s="112">
        <v>5</v>
      </c>
      <c r="AA5" s="114">
        <v>5</v>
      </c>
      <c r="AB5" s="114">
        <v>5</v>
      </c>
      <c r="AC5" s="114">
        <v>5</v>
      </c>
      <c r="AD5" s="114">
        <v>5</v>
      </c>
      <c r="AE5" s="114">
        <v>5</v>
      </c>
      <c r="AF5" s="114">
        <v>5</v>
      </c>
      <c r="AG5" s="138">
        <v>5</v>
      </c>
      <c r="AH5" s="106">
        <v>5</v>
      </c>
      <c r="AI5" s="140">
        <v>5</v>
      </c>
      <c r="AJ5" s="142">
        <v>5</v>
      </c>
      <c r="AK5" s="117">
        <v>5</v>
      </c>
      <c r="AL5" s="144">
        <v>5</v>
      </c>
      <c r="AM5" s="146">
        <v>5</v>
      </c>
      <c r="AN5" s="117">
        <v>5</v>
      </c>
      <c r="AO5" s="117">
        <v>5</v>
      </c>
      <c r="AP5" s="148">
        <v>5</v>
      </c>
    </row>
    <row r="6" spans="1:42" ht="21">
      <c r="A6" s="7">
        <v>5</v>
      </c>
      <c r="B6" s="8">
        <v>1</v>
      </c>
      <c r="C6" s="8">
        <v>31</v>
      </c>
      <c r="D6" s="9">
        <v>1</v>
      </c>
      <c r="E6" s="8" t="s">
        <v>130</v>
      </c>
      <c r="F6" s="8" t="s">
        <v>130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1</v>
      </c>
      <c r="M6" s="8">
        <v>0</v>
      </c>
      <c r="N6" s="59"/>
      <c r="O6" s="9">
        <v>7</v>
      </c>
      <c r="P6" s="107">
        <v>4</v>
      </c>
      <c r="Q6" s="107">
        <v>3</v>
      </c>
      <c r="R6" s="107">
        <v>4</v>
      </c>
      <c r="S6" s="110">
        <v>5</v>
      </c>
      <c r="T6" s="110">
        <v>5</v>
      </c>
      <c r="U6" s="112">
        <v>4</v>
      </c>
      <c r="V6" s="112">
        <v>5</v>
      </c>
      <c r="W6" s="112">
        <v>4</v>
      </c>
      <c r="X6" s="112">
        <v>5</v>
      </c>
      <c r="Y6" s="112">
        <v>5</v>
      </c>
      <c r="Z6" s="112">
        <v>5</v>
      </c>
      <c r="AA6" s="114">
        <v>5</v>
      </c>
      <c r="AB6" s="114">
        <v>5</v>
      </c>
      <c r="AC6" s="114">
        <v>5</v>
      </c>
      <c r="AD6" s="114">
        <v>5</v>
      </c>
      <c r="AE6" s="114">
        <v>5</v>
      </c>
      <c r="AF6" s="114">
        <v>5</v>
      </c>
      <c r="AG6" s="138">
        <v>5</v>
      </c>
      <c r="AH6" s="106">
        <v>5</v>
      </c>
      <c r="AI6" s="140">
        <v>5</v>
      </c>
      <c r="AJ6" s="142">
        <v>5</v>
      </c>
      <c r="AK6" s="117">
        <v>4</v>
      </c>
      <c r="AL6" s="144">
        <v>5</v>
      </c>
      <c r="AM6" s="146">
        <v>5</v>
      </c>
      <c r="AN6" s="117">
        <v>5</v>
      </c>
      <c r="AO6" s="117">
        <v>5</v>
      </c>
      <c r="AP6" s="148">
        <v>5</v>
      </c>
    </row>
    <row r="7" spans="1:42" ht="21">
      <c r="A7" s="7">
        <v>6</v>
      </c>
      <c r="B7" s="8">
        <v>2</v>
      </c>
      <c r="C7" s="8">
        <v>24</v>
      </c>
      <c r="D7" s="9">
        <f>IF(C7&gt;50,4,IF(C7&gt;40,3,IF(C7&gt;30,2,IF(C7&gt;0,1,IF(C7=0,5)))))</f>
        <v>1</v>
      </c>
      <c r="E7" s="8" t="s">
        <v>98</v>
      </c>
      <c r="F7" s="8" t="s">
        <v>98</v>
      </c>
      <c r="G7" s="8">
        <v>1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59"/>
      <c r="O7" s="9">
        <v>5</v>
      </c>
      <c r="P7" s="107">
        <v>4</v>
      </c>
      <c r="Q7" s="107">
        <v>4</v>
      </c>
      <c r="R7" s="107">
        <v>4</v>
      </c>
      <c r="S7" s="110">
        <v>5</v>
      </c>
      <c r="T7" s="110">
        <v>5</v>
      </c>
      <c r="U7" s="112">
        <v>4</v>
      </c>
      <c r="V7" s="112">
        <v>5</v>
      </c>
      <c r="W7" s="112">
        <v>4</v>
      </c>
      <c r="X7" s="112">
        <v>4</v>
      </c>
      <c r="Y7" s="112">
        <v>5</v>
      </c>
      <c r="Z7" s="112">
        <v>3</v>
      </c>
      <c r="AA7" s="114">
        <v>5</v>
      </c>
      <c r="AB7" s="114">
        <v>5</v>
      </c>
      <c r="AC7" s="114">
        <v>5</v>
      </c>
      <c r="AD7" s="114">
        <v>5</v>
      </c>
      <c r="AE7" s="114">
        <v>5</v>
      </c>
      <c r="AF7" s="114">
        <v>5</v>
      </c>
      <c r="AG7" s="138">
        <v>4</v>
      </c>
      <c r="AH7" s="106">
        <v>4</v>
      </c>
      <c r="AI7" s="140">
        <v>4</v>
      </c>
      <c r="AJ7" s="142">
        <v>4</v>
      </c>
      <c r="AK7" s="117">
        <v>4</v>
      </c>
      <c r="AL7" s="144">
        <v>4</v>
      </c>
      <c r="AM7" s="146">
        <v>4</v>
      </c>
      <c r="AN7" s="117">
        <v>4</v>
      </c>
      <c r="AO7" s="117">
        <v>4</v>
      </c>
      <c r="AP7" s="148">
        <v>4</v>
      </c>
    </row>
    <row r="8" spans="1:42" ht="21">
      <c r="A8" s="7">
        <v>7</v>
      </c>
      <c r="B8" s="8">
        <v>1</v>
      </c>
      <c r="C8" s="8">
        <v>24</v>
      </c>
      <c r="D8" s="9">
        <v>1</v>
      </c>
      <c r="E8" s="8"/>
      <c r="F8" s="8"/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1</v>
      </c>
      <c r="N8" s="59"/>
      <c r="O8" s="9">
        <v>1</v>
      </c>
      <c r="P8" s="107">
        <v>4</v>
      </c>
      <c r="Q8" s="107">
        <v>4</v>
      </c>
      <c r="R8" s="107">
        <v>3</v>
      </c>
      <c r="S8" s="110">
        <v>4</v>
      </c>
      <c r="T8" s="110">
        <v>4</v>
      </c>
      <c r="U8" s="112">
        <v>4</v>
      </c>
      <c r="V8" s="112">
        <v>4</v>
      </c>
      <c r="W8" s="112">
        <v>4</v>
      </c>
      <c r="X8" s="112">
        <v>4</v>
      </c>
      <c r="Y8" s="112">
        <v>4</v>
      </c>
      <c r="Z8" s="112">
        <v>4</v>
      </c>
      <c r="AA8" s="114">
        <v>4</v>
      </c>
      <c r="AB8" s="114">
        <v>4</v>
      </c>
      <c r="AC8" s="114">
        <v>4</v>
      </c>
      <c r="AD8" s="114">
        <v>4</v>
      </c>
      <c r="AE8" s="114">
        <v>4</v>
      </c>
      <c r="AF8" s="114">
        <v>4</v>
      </c>
      <c r="AG8" s="138">
        <v>4</v>
      </c>
      <c r="AH8" s="106">
        <v>4</v>
      </c>
      <c r="AI8" s="140">
        <v>3</v>
      </c>
      <c r="AJ8" s="142">
        <v>3</v>
      </c>
      <c r="AK8" s="117">
        <v>3</v>
      </c>
      <c r="AL8" s="144"/>
      <c r="AM8" s="146">
        <v>4</v>
      </c>
      <c r="AN8" s="117">
        <v>4</v>
      </c>
      <c r="AO8" s="117">
        <v>4</v>
      </c>
      <c r="AP8" s="148">
        <v>4</v>
      </c>
    </row>
    <row r="9" spans="1:15" ht="2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59"/>
      <c r="O9" s="14"/>
    </row>
    <row r="10" spans="1:43" ht="21">
      <c r="A10" s="15" t="s">
        <v>11</v>
      </c>
      <c r="B10" s="13">
        <f>COUNTIF(B2:B9,1)</f>
        <v>4</v>
      </c>
      <c r="C10" s="13"/>
      <c r="D10" s="13"/>
      <c r="E10" s="13"/>
      <c r="F10" s="13"/>
      <c r="G10" s="13">
        <f aca="true" t="shared" si="0" ref="G10:M10">COUNTIF(G2:G7,1)</f>
        <v>1</v>
      </c>
      <c r="H10" s="13">
        <f t="shared" si="0"/>
        <v>3</v>
      </c>
      <c r="I10" s="13">
        <f t="shared" si="0"/>
        <v>0</v>
      </c>
      <c r="J10" s="13">
        <f t="shared" si="0"/>
        <v>0</v>
      </c>
      <c r="K10" s="13">
        <f t="shared" si="0"/>
        <v>0</v>
      </c>
      <c r="L10" s="13">
        <f t="shared" si="0"/>
        <v>3</v>
      </c>
      <c r="M10" s="13">
        <f t="shared" si="0"/>
        <v>0</v>
      </c>
      <c r="N10" s="60"/>
      <c r="O10" s="16"/>
      <c r="P10" s="17">
        <f aca="true" t="shared" si="1" ref="P10:AP10">AVERAGE(P2:P8)</f>
        <v>4.571428571428571</v>
      </c>
      <c r="Q10" s="17">
        <f t="shared" si="1"/>
        <v>3.8333333333333335</v>
      </c>
      <c r="R10" s="17">
        <f t="shared" si="1"/>
        <v>4.166666666666667</v>
      </c>
      <c r="S10" s="17">
        <f t="shared" si="1"/>
        <v>4.714285714285714</v>
      </c>
      <c r="T10" s="17">
        <f t="shared" si="1"/>
        <v>4.666666666666667</v>
      </c>
      <c r="U10" s="17">
        <f t="shared" si="1"/>
        <v>4.285714285714286</v>
      </c>
      <c r="V10" s="17">
        <f t="shared" si="1"/>
        <v>4.714285714285714</v>
      </c>
      <c r="W10" s="17">
        <f t="shared" si="1"/>
        <v>4.571428571428571</v>
      </c>
      <c r="X10" s="17">
        <f t="shared" si="1"/>
        <v>4.714285714285714</v>
      </c>
      <c r="Y10" s="17">
        <f t="shared" si="1"/>
        <v>4.857142857142857</v>
      </c>
      <c r="Z10" s="17">
        <f t="shared" si="1"/>
        <v>4.428571428571429</v>
      </c>
      <c r="AA10" s="94">
        <f t="shared" si="1"/>
        <v>4.833333333333333</v>
      </c>
      <c r="AB10" s="94">
        <f t="shared" si="1"/>
        <v>4.857142857142857</v>
      </c>
      <c r="AC10" s="94">
        <f t="shared" si="1"/>
        <v>4.857142857142857</v>
      </c>
      <c r="AD10" s="94">
        <f t="shared" si="1"/>
        <v>4.857142857142857</v>
      </c>
      <c r="AE10" s="94">
        <f t="shared" si="1"/>
        <v>4.714285714285714</v>
      </c>
      <c r="AF10" s="94">
        <f t="shared" si="1"/>
        <v>4.857142857142857</v>
      </c>
      <c r="AG10" s="94">
        <f t="shared" si="1"/>
        <v>4.571428571428571</v>
      </c>
      <c r="AH10" s="94">
        <f t="shared" si="1"/>
        <v>4.571428571428571</v>
      </c>
      <c r="AI10" s="94">
        <f t="shared" si="1"/>
        <v>4.285714285714286</v>
      </c>
      <c r="AJ10" s="94">
        <f t="shared" si="1"/>
        <v>4.428571428571429</v>
      </c>
      <c r="AK10" s="94">
        <f t="shared" si="1"/>
        <v>4.166666666666667</v>
      </c>
      <c r="AL10" s="94">
        <f t="shared" si="1"/>
        <v>4.6</v>
      </c>
      <c r="AM10" s="94">
        <f t="shared" si="1"/>
        <v>4.571428571428571</v>
      </c>
      <c r="AN10" s="94">
        <f t="shared" si="1"/>
        <v>4.714285714285714</v>
      </c>
      <c r="AO10" s="94">
        <f t="shared" si="1"/>
        <v>4.571428571428571</v>
      </c>
      <c r="AP10" s="94">
        <f t="shared" si="1"/>
        <v>4.571428571428571</v>
      </c>
      <c r="AQ10" s="94">
        <f>AVERAGE(G2:AQ7)</f>
        <v>3.799019607843137</v>
      </c>
    </row>
    <row r="11" spans="1:43" ht="21">
      <c r="A11" s="15" t="s">
        <v>12</v>
      </c>
      <c r="B11" s="13">
        <f>COUNTIF(B2:B7,2)</f>
        <v>3</v>
      </c>
      <c r="C11" s="13"/>
      <c r="D11" s="13"/>
      <c r="E11" s="13"/>
      <c r="F11" s="13"/>
      <c r="G11" s="17">
        <f aca="true" t="shared" si="2" ref="G11:M11">STDEV(G2:G7)</f>
        <v>0.408248290463863</v>
      </c>
      <c r="H11" s="17">
        <f t="shared" si="2"/>
        <v>0.5477225575051661</v>
      </c>
      <c r="I11" s="17">
        <f t="shared" si="2"/>
        <v>0</v>
      </c>
      <c r="J11" s="17">
        <f t="shared" si="2"/>
        <v>0</v>
      </c>
      <c r="K11" s="17">
        <f t="shared" si="2"/>
        <v>0</v>
      </c>
      <c r="L11" s="17">
        <f t="shared" si="2"/>
        <v>0.5477225575051661</v>
      </c>
      <c r="M11" s="17">
        <f t="shared" si="2"/>
        <v>0</v>
      </c>
      <c r="N11" s="60"/>
      <c r="O11" s="16"/>
      <c r="P11" s="17">
        <f aca="true" t="shared" si="3" ref="P11:AP11">STDEV(P2:P8)</f>
        <v>0.53452248382485</v>
      </c>
      <c r="Q11" s="17">
        <f t="shared" si="3"/>
        <v>1.1690451944500118</v>
      </c>
      <c r="R11" s="118">
        <f t="shared" si="3"/>
        <v>0.7527726527090804</v>
      </c>
      <c r="S11" s="17">
        <f t="shared" si="3"/>
        <v>0.48795003647426655</v>
      </c>
      <c r="T11" s="17">
        <f t="shared" si="3"/>
        <v>0.5163977794943241</v>
      </c>
      <c r="U11" s="17">
        <f t="shared" si="3"/>
        <v>0.7559289460184531</v>
      </c>
      <c r="V11" s="17">
        <f t="shared" si="3"/>
        <v>0.48795003647426655</v>
      </c>
      <c r="W11" s="17">
        <f t="shared" si="3"/>
        <v>0.53452248382485</v>
      </c>
      <c r="X11" s="17">
        <f t="shared" si="3"/>
        <v>0.48795003647426666</v>
      </c>
      <c r="Y11" s="17">
        <f t="shared" si="3"/>
        <v>0.37796447300922725</v>
      </c>
      <c r="Z11" s="17">
        <f t="shared" si="3"/>
        <v>0.786795792469444</v>
      </c>
      <c r="AA11" s="94">
        <f t="shared" si="3"/>
        <v>0.408248290463863</v>
      </c>
      <c r="AB11" s="94">
        <f t="shared" si="3"/>
        <v>0.37796447300922725</v>
      </c>
      <c r="AC11" s="94">
        <f t="shared" si="3"/>
        <v>0.37796447300922725</v>
      </c>
      <c r="AD11" s="94">
        <f t="shared" si="3"/>
        <v>0.37796447300922725</v>
      </c>
      <c r="AE11" s="94">
        <f t="shared" si="3"/>
        <v>0.48795003647426655</v>
      </c>
      <c r="AF11" s="94">
        <f t="shared" si="3"/>
        <v>0.37796447300922725</v>
      </c>
      <c r="AG11" s="94">
        <f t="shared" si="3"/>
        <v>0.53452248382485</v>
      </c>
      <c r="AH11" s="94">
        <f t="shared" si="3"/>
        <v>0.53452248382485</v>
      </c>
      <c r="AI11" s="94">
        <f t="shared" si="3"/>
        <v>0.9511897312113408</v>
      </c>
      <c r="AJ11" s="94">
        <f t="shared" si="3"/>
        <v>0.786795792469444</v>
      </c>
      <c r="AK11" s="94">
        <f t="shared" si="3"/>
        <v>0.7527726527090804</v>
      </c>
      <c r="AL11" s="94">
        <f t="shared" si="3"/>
        <v>0.5477225575051667</v>
      </c>
      <c r="AM11" s="94">
        <f t="shared" si="3"/>
        <v>0.53452248382485</v>
      </c>
      <c r="AN11" s="94">
        <f t="shared" si="3"/>
        <v>0.48795003647426666</v>
      </c>
      <c r="AO11" s="94">
        <f t="shared" si="3"/>
        <v>0.53452248382485</v>
      </c>
      <c r="AP11" s="94">
        <f t="shared" si="3"/>
        <v>0.53452248382485</v>
      </c>
      <c r="AQ11" s="94">
        <f>STDEV(G2:AQ7)</f>
        <v>1.9460200687526383</v>
      </c>
    </row>
    <row r="12" spans="1:42" ht="21">
      <c r="A12" s="15" t="s">
        <v>4</v>
      </c>
      <c r="B12" s="13">
        <f>SUM(B10:B11)</f>
        <v>7</v>
      </c>
      <c r="C12" s="13"/>
      <c r="D12" s="95"/>
      <c r="E12" s="13"/>
      <c r="F12" s="13"/>
      <c r="G12" s="13"/>
      <c r="H12" s="13"/>
      <c r="I12" s="13"/>
      <c r="J12" s="13"/>
      <c r="K12" s="13"/>
      <c r="L12" s="13"/>
      <c r="M12" s="13"/>
      <c r="N12" s="60"/>
      <c r="O12" s="16"/>
      <c r="R12" s="17">
        <f>STDEV(P2:R9)</f>
        <v>0.854981960070961</v>
      </c>
      <c r="T12" s="17">
        <f>STDEV(S2:T9)</f>
        <v>0.48038446141526137</v>
      </c>
      <c r="Z12" s="17">
        <f>STDEV(U2:Z9)</f>
        <v>0.5868279263112158</v>
      </c>
      <c r="AF12" s="94">
        <f>STDEV(AA2:AF8)</f>
        <v>0.3809487514345102</v>
      </c>
      <c r="AG12" s="94">
        <f>STDEV(AG2:AG9)</f>
        <v>0.53452248382485</v>
      </c>
      <c r="AH12" s="94">
        <f aca="true" t="shared" si="4" ref="AH12:AM12">STDEV(AH2:AH9)</f>
        <v>0.53452248382485</v>
      </c>
      <c r="AI12" s="94">
        <f t="shared" si="4"/>
        <v>0.9511897312113408</v>
      </c>
      <c r="AJ12" s="94">
        <f t="shared" si="4"/>
        <v>0.786795792469444</v>
      </c>
      <c r="AK12" s="94">
        <f t="shared" si="4"/>
        <v>0.7527726527090804</v>
      </c>
      <c r="AL12" s="94">
        <f t="shared" si="4"/>
        <v>0.5477225575051667</v>
      </c>
      <c r="AM12" s="94">
        <f t="shared" si="4"/>
        <v>0.53452248382485</v>
      </c>
      <c r="AO12" s="17">
        <f>STDEV(AN2:AO9)</f>
        <v>0.4972451580988475</v>
      </c>
      <c r="AP12" s="17">
        <f>STDEV(AO2:AP9)</f>
        <v>0.5135525910130967</v>
      </c>
    </row>
    <row r="13" spans="1:15" ht="21">
      <c r="A13" s="15" t="s">
        <v>110</v>
      </c>
      <c r="B13" s="13">
        <f>COUNTIF(D2:D8,1)</f>
        <v>5</v>
      </c>
      <c r="C13" s="13"/>
      <c r="D13" s="96" t="s">
        <v>97</v>
      </c>
      <c r="E13" s="13">
        <f>COUNTIF($E$2:$E$8,"สังคมศาสตร์")</f>
        <v>1</v>
      </c>
      <c r="F13" s="13"/>
      <c r="G13" s="13"/>
      <c r="H13" s="13"/>
      <c r="I13" s="13"/>
      <c r="J13" s="13"/>
      <c r="K13" s="13"/>
      <c r="L13" s="13"/>
      <c r="M13" s="13"/>
      <c r="N13" s="60"/>
      <c r="O13" s="16"/>
    </row>
    <row r="14" spans="1:15" ht="21">
      <c r="A14" s="15" t="s">
        <v>111</v>
      </c>
      <c r="B14" s="13">
        <f>COUNTIF(D2:D8,2)</f>
        <v>2</v>
      </c>
      <c r="C14" s="13"/>
      <c r="D14" s="96" t="s">
        <v>94</v>
      </c>
      <c r="E14" s="13">
        <f>COUNTIF($E$2:$E$8,"สถาปัตยกรรมศาสตร์")</f>
        <v>2</v>
      </c>
      <c r="F14" s="13"/>
      <c r="G14" s="13"/>
      <c r="H14" s="13"/>
      <c r="I14" s="13"/>
      <c r="J14" s="13"/>
      <c r="K14" s="13"/>
      <c r="L14" s="13"/>
      <c r="M14" s="13"/>
      <c r="N14" s="60"/>
      <c r="O14" s="16"/>
    </row>
    <row r="15" spans="1:15" ht="21">
      <c r="A15" s="15" t="s">
        <v>4</v>
      </c>
      <c r="B15" s="13">
        <f>SUM(B13:B14)</f>
        <v>7</v>
      </c>
      <c r="C15" s="13"/>
      <c r="D15" s="96" t="s">
        <v>91</v>
      </c>
      <c r="E15" s="13">
        <f>COUNTIF($E$2:$E$8,"ศึกษาศาสตร์")</f>
        <v>1</v>
      </c>
      <c r="F15" s="13"/>
      <c r="G15" s="13"/>
      <c r="H15" s="13"/>
      <c r="I15" s="13"/>
      <c r="J15" s="13"/>
      <c r="K15" s="13"/>
      <c r="L15" s="13"/>
      <c r="M15" s="13"/>
      <c r="N15" s="60"/>
      <c r="O15" s="16"/>
    </row>
    <row r="16" spans="1:15" ht="21">
      <c r="A16" s="15"/>
      <c r="B16" s="13"/>
      <c r="C16" s="13"/>
      <c r="D16" s="96" t="s">
        <v>130</v>
      </c>
      <c r="E16" s="13">
        <f>COUNTIF($E$2:$E$8,"บริหารธุรกิจฯ")</f>
        <v>1</v>
      </c>
      <c r="F16" s="13"/>
      <c r="G16" s="13"/>
      <c r="H16" s="13"/>
      <c r="I16" s="13"/>
      <c r="J16" s="13"/>
      <c r="K16" s="13"/>
      <c r="L16" s="13"/>
      <c r="M16" s="13"/>
      <c r="N16" s="60"/>
      <c r="O16" s="16"/>
    </row>
    <row r="17" spans="1:15" ht="21">
      <c r="A17" s="15"/>
      <c r="B17" s="121"/>
      <c r="C17" s="13"/>
      <c r="D17" s="96" t="s">
        <v>98</v>
      </c>
      <c r="E17" s="13">
        <f>COUNTIF($E$2:$E$8,"เภสัชศาสตร์")</f>
        <v>1</v>
      </c>
      <c r="F17" s="13"/>
      <c r="G17" s="13"/>
      <c r="H17" s="13"/>
      <c r="I17" s="13"/>
      <c r="J17" s="13"/>
      <c r="K17" s="13"/>
      <c r="L17" s="13"/>
      <c r="M17" s="13"/>
      <c r="N17" s="60"/>
      <c r="O17" s="16"/>
    </row>
    <row r="18" spans="1:15" ht="21">
      <c r="A18" s="15"/>
      <c r="B18" s="13"/>
      <c r="C18" s="13"/>
      <c r="D18" s="96" t="s">
        <v>112</v>
      </c>
      <c r="E18" s="13">
        <f>COUNTIF($E$2:$E$8,"เภสัชศาสตร์")</f>
        <v>1</v>
      </c>
      <c r="F18" s="13"/>
      <c r="G18" s="13"/>
      <c r="H18" s="13"/>
      <c r="I18" s="13"/>
      <c r="J18" s="13"/>
      <c r="K18" s="13"/>
      <c r="L18" s="13"/>
      <c r="M18" s="13"/>
      <c r="N18" s="60"/>
      <c r="O18" s="16"/>
    </row>
    <row r="19" spans="1:42" s="10" customFormat="1" ht="21">
      <c r="A19" s="15"/>
      <c r="B19" s="13"/>
      <c r="C19" s="13"/>
      <c r="D19" s="13" t="s">
        <v>4</v>
      </c>
      <c r="E19" s="13">
        <f>SUM(E13:E18)</f>
        <v>7</v>
      </c>
      <c r="F19" s="13"/>
      <c r="G19" s="13"/>
      <c r="H19" s="13"/>
      <c r="I19" s="13"/>
      <c r="J19" s="13"/>
      <c r="K19" s="13"/>
      <c r="L19" s="13"/>
      <c r="M19" s="13"/>
      <c r="N19" s="60"/>
      <c r="O19" s="16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</row>
    <row r="20" spans="1:42" s="10" customFormat="1" ht="21">
      <c r="A20" s="15"/>
      <c r="B20" s="13"/>
      <c r="C20" s="13"/>
      <c r="D20" s="96"/>
      <c r="E20" s="13"/>
      <c r="F20" s="13"/>
      <c r="G20" s="13"/>
      <c r="H20" s="13"/>
      <c r="I20" s="13"/>
      <c r="J20" s="13"/>
      <c r="K20" s="13"/>
      <c r="L20" s="13"/>
      <c r="M20" s="13"/>
      <c r="N20" s="60"/>
      <c r="O20" s="16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</row>
    <row r="21" spans="1:42" s="10" customFormat="1" ht="21">
      <c r="A21" s="15"/>
      <c r="B21" s="13"/>
      <c r="C21" s="13"/>
      <c r="D21" s="96" t="s">
        <v>101</v>
      </c>
      <c r="E21" s="13">
        <f>COUNTIF($F$2:$F$8,"พัฒนาสังคม")</f>
        <v>1</v>
      </c>
      <c r="F21" s="13"/>
      <c r="G21" s="13"/>
      <c r="H21" s="13"/>
      <c r="I21" s="13"/>
      <c r="J21" s="13"/>
      <c r="K21" s="13"/>
      <c r="L21" s="13"/>
      <c r="M21" s="13"/>
      <c r="N21" s="60"/>
      <c r="O21" s="16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</row>
    <row r="22" spans="1:42" s="10" customFormat="1" ht="21">
      <c r="A22" s="15"/>
      <c r="B22" s="13"/>
      <c r="C22" s="13"/>
      <c r="D22" s="96" t="s">
        <v>100</v>
      </c>
      <c r="E22" s="13">
        <f>COUNTIF($F$2:$F$8,"ศิลปะและการออกแบบ")</f>
        <v>2</v>
      </c>
      <c r="F22" s="13"/>
      <c r="G22" s="13"/>
      <c r="H22" s="13"/>
      <c r="I22" s="13"/>
      <c r="J22" s="13"/>
      <c r="K22" s="13"/>
      <c r="L22" s="13"/>
      <c r="M22" s="13"/>
      <c r="N22" s="60"/>
      <c r="O22" s="16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</row>
    <row r="23" spans="1:42" s="10" customFormat="1" ht="21">
      <c r="A23" s="15"/>
      <c r="B23" s="13"/>
      <c r="C23" s="13"/>
      <c r="D23" s="96" t="s">
        <v>93</v>
      </c>
      <c r="E23" s="13">
        <f>COUNTIF($F$2:$F$8,"บริหารการศึกษา")</f>
        <v>1</v>
      </c>
      <c r="F23" s="13"/>
      <c r="G23" s="13"/>
      <c r="H23" s="13"/>
      <c r="I23" s="13"/>
      <c r="J23" s="13"/>
      <c r="K23" s="13"/>
      <c r="L23" s="13"/>
      <c r="M23" s="13"/>
      <c r="N23" s="60"/>
      <c r="O23" s="16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</row>
    <row r="24" spans="1:42" s="10" customFormat="1" ht="21">
      <c r="A24" s="15"/>
      <c r="B24" s="13"/>
      <c r="C24" s="13"/>
      <c r="D24" s="96" t="s">
        <v>130</v>
      </c>
      <c r="E24" s="13">
        <f>COUNTIF($F$2:$F$8,"บริหารธุรกิจฯ")</f>
        <v>1</v>
      </c>
      <c r="F24" s="13"/>
      <c r="G24" s="13"/>
      <c r="H24" s="13"/>
      <c r="I24" s="13"/>
      <c r="J24" s="13"/>
      <c r="K24" s="13"/>
      <c r="L24" s="13"/>
      <c r="M24" s="13"/>
      <c r="N24" s="60"/>
      <c r="O24" s="16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</row>
    <row r="25" spans="1:42" s="10" customFormat="1" ht="21">
      <c r="A25" s="15"/>
      <c r="B25" s="13"/>
      <c r="C25" s="13"/>
      <c r="D25" s="96" t="s">
        <v>98</v>
      </c>
      <c r="E25" s="13">
        <f>COUNTIF($F$2:$F$8,"เภสัชศาสตร์")</f>
        <v>1</v>
      </c>
      <c r="F25" s="13"/>
      <c r="G25" s="13"/>
      <c r="H25" s="13"/>
      <c r="I25" s="13"/>
      <c r="J25" s="13"/>
      <c r="K25" s="13"/>
      <c r="L25" s="13"/>
      <c r="M25" s="13"/>
      <c r="N25" s="60"/>
      <c r="O25" s="16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</row>
    <row r="26" spans="1:42" s="10" customFormat="1" ht="21">
      <c r="A26" s="15"/>
      <c r="B26" s="13"/>
      <c r="C26" s="13"/>
      <c r="D26" s="96" t="s">
        <v>112</v>
      </c>
      <c r="E26" s="13">
        <f>COUNTIF($E$2:$E$8,"เภสัชศาสตร์")</f>
        <v>1</v>
      </c>
      <c r="F26" s="13"/>
      <c r="G26" s="13"/>
      <c r="H26" s="13"/>
      <c r="I26" s="13"/>
      <c r="J26" s="13"/>
      <c r="K26" s="13"/>
      <c r="L26" s="13"/>
      <c r="M26" s="13"/>
      <c r="N26" s="60"/>
      <c r="O26" s="16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</row>
    <row r="27" spans="1:42" s="10" customFormat="1" ht="21">
      <c r="A27" s="15"/>
      <c r="B27" s="13"/>
      <c r="C27" s="13"/>
      <c r="D27" s="13" t="s">
        <v>4</v>
      </c>
      <c r="E27" s="13">
        <f>SUM(E21:E26)</f>
        <v>7</v>
      </c>
      <c r="F27" s="13"/>
      <c r="G27" s="13"/>
      <c r="H27" s="13"/>
      <c r="I27" s="13"/>
      <c r="J27" s="13"/>
      <c r="K27" s="13"/>
      <c r="L27" s="13"/>
      <c r="M27" s="13"/>
      <c r="N27" s="60"/>
      <c r="O27" s="16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</row>
    <row r="28" spans="1:42" s="10" customFormat="1" ht="21">
      <c r="A28" s="15"/>
      <c r="B28" s="13"/>
      <c r="C28" s="13"/>
      <c r="D28" s="97"/>
      <c r="E28" s="13"/>
      <c r="F28" s="13"/>
      <c r="G28" s="13"/>
      <c r="H28" s="13"/>
      <c r="I28" s="13"/>
      <c r="J28" s="13"/>
      <c r="K28" s="13"/>
      <c r="L28" s="13"/>
      <c r="M28" s="13"/>
      <c r="N28" s="60"/>
      <c r="O28" s="16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</row>
    <row r="29" spans="1:42" s="10" customFormat="1" ht="21">
      <c r="A29" s="15"/>
      <c r="B29" s="13"/>
      <c r="C29" s="13"/>
      <c r="D29" s="97"/>
      <c r="E29" s="13"/>
      <c r="F29" s="13"/>
      <c r="G29" s="13"/>
      <c r="H29" s="13"/>
      <c r="I29" s="13"/>
      <c r="J29" s="13"/>
      <c r="K29" s="13"/>
      <c r="L29" s="13"/>
      <c r="M29" s="13"/>
      <c r="N29" s="60"/>
      <c r="O29" s="16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</row>
    <row r="30" spans="1:42" s="10" customFormat="1" ht="21">
      <c r="A30" s="15"/>
      <c r="B30" s="13"/>
      <c r="C30" s="13"/>
      <c r="E30" s="18"/>
      <c r="F30" s="13"/>
      <c r="G30" s="13"/>
      <c r="H30" s="13"/>
      <c r="I30" s="13"/>
      <c r="J30" s="13"/>
      <c r="K30" s="13"/>
      <c r="L30" s="13"/>
      <c r="M30" s="13"/>
      <c r="N30" s="60"/>
      <c r="O30" s="16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</row>
    <row r="31" spans="1:42" s="10" customFormat="1" ht="21">
      <c r="A31" s="15"/>
      <c r="B31" s="13"/>
      <c r="C31" s="13"/>
      <c r="F31" s="13"/>
      <c r="G31" s="13"/>
      <c r="H31" s="13"/>
      <c r="I31" s="13"/>
      <c r="J31" s="13"/>
      <c r="K31" s="13"/>
      <c r="L31" s="13"/>
      <c r="M31" s="13"/>
      <c r="N31" s="60"/>
      <c r="O31" s="16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</row>
    <row r="32" spans="1:42" s="10" customFormat="1" ht="21">
      <c r="A32" s="15"/>
      <c r="B32" s="13"/>
      <c r="C32" s="13"/>
      <c r="F32" s="13"/>
      <c r="G32" s="13"/>
      <c r="H32" s="13"/>
      <c r="I32" s="13"/>
      <c r="J32" s="13"/>
      <c r="K32" s="13"/>
      <c r="L32" s="13"/>
      <c r="M32" s="13"/>
      <c r="N32" s="60"/>
      <c r="O32" s="16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</row>
    <row r="33" spans="1:42" s="10" customFormat="1" ht="21">
      <c r="A33" s="15"/>
      <c r="B33" s="13"/>
      <c r="C33" s="13"/>
      <c r="F33" s="13"/>
      <c r="G33" s="13"/>
      <c r="H33" s="13"/>
      <c r="I33" s="13"/>
      <c r="J33" s="13"/>
      <c r="K33" s="13"/>
      <c r="L33" s="13"/>
      <c r="M33" s="13"/>
      <c r="N33" s="60"/>
      <c r="O33" s="16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</row>
    <row r="34" spans="1:42" s="10" customFormat="1" ht="21">
      <c r="A34" s="15"/>
      <c r="B34" s="13"/>
      <c r="C34" s="13"/>
      <c r="F34" s="13"/>
      <c r="G34" s="13"/>
      <c r="H34" s="13"/>
      <c r="I34" s="13"/>
      <c r="J34" s="13"/>
      <c r="K34" s="13"/>
      <c r="L34" s="13"/>
      <c r="M34" s="13"/>
      <c r="N34" s="60"/>
      <c r="O34" s="16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</row>
    <row r="35" spans="1:42" s="10" customFormat="1" ht="21">
      <c r="A35" s="15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60"/>
      <c r="O35" s="16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</row>
    <row r="36" spans="1:42" s="10" customFormat="1" ht="21">
      <c r="A36" s="15"/>
      <c r="B36" s="13"/>
      <c r="C36" s="13"/>
      <c r="F36" s="13"/>
      <c r="G36" s="13"/>
      <c r="H36" s="13"/>
      <c r="I36" s="13"/>
      <c r="J36" s="13"/>
      <c r="K36" s="13"/>
      <c r="L36" s="13"/>
      <c r="M36" s="13"/>
      <c r="N36" s="60"/>
      <c r="O36" s="16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</row>
    <row r="37" spans="1:42" s="10" customFormat="1" ht="21">
      <c r="A37" s="15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60"/>
      <c r="O37" s="16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</row>
    <row r="38" spans="1:42" s="10" customFormat="1" ht="21">
      <c r="A38" s="15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60"/>
      <c r="O38" s="16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</row>
    <row r="39" spans="1:42" s="10" customFormat="1" ht="21">
      <c r="A39" s="15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60"/>
      <c r="O39" s="16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</row>
    <row r="40" spans="1:42" s="10" customFormat="1" ht="21">
      <c r="A40" s="15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60"/>
      <c r="O40" s="16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</row>
    <row r="41" spans="1:42" s="10" customFormat="1" ht="21">
      <c r="A41" s="15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60"/>
      <c r="O41" s="16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</row>
    <row r="42" spans="1:42" s="10" customFormat="1" ht="21">
      <c r="A42" s="15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60"/>
      <c r="O42" s="16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</row>
    <row r="43" spans="1:42" s="10" customFormat="1" ht="21">
      <c r="A43" s="15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60"/>
      <c r="O43" s="16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</row>
    <row r="44" spans="1:42" s="10" customFormat="1" ht="21">
      <c r="A44" s="15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60"/>
      <c r="O44" s="16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</row>
    <row r="45" spans="1:42" s="10" customFormat="1" ht="21">
      <c r="A45" s="15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60"/>
      <c r="O45" s="16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</row>
    <row r="46" spans="1:42" s="10" customFormat="1" ht="21">
      <c r="A46" s="15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60"/>
      <c r="O46" s="16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</row>
    <row r="47" spans="1:42" s="10" customFormat="1" ht="21">
      <c r="A47" s="15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60"/>
      <c r="O47" s="16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</row>
    <row r="48" spans="1:42" s="10" customFormat="1" ht="21">
      <c r="A48" s="15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60"/>
      <c r="O48" s="16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</row>
    <row r="49" spans="1:42" s="10" customFormat="1" ht="21">
      <c r="A49" s="15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60"/>
      <c r="O49" s="16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</row>
    <row r="50" spans="1:42" s="10" customFormat="1" ht="21">
      <c r="A50" s="15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60"/>
      <c r="O50" s="16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</row>
    <row r="51" spans="1:42" s="10" customFormat="1" ht="21">
      <c r="A51" s="1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60"/>
      <c r="O51" s="16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</row>
    <row r="52" spans="1:42" s="10" customFormat="1" ht="21">
      <c r="A52" s="1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60"/>
      <c r="O52" s="16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s="10" customFormat="1" ht="21">
      <c r="A53" s="15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60"/>
      <c r="O53" s="16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s="10" customFormat="1" ht="21">
      <c r="A54" s="15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60"/>
      <c r="O54" s="16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</row>
    <row r="55" spans="1:42" s="10" customFormat="1" ht="21">
      <c r="A55" s="15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60"/>
      <c r="O55" s="16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</row>
    <row r="56" spans="1:42" s="10" customFormat="1" ht="21">
      <c r="A56" s="15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60"/>
      <c r="O56" s="16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</row>
    <row r="57" spans="1:42" s="10" customFormat="1" ht="21">
      <c r="A57" s="15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60"/>
      <c r="O57" s="16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</row>
    <row r="58" spans="1:42" s="10" customFormat="1" ht="21">
      <c r="A58" s="15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60"/>
      <c r="O58" s="16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</row>
    <row r="59" spans="1:42" s="10" customFormat="1" ht="21">
      <c r="A59" s="15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60"/>
      <c r="O59" s="16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</row>
    <row r="60" spans="1:42" s="10" customFormat="1" ht="21">
      <c r="A60" s="15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60"/>
      <c r="O60" s="16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</row>
    <row r="61" spans="1:42" s="10" customFormat="1" ht="21">
      <c r="A61" s="15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60"/>
      <c r="O61" s="16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</row>
    <row r="62" spans="1:42" s="10" customFormat="1" ht="21">
      <c r="A62" s="15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60"/>
      <c r="O62" s="16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</row>
    <row r="63" spans="1:42" s="10" customFormat="1" ht="21">
      <c r="A63" s="15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60"/>
      <c r="O63" s="16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</row>
    <row r="64" spans="1:42" s="10" customFormat="1" ht="21">
      <c r="A64" s="15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60"/>
      <c r="O64" s="16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</row>
    <row r="65" spans="1:42" s="10" customFormat="1" ht="21">
      <c r="A65" s="15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60"/>
      <c r="O65" s="16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</row>
    <row r="66" spans="1:42" s="10" customFormat="1" ht="21">
      <c r="A66" s="15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60"/>
      <c r="O66" s="16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</row>
    <row r="67" spans="1:42" s="10" customFormat="1" ht="21">
      <c r="A67" s="15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60"/>
      <c r="O67" s="16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</row>
    <row r="68" spans="1:42" s="10" customFormat="1" ht="21">
      <c r="A68" s="15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60"/>
      <c r="O68" s="16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</row>
    <row r="69" spans="1:42" s="10" customFormat="1" ht="21">
      <c r="A69" s="15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60"/>
      <c r="O69" s="16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</row>
    <row r="70" spans="1:42" s="10" customFormat="1" ht="21">
      <c r="A70" s="15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60"/>
      <c r="O70" s="16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</row>
    <row r="71" spans="1:42" s="10" customFormat="1" ht="21">
      <c r="A71" s="15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60"/>
      <c r="O71" s="16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</row>
    <row r="72" spans="1:42" s="10" customFormat="1" ht="21">
      <c r="A72" s="15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60"/>
      <c r="O72" s="16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</row>
    <row r="73" spans="1:42" s="10" customFormat="1" ht="21">
      <c r="A73" s="15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60"/>
      <c r="O73" s="16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</row>
    <row r="74" spans="1:42" s="10" customFormat="1" ht="21">
      <c r="A74" s="15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60"/>
      <c r="O74" s="16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</row>
    <row r="75" spans="1:42" s="10" customFormat="1" ht="21">
      <c r="A75" s="15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60"/>
      <c r="O75" s="16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</row>
    <row r="76" spans="1:42" s="10" customFormat="1" ht="21">
      <c r="A76" s="15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60"/>
      <c r="O76" s="16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</row>
    <row r="77" spans="1:42" s="10" customFormat="1" ht="21">
      <c r="A77" s="15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60"/>
      <c r="O77" s="16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</row>
    <row r="78" spans="1:42" s="10" customFormat="1" ht="21">
      <c r="A78" s="15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60"/>
      <c r="O78" s="16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</row>
    <row r="79" spans="1:42" s="10" customFormat="1" ht="21">
      <c r="A79" s="15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60"/>
      <c r="O79" s="16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</row>
    <row r="80" spans="1:42" s="10" customFormat="1" ht="21">
      <c r="A80" s="15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60"/>
      <c r="O80" s="16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</row>
    <row r="81" spans="1:42" s="10" customFormat="1" ht="21">
      <c r="A81" s="15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60"/>
      <c r="O81" s="16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</row>
    <row r="82" spans="1:42" s="10" customFormat="1" ht="21">
      <c r="A82" s="15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60"/>
      <c r="O82" s="16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</row>
    <row r="83" spans="1:42" s="10" customFormat="1" ht="21">
      <c r="A83" s="15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60"/>
      <c r="O83" s="16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</row>
    <row r="84" spans="1:42" s="10" customFormat="1" ht="21">
      <c r="A84" s="15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60"/>
      <c r="O84" s="16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</row>
    <row r="85" spans="1:42" s="10" customFormat="1" ht="21">
      <c r="A85" s="15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60"/>
      <c r="O85" s="16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</row>
    <row r="86" spans="1:42" s="10" customFormat="1" ht="21">
      <c r="A86" s="15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60"/>
      <c r="O86" s="16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</row>
    <row r="87" spans="1:42" s="10" customFormat="1" ht="21">
      <c r="A87" s="15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60"/>
      <c r="O87" s="16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</row>
    <row r="88" spans="1:42" s="10" customFormat="1" ht="21">
      <c r="A88" s="15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60"/>
      <c r="O88" s="16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</row>
    <row r="89" spans="1:42" s="10" customFormat="1" ht="21">
      <c r="A89" s="15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60"/>
      <c r="O89" s="16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</row>
    <row r="90" spans="1:42" s="10" customFormat="1" ht="21">
      <c r="A90" s="15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60"/>
      <c r="O90" s="16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</row>
    <row r="91" spans="1:42" s="10" customFormat="1" ht="21">
      <c r="A91" s="15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60"/>
      <c r="O91" s="16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</row>
    <row r="92" spans="1:42" s="10" customFormat="1" ht="21">
      <c r="A92" s="15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60"/>
      <c r="O92" s="16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</row>
    <row r="93" spans="1:42" s="10" customFormat="1" ht="21">
      <c r="A93" s="15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60"/>
      <c r="O93" s="16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</row>
    <row r="94" spans="1:42" s="10" customFormat="1" ht="21">
      <c r="A94" s="15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60"/>
      <c r="O94" s="16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</row>
    <row r="95" spans="1:42" s="10" customFormat="1" ht="21">
      <c r="A95" s="15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60"/>
      <c r="O95" s="16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</row>
    <row r="96" spans="1:42" s="10" customFormat="1" ht="21">
      <c r="A96" s="15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60"/>
      <c r="O96" s="16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</row>
    <row r="97" spans="1:42" s="10" customFormat="1" ht="21">
      <c r="A97" s="15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60"/>
      <c r="O97" s="16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</row>
    <row r="98" spans="1:42" s="10" customFormat="1" ht="21">
      <c r="A98" s="15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60"/>
      <c r="O98" s="16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</row>
    <row r="99" spans="1:42" s="10" customFormat="1" ht="21">
      <c r="A99" s="15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60"/>
      <c r="O99" s="16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:42" s="10" customFormat="1" ht="21">
      <c r="A100" s="15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60"/>
      <c r="O100" s="16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s="10" customFormat="1" ht="21">
      <c r="A101" s="15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60"/>
      <c r="O101" s="16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s="10" customFormat="1" ht="21">
      <c r="A102" s="15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60"/>
      <c r="O102" s="16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s="10" customFormat="1" ht="21">
      <c r="A103" s="15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60"/>
      <c r="O103" s="16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s="10" customFormat="1" ht="21">
      <c r="A104" s="15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60"/>
      <c r="O104" s="16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s="10" customFormat="1" ht="21">
      <c r="A105" s="15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60"/>
      <c r="O105" s="16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s="10" customFormat="1" ht="21">
      <c r="A106" s="15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60"/>
      <c r="O106" s="16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s="10" customFormat="1" ht="21">
      <c r="A107" s="15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60"/>
      <c r="O107" s="16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s="10" customFormat="1" ht="21">
      <c r="A108" s="15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60"/>
      <c r="O108" s="16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s="10" customFormat="1" ht="21">
      <c r="A109" s="15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60"/>
      <c r="O109" s="16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s="10" customFormat="1" ht="21">
      <c r="A110" s="15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60"/>
      <c r="O110" s="16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s="10" customFormat="1" ht="21">
      <c r="A111" s="15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60"/>
      <c r="O111" s="16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s="10" customFormat="1" ht="21">
      <c r="A112" s="15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60"/>
      <c r="O112" s="16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s="10" customFormat="1" ht="21">
      <c r="A113" s="15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60"/>
      <c r="O113" s="16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s="10" customFormat="1" ht="21">
      <c r="A114" s="15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60"/>
      <c r="O114" s="16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s="10" customFormat="1" ht="21">
      <c r="A115" s="15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60"/>
      <c r="O115" s="16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s="10" customFormat="1" ht="21">
      <c r="A116" s="15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60"/>
      <c r="O116" s="16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s="10" customFormat="1" ht="21">
      <c r="A117" s="15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60"/>
      <c r="O117" s="16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s="10" customFormat="1" ht="21">
      <c r="A118" s="15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60"/>
      <c r="O118" s="16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s="10" customFormat="1" ht="21">
      <c r="A119" s="15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60"/>
      <c r="O119" s="16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s="10" customFormat="1" ht="21">
      <c r="A120" s="15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60"/>
      <c r="O120" s="16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s="10" customFormat="1" ht="21">
      <c r="A121" s="15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60"/>
      <c r="O121" s="16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s="10" customFormat="1" ht="21">
      <c r="A122" s="15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60"/>
      <c r="O122" s="16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s="10" customFormat="1" ht="21">
      <c r="A123" s="15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60"/>
      <c r="O123" s="16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s="10" customFormat="1" ht="21">
      <c r="A124" s="15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60"/>
      <c r="O124" s="16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s="10" customFormat="1" ht="21">
      <c r="A125" s="15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60"/>
      <c r="O125" s="16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s="10" customFormat="1" ht="21">
      <c r="A126" s="15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60"/>
      <c r="O126" s="16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s="10" customFormat="1" ht="21">
      <c r="A127" s="15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60"/>
      <c r="O127" s="16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s="10" customFormat="1" ht="21">
      <c r="A128" s="15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60"/>
      <c r="O128" s="16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s="10" customFormat="1" ht="21">
      <c r="A129" s="15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60"/>
      <c r="O129" s="16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s="10" customFormat="1" ht="21">
      <c r="A130" s="15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60"/>
      <c r="O130" s="16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s="10" customFormat="1" ht="21">
      <c r="A131" s="15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60"/>
      <c r="O131" s="16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s="10" customFormat="1" ht="21">
      <c r="A132" s="15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60"/>
      <c r="O132" s="16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s="10" customFormat="1" ht="21">
      <c r="A133" s="15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60"/>
      <c r="O133" s="16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s="10" customFormat="1" ht="21">
      <c r="A134" s="15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60"/>
      <c r="O134" s="16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s="10" customFormat="1" ht="21">
      <c r="A135" s="15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60"/>
      <c r="O135" s="16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s="10" customFormat="1" ht="21">
      <c r="A136" s="15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60"/>
      <c r="O136" s="16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s="10" customFormat="1" ht="21">
      <c r="A137" s="15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60"/>
      <c r="O137" s="16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s="10" customFormat="1" ht="21">
      <c r="A138" s="15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60"/>
      <c r="O138" s="16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s="10" customFormat="1" ht="21">
      <c r="A139" s="15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60"/>
      <c r="O139" s="16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s="10" customFormat="1" ht="21">
      <c r="A140" s="15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60"/>
      <c r="O140" s="16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s="10" customFormat="1" ht="21">
      <c r="A141" s="15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60"/>
      <c r="O141" s="16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s="10" customFormat="1" ht="21">
      <c r="A142" s="15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60"/>
      <c r="O142" s="16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s="10" customFormat="1" ht="21">
      <c r="A143" s="15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60"/>
      <c r="O143" s="16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s="10" customFormat="1" ht="21">
      <c r="A144" s="15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60"/>
      <c r="O144" s="16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</row>
    <row r="145" spans="1:42" s="10" customFormat="1" ht="21">
      <c r="A145" s="15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60"/>
      <c r="O145" s="16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s="10" customFormat="1" ht="21">
      <c r="A146" s="15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60"/>
      <c r="O146" s="16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s="10" customFormat="1" ht="21">
      <c r="A147" s="15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60"/>
      <c r="O147" s="16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s="10" customFormat="1" ht="21">
      <c r="A148" s="15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60"/>
      <c r="O148" s="16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s="10" customFormat="1" ht="21">
      <c r="A149" s="15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60"/>
      <c r="O149" s="16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s="10" customFormat="1" ht="21">
      <c r="A150" s="15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60"/>
      <c r="O150" s="16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s="10" customFormat="1" ht="21">
      <c r="A151" s="15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60"/>
      <c r="O151" s="16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s="10" customFormat="1" ht="21">
      <c r="A152" s="15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60"/>
      <c r="O152" s="16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s="10" customFormat="1" ht="21">
      <c r="A153" s="15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60"/>
      <c r="O153" s="16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s="10" customFormat="1" ht="21">
      <c r="A154" s="15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60"/>
      <c r="O154" s="16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s="10" customFormat="1" ht="21">
      <c r="A155" s="15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60"/>
      <c r="O155" s="16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s="10" customFormat="1" ht="21">
      <c r="A156" s="15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60"/>
      <c r="O156" s="16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s="10" customFormat="1" ht="21">
      <c r="A157" s="15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60"/>
      <c r="O157" s="16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s="10" customFormat="1" ht="21">
      <c r="A158" s="15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60"/>
      <c r="O158" s="16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s="10" customFormat="1" ht="21">
      <c r="A159" s="15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60"/>
      <c r="O159" s="16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s="10" customFormat="1" ht="21">
      <c r="A160" s="15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60"/>
      <c r="O160" s="16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s="10" customFormat="1" ht="21">
      <c r="A161" s="15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60"/>
      <c r="O161" s="16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s="10" customFormat="1" ht="21">
      <c r="A162" s="15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60"/>
      <c r="O162" s="16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s="10" customFormat="1" ht="21">
      <c r="A163" s="15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60"/>
      <c r="O163" s="16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s="10" customFormat="1" ht="21">
      <c r="A164" s="15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60"/>
      <c r="O164" s="16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s="10" customFormat="1" ht="21">
      <c r="A165" s="15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60"/>
      <c r="O165" s="16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s="10" customFormat="1" ht="21">
      <c r="A166" s="15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60"/>
      <c r="O166" s="16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s="10" customFormat="1" ht="21">
      <c r="A167" s="15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60"/>
      <c r="O167" s="16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s="10" customFormat="1" ht="21">
      <c r="A168" s="15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60"/>
      <c r="O168" s="16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s="10" customFormat="1" ht="21">
      <c r="A169" s="15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60"/>
      <c r="O169" s="16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s="10" customFormat="1" ht="21">
      <c r="A170" s="15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60"/>
      <c r="O170" s="16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s="10" customFormat="1" ht="21">
      <c r="A171" s="15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60"/>
      <c r="O171" s="16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s="10" customFormat="1" ht="21">
      <c r="A172" s="15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60"/>
      <c r="O172" s="16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s="10" customFormat="1" ht="21">
      <c r="A173" s="15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60"/>
      <c r="O173" s="16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s="10" customFormat="1" ht="21">
      <c r="A174" s="15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60"/>
      <c r="O174" s="16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s="10" customFormat="1" ht="21">
      <c r="A175" s="15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60"/>
      <c r="O175" s="16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s="10" customFormat="1" ht="21">
      <c r="A176" s="15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60"/>
      <c r="O176" s="16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s="10" customFormat="1" ht="21">
      <c r="A177" s="15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60"/>
      <c r="O177" s="16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s="10" customFormat="1" ht="21">
      <c r="A178" s="15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60"/>
      <c r="O178" s="16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s="10" customFormat="1" ht="21">
      <c r="A179" s="15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60"/>
      <c r="O179" s="16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s="10" customFormat="1" ht="21">
      <c r="A180" s="15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60"/>
      <c r="O180" s="16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s="10" customFormat="1" ht="21">
      <c r="A181" s="15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60"/>
      <c r="O181" s="16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s="10" customFormat="1" ht="21">
      <c r="A182" s="15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60"/>
      <c r="O182" s="16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s="10" customFormat="1" ht="21">
      <c r="A183" s="15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60"/>
      <c r="O183" s="16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s="10" customFormat="1" ht="21">
      <c r="A184" s="15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60"/>
      <c r="O184" s="16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s="10" customFormat="1" ht="21">
      <c r="A185" s="15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60"/>
      <c r="O185" s="16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s="10" customFormat="1" ht="21">
      <c r="A186" s="15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60"/>
      <c r="O186" s="16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s="10" customFormat="1" ht="21">
      <c r="A187" s="15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60"/>
      <c r="O187" s="16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s="10" customFormat="1" ht="21">
      <c r="A188" s="15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60"/>
      <c r="O188" s="16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s="10" customFormat="1" ht="21">
      <c r="A189" s="15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60"/>
      <c r="O189" s="16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s="10" customFormat="1" ht="21">
      <c r="A190" s="15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60"/>
      <c r="O190" s="16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s="10" customFormat="1" ht="21">
      <c r="A191" s="15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60"/>
      <c r="O191" s="16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s="10" customFormat="1" ht="21">
      <c r="A192" s="15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60"/>
      <c r="O192" s="16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s="10" customFormat="1" ht="21">
      <c r="A193" s="15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60"/>
      <c r="O193" s="16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s="10" customFormat="1" ht="21">
      <c r="A194" s="15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60"/>
      <c r="O194" s="16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s="10" customFormat="1" ht="21">
      <c r="A195" s="15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60"/>
      <c r="O195" s="16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s="10" customFormat="1" ht="21">
      <c r="A196" s="15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60"/>
      <c r="O196" s="16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s="10" customFormat="1" ht="21">
      <c r="A197" s="15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60"/>
      <c r="O197" s="16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s="10" customFormat="1" ht="21">
      <c r="A198" s="15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60"/>
      <c r="O198" s="16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s="10" customFormat="1" ht="21">
      <c r="A199" s="15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60"/>
      <c r="O199" s="16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s="10" customFormat="1" ht="21">
      <c r="A200" s="15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60"/>
      <c r="O200" s="16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s="10" customFormat="1" ht="21">
      <c r="A201" s="15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60"/>
      <c r="O201" s="16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s="10" customFormat="1" ht="21">
      <c r="A202" s="15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60"/>
      <c r="O202" s="16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s="10" customFormat="1" ht="21">
      <c r="A203" s="15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60"/>
      <c r="O203" s="16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s="10" customFormat="1" ht="21">
      <c r="A204" s="15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60"/>
      <c r="O204" s="16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s="10" customFormat="1" ht="21">
      <c r="A205" s="15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60"/>
      <c r="O205" s="16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s="10" customFormat="1" ht="21">
      <c r="A206" s="15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60"/>
      <c r="O206" s="16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s="10" customFormat="1" ht="21">
      <c r="A207" s="15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60"/>
      <c r="O207" s="16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s="10" customFormat="1" ht="21">
      <c r="A208" s="15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60"/>
      <c r="O208" s="16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s="10" customFormat="1" ht="21">
      <c r="A209" s="15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60"/>
      <c r="O209" s="16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s="10" customFormat="1" ht="21">
      <c r="A210" s="15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60"/>
      <c r="O210" s="16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s="10" customFormat="1" ht="21">
      <c r="A211" s="15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60"/>
      <c r="O211" s="16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s="10" customFormat="1" ht="21">
      <c r="A212" s="15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60"/>
      <c r="O212" s="16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s="10" customFormat="1" ht="21">
      <c r="A213" s="15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60"/>
      <c r="O213" s="16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s="10" customFormat="1" ht="21">
      <c r="A214" s="15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60"/>
      <c r="O214" s="16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s="10" customFormat="1" ht="21">
      <c r="A215" s="15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60"/>
      <c r="O215" s="16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s="10" customFormat="1" ht="21">
      <c r="A216" s="15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60"/>
      <c r="O216" s="16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s="10" customFormat="1" ht="21">
      <c r="A217" s="15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60"/>
      <c r="O217" s="16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s="10" customFormat="1" ht="21">
      <c r="A218" s="15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60"/>
      <c r="O218" s="16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s="10" customFormat="1" ht="21">
      <c r="A219" s="15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60"/>
      <c r="O219" s="16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s="10" customFormat="1" ht="21">
      <c r="A220" s="15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60"/>
      <c r="O220" s="16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s="10" customFormat="1" ht="21">
      <c r="A221" s="15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60"/>
      <c r="O221" s="16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s="10" customFormat="1" ht="21">
      <c r="A222" s="15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60"/>
      <c r="O222" s="16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s="10" customFormat="1" ht="21">
      <c r="A223" s="15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60"/>
      <c r="O223" s="16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s="10" customFormat="1" ht="21">
      <c r="A224" s="15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60"/>
      <c r="O224" s="16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s="10" customFormat="1" ht="21">
      <c r="A225" s="15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60"/>
      <c r="O225" s="16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s="10" customFormat="1" ht="21">
      <c r="A226" s="15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60"/>
      <c r="O226" s="16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s="10" customFormat="1" ht="21">
      <c r="A227" s="15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60"/>
      <c r="O227" s="16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s="10" customFormat="1" ht="21">
      <c r="A228" s="15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60"/>
      <c r="O228" s="16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s="10" customFormat="1" ht="21">
      <c r="A229" s="15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60"/>
      <c r="O229" s="16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s="10" customFormat="1" ht="21">
      <c r="A230" s="15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60"/>
      <c r="O230" s="16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s="10" customFormat="1" ht="21">
      <c r="A231" s="15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60"/>
      <c r="O231" s="16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s="10" customFormat="1" ht="21">
      <c r="A232" s="15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60"/>
      <c r="O232" s="16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s="10" customFormat="1" ht="21">
      <c r="A233" s="15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60"/>
      <c r="O233" s="16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s="10" customFormat="1" ht="21">
      <c r="A234" s="15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60"/>
      <c r="O234" s="16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s="10" customFormat="1" ht="21">
      <c r="A235" s="15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60"/>
      <c r="O235" s="16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s="10" customFormat="1" ht="21">
      <c r="A236" s="15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60"/>
      <c r="O236" s="16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s="10" customFormat="1" ht="21">
      <c r="A237" s="15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60"/>
      <c r="O237" s="16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s="10" customFormat="1" ht="21">
      <c r="A238" s="15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60"/>
      <c r="O238" s="16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s="10" customFormat="1" ht="21">
      <c r="A239" s="15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60"/>
      <c r="O239" s="16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s="10" customFormat="1" ht="21">
      <c r="A240" s="15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60"/>
      <c r="O240" s="16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  <row r="241" spans="1:42" s="10" customFormat="1" ht="21">
      <c r="A241" s="15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60"/>
      <c r="O241" s="16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</row>
    <row r="242" spans="1:42" s="10" customFormat="1" ht="21">
      <c r="A242" s="15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60"/>
      <c r="O242" s="16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</row>
    <row r="243" spans="1:42" s="10" customFormat="1" ht="21">
      <c r="A243" s="15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60"/>
      <c r="O243" s="16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</row>
    <row r="244" spans="1:42" s="10" customFormat="1" ht="21">
      <c r="A244" s="15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60"/>
      <c r="O244" s="16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</row>
    <row r="245" spans="1:42" s="10" customFormat="1" ht="21">
      <c r="A245" s="15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60"/>
      <c r="O245" s="16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</row>
    <row r="246" spans="1:42" s="10" customFormat="1" ht="21">
      <c r="A246" s="15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60"/>
      <c r="O246" s="16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</row>
    <row r="247" spans="1:42" s="10" customFormat="1" ht="21">
      <c r="A247" s="15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60"/>
      <c r="O247" s="16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</row>
    <row r="248" spans="1:42" s="10" customFormat="1" ht="21">
      <c r="A248" s="15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60"/>
      <c r="O248" s="16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</row>
    <row r="249" spans="1:42" s="10" customFormat="1" ht="21">
      <c r="A249" s="15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60"/>
      <c r="O249" s="16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</row>
    <row r="250" spans="1:42" s="10" customFormat="1" ht="21">
      <c r="A250" s="15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60"/>
      <c r="O250" s="16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</row>
    <row r="251" spans="1:42" s="10" customFormat="1" ht="21">
      <c r="A251" s="15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60"/>
      <c r="O251" s="16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</row>
    <row r="252" spans="1:42" s="10" customFormat="1" ht="21">
      <c r="A252" s="15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60"/>
      <c r="O252" s="16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</row>
    <row r="253" spans="1:42" s="10" customFormat="1" ht="21">
      <c r="A253" s="15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60"/>
      <c r="O253" s="16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</row>
    <row r="254" spans="1:42" s="10" customFormat="1" ht="21">
      <c r="A254" s="15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60"/>
      <c r="O254" s="16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</row>
    <row r="255" spans="1:42" s="10" customFormat="1" ht="21">
      <c r="A255" s="15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60"/>
      <c r="O255" s="16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</row>
    <row r="256" spans="1:42" s="10" customFormat="1" ht="21">
      <c r="A256" s="15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60"/>
      <c r="O256" s="16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</row>
    <row r="257" spans="1:42" s="10" customFormat="1" ht="21">
      <c r="A257" s="15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60"/>
      <c r="O257" s="16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</row>
    <row r="258" spans="1:42" s="10" customFormat="1" ht="21">
      <c r="A258" s="15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60"/>
      <c r="O258" s="16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</row>
    <row r="259" spans="1:42" s="10" customFormat="1" ht="21">
      <c r="A259" s="15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60"/>
      <c r="O259" s="16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</row>
    <row r="260" spans="1:42" s="10" customFormat="1" ht="21">
      <c r="A260" s="15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60"/>
      <c r="O260" s="16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</row>
    <row r="261" spans="1:42" s="10" customFormat="1" ht="21">
      <c r="A261" s="15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60"/>
      <c r="O261" s="16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</row>
    <row r="262" spans="1:42" s="10" customFormat="1" ht="21">
      <c r="A262" s="15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60"/>
      <c r="O262" s="16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</row>
    <row r="263" spans="1:42" s="10" customFormat="1" ht="21">
      <c r="A263" s="15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60"/>
      <c r="O263" s="16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</row>
    <row r="264" spans="1:42" s="10" customFormat="1" ht="21">
      <c r="A264" s="15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60"/>
      <c r="O264" s="16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</row>
    <row r="265" spans="1:42" s="10" customFormat="1" ht="21">
      <c r="A265" s="15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60"/>
      <c r="O265" s="16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</row>
    <row r="266" spans="1:42" s="10" customFormat="1" ht="21">
      <c r="A266" s="15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60"/>
      <c r="O266" s="16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</row>
    <row r="267" spans="1:42" s="10" customFormat="1" ht="21">
      <c r="A267" s="15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60"/>
      <c r="O267" s="16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</row>
    <row r="268" spans="1:42" s="10" customFormat="1" ht="21">
      <c r="A268" s="15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60"/>
      <c r="O268" s="16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</row>
    <row r="269" spans="1:42" s="10" customFormat="1" ht="21">
      <c r="A269" s="15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60"/>
      <c r="O269" s="16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</row>
    <row r="270" spans="1:42" s="10" customFormat="1" ht="21">
      <c r="A270" s="15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60"/>
      <c r="O270" s="16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</row>
    <row r="271" spans="1:42" s="10" customFormat="1" ht="21">
      <c r="A271" s="15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60"/>
      <c r="O271" s="16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</row>
    <row r="272" spans="1:42" s="10" customFormat="1" ht="21">
      <c r="A272" s="15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60"/>
      <c r="O272" s="16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</row>
    <row r="273" spans="1:42" s="10" customFormat="1" ht="21">
      <c r="A273" s="15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60"/>
      <c r="O273" s="16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</row>
    <row r="274" spans="1:42" s="10" customFormat="1" ht="21">
      <c r="A274" s="15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60"/>
      <c r="O274" s="16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</row>
    <row r="275" spans="1:42" s="10" customFormat="1" ht="21">
      <c r="A275" s="15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60"/>
      <c r="O275" s="16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</row>
    <row r="276" spans="1:42" s="10" customFormat="1" ht="21">
      <c r="A276" s="15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60"/>
      <c r="O276" s="16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</row>
    <row r="277" spans="1:42" s="10" customFormat="1" ht="21">
      <c r="A277" s="15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60"/>
      <c r="O277" s="16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</row>
    <row r="278" spans="1:42" s="10" customFormat="1" ht="21">
      <c r="A278" s="15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60"/>
      <c r="O278" s="16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</row>
    <row r="279" spans="1:42" s="10" customFormat="1" ht="21">
      <c r="A279" s="15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60"/>
      <c r="O279" s="16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</row>
    <row r="280" spans="1:42" s="10" customFormat="1" ht="21">
      <c r="A280" s="15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60"/>
      <c r="O280" s="16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</row>
    <row r="281" spans="1:42" s="10" customFormat="1" ht="21">
      <c r="A281" s="15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60"/>
      <c r="O281" s="16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</row>
    <row r="282" spans="1:42" s="10" customFormat="1" ht="21">
      <c r="A282" s="15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60"/>
      <c r="O282" s="16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</row>
    <row r="283" spans="1:42" s="10" customFormat="1" ht="21">
      <c r="A283" s="15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60"/>
      <c r="O283" s="16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</row>
    <row r="284" spans="1:42" s="10" customFormat="1" ht="21">
      <c r="A284" s="15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60"/>
      <c r="O284" s="16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</row>
    <row r="285" spans="1:42" s="10" customFormat="1" ht="21">
      <c r="A285" s="15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60"/>
      <c r="O285" s="16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</row>
    <row r="286" spans="1:42" s="10" customFormat="1" ht="21">
      <c r="A286" s="15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60"/>
      <c r="O286" s="16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</row>
    <row r="287" spans="1:42" s="10" customFormat="1" ht="21">
      <c r="A287" s="15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60"/>
      <c r="O287" s="16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</row>
    <row r="288" spans="1:42" s="10" customFormat="1" ht="21">
      <c r="A288" s="15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60"/>
      <c r="O288" s="16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</row>
    <row r="289" spans="1:42" s="10" customFormat="1" ht="21">
      <c r="A289" s="15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60"/>
      <c r="O289" s="16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</row>
    <row r="290" spans="1:42" s="10" customFormat="1" ht="21">
      <c r="A290" s="15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60"/>
      <c r="O290" s="16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</row>
    <row r="291" spans="1:42" s="10" customFormat="1" ht="21">
      <c r="A291" s="15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60"/>
      <c r="O291" s="16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</row>
    <row r="292" spans="1:42" s="10" customFormat="1" ht="21">
      <c r="A292" s="15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60"/>
      <c r="O292" s="16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</row>
    <row r="293" spans="1:42" s="10" customFormat="1" ht="21">
      <c r="A293" s="15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60"/>
      <c r="O293" s="16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</row>
    <row r="294" spans="1:42" s="10" customFormat="1" ht="21">
      <c r="A294" s="15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60"/>
      <c r="O294" s="16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</row>
    <row r="295" spans="1:42" s="10" customFormat="1" ht="21">
      <c r="A295" s="15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60"/>
      <c r="O295" s="16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</row>
    <row r="296" spans="1:42" s="10" customFormat="1" ht="21">
      <c r="A296" s="15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60"/>
      <c r="O296" s="16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</row>
    <row r="297" spans="1:42" s="10" customFormat="1" ht="21">
      <c r="A297" s="15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60"/>
      <c r="O297" s="16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</row>
    <row r="298" spans="1:42" s="10" customFormat="1" ht="21">
      <c r="A298" s="15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60"/>
      <c r="O298" s="16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</row>
    <row r="299" spans="1:42" s="10" customFormat="1" ht="21">
      <c r="A299" s="15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60"/>
      <c r="O299" s="16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</row>
    <row r="300" spans="1:42" s="10" customFormat="1" ht="21">
      <c r="A300" s="15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60"/>
      <c r="O300" s="16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</row>
    <row r="301" spans="1:42" s="10" customFormat="1" ht="21">
      <c r="A301" s="15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60"/>
      <c r="O301" s="16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</row>
    <row r="302" spans="1:42" s="10" customFormat="1" ht="21">
      <c r="A302" s="15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60"/>
      <c r="O302" s="16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</row>
    <row r="303" spans="1:42" s="10" customFormat="1" ht="21">
      <c r="A303" s="15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60"/>
      <c r="O303" s="16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</row>
    <row r="304" spans="1:42" s="10" customFormat="1" ht="21">
      <c r="A304" s="15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60"/>
      <c r="O304" s="16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</row>
    <row r="305" spans="1:42" s="10" customFormat="1" ht="21">
      <c r="A305" s="15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60"/>
      <c r="O305" s="16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</row>
    <row r="306" spans="1:42" s="10" customFormat="1" ht="21">
      <c r="A306" s="15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60"/>
      <c r="O306" s="16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</row>
    <row r="307" spans="1:42" s="10" customFormat="1" ht="21">
      <c r="A307" s="15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60"/>
      <c r="O307" s="16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</row>
    <row r="308" spans="1:42" s="10" customFormat="1" ht="21">
      <c r="A308" s="15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60"/>
      <c r="O308" s="16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</row>
    <row r="309" spans="1:42" s="10" customFormat="1" ht="21">
      <c r="A309" s="15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60"/>
      <c r="O309" s="16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</row>
    <row r="310" spans="1:42" s="10" customFormat="1" ht="21">
      <c r="A310" s="15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60"/>
      <c r="O310" s="16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</row>
    <row r="311" spans="1:42" s="10" customFormat="1" ht="21">
      <c r="A311" s="15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60"/>
      <c r="O311" s="16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</row>
    <row r="312" spans="1:42" s="10" customFormat="1" ht="21">
      <c r="A312" s="15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60"/>
      <c r="O312" s="16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</row>
    <row r="313" spans="1:42" s="10" customFormat="1" ht="21">
      <c r="A313" s="15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60"/>
      <c r="O313" s="16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</row>
    <row r="314" spans="1:42" s="10" customFormat="1" ht="21">
      <c r="A314" s="15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60"/>
      <c r="O314" s="16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</row>
    <row r="315" spans="1:42" s="10" customFormat="1" ht="21">
      <c r="A315" s="15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60"/>
      <c r="O315" s="16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</row>
    <row r="316" spans="1:42" s="10" customFormat="1" ht="21">
      <c r="A316" s="15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60"/>
      <c r="O316" s="16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</row>
    <row r="317" spans="1:42" s="10" customFormat="1" ht="21">
      <c r="A317" s="15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60"/>
      <c r="O317" s="16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</row>
    <row r="318" spans="1:42" s="10" customFormat="1" ht="21">
      <c r="A318" s="15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60"/>
      <c r="O318" s="16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</row>
    <row r="319" spans="1:42" s="10" customFormat="1" ht="21">
      <c r="A319" s="15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60"/>
      <c r="O319" s="16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</row>
    <row r="320" spans="1:42" s="10" customFormat="1" ht="21">
      <c r="A320" s="15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60"/>
      <c r="O320" s="16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</row>
    <row r="321" spans="1:42" s="10" customFormat="1" ht="21">
      <c r="A321" s="15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60"/>
      <c r="O321" s="16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</row>
    <row r="322" spans="1:42" s="10" customFormat="1" ht="21">
      <c r="A322" s="15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60"/>
      <c r="O322" s="16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</row>
    <row r="323" spans="1:42" s="10" customFormat="1" ht="21">
      <c r="A323" s="15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60"/>
      <c r="O323" s="16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</row>
    <row r="324" spans="1:42" s="10" customFormat="1" ht="21">
      <c r="A324" s="15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60"/>
      <c r="O324" s="16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</row>
    <row r="325" spans="1:42" s="10" customFormat="1" ht="21">
      <c r="A325" s="15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60"/>
      <c r="O325" s="16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</row>
    <row r="326" spans="1:42" s="10" customFormat="1" ht="21">
      <c r="A326" s="15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60"/>
      <c r="O326" s="16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</row>
    <row r="327" spans="1:42" s="10" customFormat="1" ht="21">
      <c r="A327" s="15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60"/>
      <c r="O327" s="16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</row>
    <row r="328" spans="1:42" s="10" customFormat="1" ht="21">
      <c r="A328" s="15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60"/>
      <c r="O328" s="16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</row>
    <row r="329" spans="1:42" s="10" customFormat="1" ht="21">
      <c r="A329" s="15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60"/>
      <c r="O329" s="16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</row>
    <row r="330" spans="1:42" s="10" customFormat="1" ht="21">
      <c r="A330" s="15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60"/>
      <c r="O330" s="16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</row>
    <row r="331" spans="1:42" s="10" customFormat="1" ht="21">
      <c r="A331" s="15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60"/>
      <c r="O331" s="16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</row>
    <row r="332" spans="1:42" s="10" customFormat="1" ht="21">
      <c r="A332" s="15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60"/>
      <c r="O332" s="16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</row>
    <row r="333" spans="1:42" s="10" customFormat="1" ht="21">
      <c r="A333" s="15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60"/>
      <c r="O333" s="16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</row>
    <row r="334" spans="1:42" s="10" customFormat="1" ht="21">
      <c r="A334" s="15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60"/>
      <c r="O334" s="16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</row>
    <row r="335" spans="1:42" s="10" customFormat="1" ht="21">
      <c r="A335" s="15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60"/>
      <c r="O335" s="16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</row>
    <row r="336" spans="1:42" s="10" customFormat="1" ht="21">
      <c r="A336" s="15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60"/>
      <c r="O336" s="16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</row>
    <row r="337" spans="1:42" s="10" customFormat="1" ht="21">
      <c r="A337" s="15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60"/>
      <c r="O337" s="16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</row>
    <row r="338" spans="1:42" s="10" customFormat="1" ht="21">
      <c r="A338" s="15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60"/>
      <c r="O338" s="16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</row>
    <row r="339" spans="1:42" s="10" customFormat="1" ht="21">
      <c r="A339" s="15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60"/>
      <c r="O339" s="16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</row>
    <row r="340" spans="1:42" s="10" customFormat="1" ht="21">
      <c r="A340" s="15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60"/>
      <c r="O340" s="16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</row>
    <row r="341" spans="1:42" s="10" customFormat="1" ht="21">
      <c r="A341" s="15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60"/>
      <c r="O341" s="16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</row>
    <row r="342" spans="1:42" s="10" customFormat="1" ht="21">
      <c r="A342" s="15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60"/>
      <c r="O342" s="16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</row>
    <row r="343" spans="1:42" s="10" customFormat="1" ht="21">
      <c r="A343" s="15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60"/>
      <c r="O343" s="16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</row>
    <row r="344" spans="1:42" s="10" customFormat="1" ht="21">
      <c r="A344" s="15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60"/>
      <c r="O344" s="16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</row>
    <row r="345" spans="1:42" s="10" customFormat="1" ht="21">
      <c r="A345" s="15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60"/>
      <c r="O345" s="16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</row>
    <row r="346" spans="1:42" s="10" customFormat="1" ht="21">
      <c r="A346" s="15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60"/>
      <c r="O346" s="16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</row>
    <row r="347" spans="1:42" s="10" customFormat="1" ht="21">
      <c r="A347" s="15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60"/>
      <c r="O347" s="16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</row>
    <row r="348" spans="1:42" s="10" customFormat="1" ht="21">
      <c r="A348" s="15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60"/>
      <c r="O348" s="16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</row>
    <row r="349" spans="1:42" s="10" customFormat="1" ht="21">
      <c r="A349" s="15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60"/>
      <c r="O349" s="16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</row>
    <row r="350" spans="1:42" s="10" customFormat="1" ht="21">
      <c r="A350" s="15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60"/>
      <c r="O350" s="16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</row>
    <row r="351" spans="1:42" s="10" customFormat="1" ht="21">
      <c r="A351" s="15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60"/>
      <c r="O351" s="16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</row>
    <row r="352" spans="1:42" s="10" customFormat="1" ht="21">
      <c r="A352" s="15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60"/>
      <c r="O352" s="16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</row>
    <row r="353" spans="1:42" s="10" customFormat="1" ht="21">
      <c r="A353" s="15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60"/>
      <c r="O353" s="16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</row>
    <row r="354" spans="1:42" s="10" customFormat="1" ht="21">
      <c r="A354" s="15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60"/>
      <c r="O354" s="16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</row>
    <row r="355" spans="1:42" s="10" customFormat="1" ht="21">
      <c r="A355" s="15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60"/>
      <c r="O355" s="16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</row>
    <row r="356" spans="1:42" s="10" customFormat="1" ht="21">
      <c r="A356" s="15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60"/>
      <c r="O356" s="16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</row>
    <row r="357" spans="1:42" s="10" customFormat="1" ht="21">
      <c r="A357" s="15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60"/>
      <c r="O357" s="16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</row>
    <row r="358" spans="1:42" s="10" customFormat="1" ht="21">
      <c r="A358" s="15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60"/>
      <c r="O358" s="16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</row>
    <row r="359" spans="1:42" s="10" customFormat="1" ht="21">
      <c r="A359" s="15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60"/>
      <c r="O359" s="16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</row>
    <row r="360" spans="1:42" s="10" customFormat="1" ht="21">
      <c r="A360" s="15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60"/>
      <c r="O360" s="16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</row>
    <row r="361" spans="1:42" s="10" customFormat="1" ht="21">
      <c r="A361" s="15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60"/>
      <c r="O361" s="16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</row>
    <row r="362" spans="1:42" s="10" customFormat="1" ht="21">
      <c r="A362" s="15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60"/>
      <c r="O362" s="16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</row>
    <row r="363" spans="1:42" s="10" customFormat="1" ht="21">
      <c r="A363" s="15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60"/>
      <c r="O363" s="16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</row>
    <row r="364" spans="1:42" s="10" customFormat="1" ht="21">
      <c r="A364" s="15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60"/>
      <c r="O364" s="16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</row>
    <row r="365" spans="1:42" s="10" customFormat="1" ht="21">
      <c r="A365" s="15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60"/>
      <c r="O365" s="16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</row>
    <row r="366" spans="1:42" s="10" customFormat="1" ht="21">
      <c r="A366" s="15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60"/>
      <c r="O366" s="16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</row>
    <row r="367" spans="1:42" s="10" customFormat="1" ht="21">
      <c r="A367" s="15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60"/>
      <c r="O367" s="16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</row>
    <row r="368" spans="1:42" s="10" customFormat="1" ht="21">
      <c r="A368" s="15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60"/>
      <c r="O368" s="16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</row>
    <row r="369" spans="1:42" s="10" customFormat="1" ht="21">
      <c r="A369" s="15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60"/>
      <c r="O369" s="16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</row>
    <row r="370" spans="1:42" s="10" customFormat="1" ht="21">
      <c r="A370" s="15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60"/>
      <c r="O370" s="16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</row>
    <row r="371" spans="1:42" s="10" customFormat="1" ht="21">
      <c r="A371" s="15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60"/>
      <c r="O371" s="16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</row>
    <row r="372" spans="1:42" s="10" customFormat="1" ht="21">
      <c r="A372" s="15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60"/>
      <c r="O372" s="16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</row>
    <row r="373" spans="1:42" s="10" customFormat="1" ht="21">
      <c r="A373" s="15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60"/>
      <c r="O373" s="16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</row>
    <row r="374" spans="1:42" s="10" customFormat="1" ht="21">
      <c r="A374" s="15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60"/>
      <c r="O374" s="16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</row>
    <row r="375" spans="1:42" s="10" customFormat="1" ht="21">
      <c r="A375" s="15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60"/>
      <c r="O375" s="16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</row>
    <row r="376" spans="1:42" s="10" customFormat="1" ht="21">
      <c r="A376" s="15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60"/>
      <c r="O376" s="16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</row>
    <row r="377" spans="1:42" s="10" customFormat="1" ht="21">
      <c r="A377" s="15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60"/>
      <c r="O377" s="16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</row>
    <row r="378" spans="1:42" s="10" customFormat="1" ht="21">
      <c r="A378" s="15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60"/>
      <c r="O378" s="16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</row>
    <row r="379" spans="1:42" s="10" customFormat="1" ht="21">
      <c r="A379" s="15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60"/>
      <c r="O379" s="16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</row>
    <row r="380" spans="1:42" s="10" customFormat="1" ht="21">
      <c r="A380" s="15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60"/>
      <c r="O380" s="16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</row>
    <row r="381" spans="1:42" s="10" customFormat="1" ht="21">
      <c r="A381" s="15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60"/>
      <c r="O381" s="16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</row>
    <row r="382" spans="1:42" s="10" customFormat="1" ht="21">
      <c r="A382" s="15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60"/>
      <c r="O382" s="16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</row>
    <row r="383" spans="1:42" s="10" customFormat="1" ht="21">
      <c r="A383" s="15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60"/>
      <c r="O383" s="16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</row>
    <row r="384" spans="1:42" s="10" customFormat="1" ht="21">
      <c r="A384" s="15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60"/>
      <c r="O384" s="16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</row>
    <row r="385" spans="1:42" s="10" customFormat="1" ht="21">
      <c r="A385" s="15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60"/>
      <c r="O385" s="16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</row>
    <row r="386" spans="1:42" s="10" customFormat="1" ht="21">
      <c r="A386" s="15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60"/>
      <c r="O386" s="16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</row>
    <row r="387" spans="1:42" s="10" customFormat="1" ht="21">
      <c r="A387" s="15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60"/>
      <c r="O387" s="16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</row>
    <row r="388" spans="1:42" s="10" customFormat="1" ht="21">
      <c r="A388" s="15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60"/>
      <c r="O388" s="16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</row>
    <row r="389" spans="1:42" s="10" customFormat="1" ht="21">
      <c r="A389" s="15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60"/>
      <c r="O389" s="16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</row>
    <row r="390" spans="1:42" s="10" customFormat="1" ht="21">
      <c r="A390" s="15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60"/>
      <c r="O390" s="16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</row>
    <row r="391" spans="1:42" s="10" customFormat="1" ht="21">
      <c r="A391" s="15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60"/>
      <c r="O391" s="16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</row>
    <row r="392" spans="1:42" s="10" customFormat="1" ht="21">
      <c r="A392" s="15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60"/>
      <c r="O392" s="16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</row>
    <row r="393" spans="1:42" s="10" customFormat="1" ht="21">
      <c r="A393" s="15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60"/>
      <c r="O393" s="16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</row>
    <row r="394" spans="1:42" s="10" customFormat="1" ht="21">
      <c r="A394" s="15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60"/>
      <c r="O394" s="16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</row>
    <row r="395" spans="1:42" s="10" customFormat="1" ht="21">
      <c r="A395" s="15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60"/>
      <c r="O395" s="16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</row>
    <row r="396" spans="1:42" s="10" customFormat="1" ht="21">
      <c r="A396" s="15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60"/>
      <c r="O396" s="16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</row>
    <row r="397" spans="1:42" s="10" customFormat="1" ht="21">
      <c r="A397" s="15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60"/>
      <c r="O397" s="16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</row>
    <row r="398" spans="1:42" s="10" customFormat="1" ht="21">
      <c r="A398" s="15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60"/>
      <c r="O398" s="16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</row>
    <row r="399" spans="1:42" s="10" customFormat="1" ht="21">
      <c r="A399" s="15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60"/>
      <c r="O399" s="16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</row>
    <row r="400" spans="1:42" s="10" customFormat="1" ht="21">
      <c r="A400" s="15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60"/>
      <c r="O400" s="16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</row>
    <row r="401" spans="1:42" s="10" customFormat="1" ht="21">
      <c r="A401" s="15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60"/>
      <c r="O401" s="16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</row>
    <row r="402" spans="1:42" s="10" customFormat="1" ht="21">
      <c r="A402" s="15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60"/>
      <c r="O402" s="16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</row>
    <row r="403" spans="1:42" s="10" customFormat="1" ht="21">
      <c r="A403" s="15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60"/>
      <c r="O403" s="16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</row>
    <row r="404" spans="1:42" s="10" customFormat="1" ht="21">
      <c r="A404" s="15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60"/>
      <c r="O404" s="16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</row>
    <row r="405" spans="1:42" s="10" customFormat="1" ht="21">
      <c r="A405" s="15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60"/>
      <c r="O405" s="16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</row>
    <row r="406" spans="1:42" s="10" customFormat="1" ht="21">
      <c r="A406" s="15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60"/>
      <c r="O406" s="16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</row>
    <row r="407" spans="1:42" s="10" customFormat="1" ht="21">
      <c r="A407" s="15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60"/>
      <c r="O407" s="16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</row>
    <row r="408" spans="1:42" s="10" customFormat="1" ht="21">
      <c r="A408" s="15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60"/>
      <c r="O408" s="16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</row>
    <row r="409" spans="1:42" s="10" customFormat="1" ht="21">
      <c r="A409" s="15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60"/>
      <c r="O409" s="16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</row>
    <row r="410" spans="1:42" s="10" customFormat="1" ht="21">
      <c r="A410" s="15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60"/>
      <c r="O410" s="16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</row>
    <row r="411" spans="1:42" s="10" customFormat="1" ht="21">
      <c r="A411" s="15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60"/>
      <c r="O411" s="16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</row>
    <row r="412" spans="1:42" s="10" customFormat="1" ht="21">
      <c r="A412" s="15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60"/>
      <c r="O412" s="16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</row>
    <row r="413" spans="1:42" s="10" customFormat="1" ht="21">
      <c r="A413" s="15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60"/>
      <c r="O413" s="16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</row>
    <row r="414" spans="1:42" s="10" customFormat="1" ht="21">
      <c r="A414" s="15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60"/>
      <c r="O414" s="16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</row>
    <row r="415" spans="1:42" s="10" customFormat="1" ht="21">
      <c r="A415" s="15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60"/>
      <c r="O415" s="16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</row>
    <row r="416" spans="1:42" s="10" customFormat="1" ht="21">
      <c r="A416" s="15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60"/>
      <c r="O416" s="16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</row>
    <row r="417" spans="1:42" s="10" customFormat="1" ht="21">
      <c r="A417" s="15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60"/>
      <c r="O417" s="16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</row>
    <row r="418" spans="1:42" s="10" customFormat="1" ht="21">
      <c r="A418" s="15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60"/>
      <c r="O418" s="16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</row>
    <row r="419" spans="1:42" s="10" customFormat="1" ht="21">
      <c r="A419" s="15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60"/>
      <c r="O419" s="16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</row>
    <row r="420" spans="1:42" s="10" customFormat="1" ht="21">
      <c r="A420" s="15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60"/>
      <c r="O420" s="16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</row>
    <row r="421" spans="1:42" s="10" customFormat="1" ht="21">
      <c r="A421" s="15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60"/>
      <c r="O421" s="16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</row>
    <row r="422" spans="1:42" s="10" customFormat="1" ht="21">
      <c r="A422" s="15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60"/>
      <c r="O422" s="16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</row>
    <row r="423" spans="1:42" s="10" customFormat="1" ht="21">
      <c r="A423" s="15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60"/>
      <c r="O423" s="16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</row>
    <row r="424" spans="1:42" s="10" customFormat="1" ht="21">
      <c r="A424" s="15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60"/>
      <c r="O424" s="16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</row>
    <row r="425" spans="1:42" s="10" customFormat="1" ht="21">
      <c r="A425" s="15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60"/>
      <c r="O425" s="16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</row>
    <row r="426" spans="1:42" s="10" customFormat="1" ht="21">
      <c r="A426" s="15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60"/>
      <c r="O426" s="16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</row>
    <row r="427" spans="1:42" s="10" customFormat="1" ht="21">
      <c r="A427" s="15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60"/>
      <c r="O427" s="16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</row>
    <row r="428" spans="1:42" s="10" customFormat="1" ht="21">
      <c r="A428" s="15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60"/>
      <c r="O428" s="16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</row>
    <row r="429" spans="1:42" s="10" customFormat="1" ht="21">
      <c r="A429" s="15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60"/>
      <c r="O429" s="16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</row>
    <row r="430" spans="1:42" s="10" customFormat="1" ht="21">
      <c r="A430" s="15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60"/>
      <c r="O430" s="16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</row>
    <row r="431" spans="1:42" s="10" customFormat="1" ht="21">
      <c r="A431" s="15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60"/>
      <c r="O431" s="16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</row>
    <row r="432" spans="1:42" s="10" customFormat="1" ht="21">
      <c r="A432" s="15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60"/>
      <c r="O432" s="16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</row>
    <row r="433" spans="1:42" s="10" customFormat="1" ht="21">
      <c r="A433" s="15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60"/>
      <c r="O433" s="16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</row>
    <row r="434" spans="1:42" s="10" customFormat="1" ht="21">
      <c r="A434" s="15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60"/>
      <c r="O434" s="16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</row>
    <row r="435" spans="1:42" s="10" customFormat="1" ht="21">
      <c r="A435" s="15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60"/>
      <c r="O435" s="16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</row>
    <row r="436" spans="1:42" s="10" customFormat="1" ht="21">
      <c r="A436" s="15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60"/>
      <c r="O436" s="16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</row>
    <row r="437" spans="1:42" s="10" customFormat="1" ht="21">
      <c r="A437" s="15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60"/>
      <c r="O437" s="16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</row>
    <row r="438" spans="1:42" s="10" customFormat="1" ht="21">
      <c r="A438" s="15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60"/>
      <c r="O438" s="16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</row>
    <row r="439" spans="1:42" s="10" customFormat="1" ht="21">
      <c r="A439" s="15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60"/>
      <c r="O439" s="16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</row>
    <row r="440" spans="1:42" s="10" customFormat="1" ht="21">
      <c r="A440" s="15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60"/>
      <c r="O440" s="16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</row>
    <row r="441" spans="1:42" s="10" customFormat="1" ht="21">
      <c r="A441" s="15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60"/>
      <c r="O441" s="16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</row>
    <row r="442" spans="1:42" s="10" customFormat="1" ht="21">
      <c r="A442" s="15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60"/>
      <c r="O442" s="16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</row>
    <row r="443" spans="1:42" s="10" customFormat="1" ht="21">
      <c r="A443" s="15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60"/>
      <c r="O443" s="16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</row>
    <row r="444" spans="1:42" s="10" customFormat="1" ht="21">
      <c r="A444" s="15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60"/>
      <c r="O444" s="16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</row>
    <row r="445" spans="1:42" s="10" customFormat="1" ht="21">
      <c r="A445" s="15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60"/>
      <c r="O445" s="16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</row>
    <row r="446" spans="1:42" s="10" customFormat="1" ht="21">
      <c r="A446" s="15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60"/>
      <c r="O446" s="16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</row>
    <row r="447" spans="1:42" s="10" customFormat="1" ht="21">
      <c r="A447" s="15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60"/>
      <c r="O447" s="16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</row>
    <row r="448" spans="1:42" s="10" customFormat="1" ht="21">
      <c r="A448" s="15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60"/>
      <c r="O448" s="16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</row>
    <row r="449" spans="1:42" s="10" customFormat="1" ht="21">
      <c r="A449" s="15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60"/>
      <c r="O449" s="16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</row>
    <row r="450" spans="1:42" s="10" customFormat="1" ht="21">
      <c r="A450" s="15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60"/>
      <c r="O450" s="16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</row>
    <row r="451" spans="1:42" s="10" customFormat="1" ht="21">
      <c r="A451" s="15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60"/>
      <c r="O451" s="16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</row>
    <row r="452" spans="1:42" s="10" customFormat="1" ht="21">
      <c r="A452" s="15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60"/>
      <c r="O452" s="16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</row>
    <row r="453" spans="1:42" s="10" customFormat="1" ht="21">
      <c r="A453" s="15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60"/>
      <c r="O453" s="16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</row>
    <row r="454" spans="1:42" s="10" customFormat="1" ht="21">
      <c r="A454" s="15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60"/>
      <c r="O454" s="16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</row>
    <row r="455" spans="1:42" s="10" customFormat="1" ht="21">
      <c r="A455" s="15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60"/>
      <c r="O455" s="16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</row>
    <row r="456" spans="1:42" s="10" customFormat="1" ht="21">
      <c r="A456" s="15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60"/>
      <c r="O456" s="16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</row>
    <row r="457" spans="1:42" s="10" customFormat="1" ht="21">
      <c r="A457" s="15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60"/>
      <c r="O457" s="16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</row>
    <row r="458" spans="1:42" s="10" customFormat="1" ht="21">
      <c r="A458" s="15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60"/>
      <c r="O458" s="16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</row>
    <row r="459" spans="1:42" s="10" customFormat="1" ht="21">
      <c r="A459" s="15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60"/>
      <c r="O459" s="16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</row>
    <row r="460" spans="1:42" s="10" customFormat="1" ht="21">
      <c r="A460" s="15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60"/>
      <c r="O460" s="16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</row>
    <row r="461" spans="1:42" s="10" customFormat="1" ht="21">
      <c r="A461" s="15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60"/>
      <c r="O461" s="16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</row>
    <row r="462" spans="1:42" s="10" customFormat="1" ht="21">
      <c r="A462" s="15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60"/>
      <c r="O462" s="16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</row>
    <row r="463" spans="1:42" s="10" customFormat="1" ht="21">
      <c r="A463" s="15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60"/>
      <c r="O463" s="16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</row>
    <row r="464" spans="1:42" s="10" customFormat="1" ht="21">
      <c r="A464" s="15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60"/>
      <c r="O464" s="16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</row>
    <row r="465" spans="1:42" s="10" customFormat="1" ht="21">
      <c r="A465" s="15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60"/>
      <c r="O465" s="16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</row>
    <row r="466" spans="1:42" s="10" customFormat="1" ht="21">
      <c r="A466" s="15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60"/>
      <c r="O466" s="16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</row>
    <row r="467" spans="1:42" s="10" customFormat="1" ht="21">
      <c r="A467" s="15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60"/>
      <c r="O467" s="16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</row>
    <row r="468" spans="1:42" s="10" customFormat="1" ht="21">
      <c r="A468" s="15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60"/>
      <c r="O468" s="16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</row>
    <row r="469" spans="1:42" s="10" customFormat="1" ht="21">
      <c r="A469" s="15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60"/>
      <c r="O469" s="16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</row>
    <row r="470" spans="1:42" s="10" customFormat="1" ht="21">
      <c r="A470" s="15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60"/>
      <c r="O470" s="16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</row>
    <row r="471" spans="1:42" s="10" customFormat="1" ht="21">
      <c r="A471" s="15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60"/>
      <c r="O471" s="16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</row>
    <row r="472" spans="1:42" s="10" customFormat="1" ht="21">
      <c r="A472" s="15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60"/>
      <c r="O472" s="16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</row>
    <row r="473" spans="1:42" s="10" customFormat="1" ht="21">
      <c r="A473" s="15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60"/>
      <c r="O473" s="16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</row>
    <row r="474" spans="1:42" s="10" customFormat="1" ht="21">
      <c r="A474" s="15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60"/>
      <c r="O474" s="16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</row>
    <row r="475" spans="1:42" s="10" customFormat="1" ht="21">
      <c r="A475" s="15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60"/>
      <c r="O475" s="16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</row>
    <row r="476" spans="1:42" s="10" customFormat="1" ht="21">
      <c r="A476" s="15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60"/>
      <c r="O476" s="16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</row>
    <row r="477" spans="1:42" s="10" customFormat="1" ht="21">
      <c r="A477" s="15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60"/>
      <c r="O477" s="16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</row>
    <row r="478" spans="1:42" s="10" customFormat="1" ht="21">
      <c r="A478" s="15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60"/>
      <c r="O478" s="16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</row>
    <row r="479" spans="1:42" s="10" customFormat="1" ht="21">
      <c r="A479" s="15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60"/>
      <c r="O479" s="16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</row>
    <row r="480" spans="1:42" s="10" customFormat="1" ht="21">
      <c r="A480" s="15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60"/>
      <c r="O480" s="16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</row>
    <row r="481" spans="1:42" s="10" customFormat="1" ht="21">
      <c r="A481" s="15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60"/>
      <c r="O481" s="16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</row>
    <row r="482" spans="1:42" s="10" customFormat="1" ht="21">
      <c r="A482" s="15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60"/>
      <c r="O482" s="16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</row>
    <row r="483" spans="1:42" s="10" customFormat="1" ht="21">
      <c r="A483" s="15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60"/>
      <c r="O483" s="16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</row>
    <row r="484" spans="1:42" s="10" customFormat="1" ht="21">
      <c r="A484" s="15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60"/>
      <c r="O484" s="16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</row>
    <row r="485" spans="1:42" s="10" customFormat="1" ht="21">
      <c r="A485" s="15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60"/>
      <c r="O485" s="16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</row>
    <row r="486" spans="1:42" s="10" customFormat="1" ht="21">
      <c r="A486" s="15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60"/>
      <c r="O486" s="16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</row>
    <row r="487" spans="1:42" s="10" customFormat="1" ht="21">
      <c r="A487" s="15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60"/>
      <c r="O487" s="16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</row>
    <row r="488" spans="1:42" s="10" customFormat="1" ht="21">
      <c r="A488" s="15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60"/>
      <c r="O488" s="16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</row>
    <row r="489" spans="1:42" s="10" customFormat="1" ht="21">
      <c r="A489" s="15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60"/>
      <c r="O489" s="16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</row>
    <row r="490" spans="1:42" s="10" customFormat="1" ht="21">
      <c r="A490" s="15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60"/>
      <c r="O490" s="16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</row>
    <row r="491" spans="1:42" s="10" customFormat="1" ht="21">
      <c r="A491" s="15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60"/>
      <c r="O491" s="16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</row>
    <row r="492" spans="1:42" s="10" customFormat="1" ht="21">
      <c r="A492" s="15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60"/>
      <c r="O492" s="16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</row>
    <row r="493" spans="1:42" s="10" customFormat="1" ht="21">
      <c r="A493" s="15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60"/>
      <c r="O493" s="16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</row>
    <row r="494" spans="1:42" s="10" customFormat="1" ht="21">
      <c r="A494" s="15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60"/>
      <c r="O494" s="16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</row>
    <row r="495" spans="1:42" s="10" customFormat="1" ht="21">
      <c r="A495" s="15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60"/>
      <c r="O495" s="16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</row>
    <row r="496" spans="1:42" s="10" customFormat="1" ht="21">
      <c r="A496" s="15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60"/>
      <c r="O496" s="16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</row>
    <row r="497" spans="1:42" s="10" customFormat="1" ht="21">
      <c r="A497" s="15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60"/>
      <c r="O497" s="16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</row>
    <row r="498" spans="1:42" s="10" customFormat="1" ht="21">
      <c r="A498" s="15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60"/>
      <c r="O498" s="16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</row>
    <row r="499" spans="1:42" s="10" customFormat="1" ht="21">
      <c r="A499" s="15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60"/>
      <c r="O499" s="16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</row>
    <row r="500" spans="1:42" s="10" customFormat="1" ht="21">
      <c r="A500" s="15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60"/>
      <c r="O500" s="16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</row>
    <row r="501" spans="1:42" s="10" customFormat="1" ht="21">
      <c r="A501" s="15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60"/>
      <c r="O501" s="16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</row>
    <row r="502" spans="1:42" s="10" customFormat="1" ht="21">
      <c r="A502" s="15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60"/>
      <c r="O502" s="16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</row>
    <row r="503" spans="1:42" s="10" customFormat="1" ht="21">
      <c r="A503" s="15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60"/>
      <c r="O503" s="16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</row>
    <row r="504" spans="1:42" s="10" customFormat="1" ht="21">
      <c r="A504" s="15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60"/>
      <c r="O504" s="16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</row>
    <row r="505" spans="1:42" s="10" customFormat="1" ht="21">
      <c r="A505" s="15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60"/>
      <c r="O505" s="16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</row>
    <row r="506" spans="1:42" s="10" customFormat="1" ht="21">
      <c r="A506" s="15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60"/>
      <c r="O506" s="16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</row>
    <row r="507" spans="1:42" s="10" customFormat="1" ht="21">
      <c r="A507" s="15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60"/>
      <c r="O507" s="16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</row>
    <row r="508" spans="1:42" s="10" customFormat="1" ht="21">
      <c r="A508" s="15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60"/>
      <c r="O508" s="16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</row>
    <row r="509" spans="1:42" s="10" customFormat="1" ht="21">
      <c r="A509" s="15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60"/>
      <c r="O509" s="16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</row>
    <row r="510" spans="1:42" s="10" customFormat="1" ht="21">
      <c r="A510" s="15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60"/>
      <c r="O510" s="16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</row>
    <row r="511" spans="1:42" s="10" customFormat="1" ht="21">
      <c r="A511" s="15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60"/>
      <c r="O511" s="16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</row>
    <row r="512" spans="1:42" s="10" customFormat="1" ht="21">
      <c r="A512" s="15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60"/>
      <c r="O512" s="16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</row>
    <row r="513" spans="1:42" s="10" customFormat="1" ht="21">
      <c r="A513" s="15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60"/>
      <c r="O513" s="16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</row>
    <row r="514" spans="1:42" s="10" customFormat="1" ht="21">
      <c r="A514" s="15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60"/>
      <c r="O514" s="16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</row>
    <row r="515" spans="1:42" s="10" customFormat="1" ht="21">
      <c r="A515" s="15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60"/>
      <c r="O515" s="16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</row>
    <row r="516" spans="1:42" s="10" customFormat="1" ht="21">
      <c r="A516" s="15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60"/>
      <c r="O516" s="16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</row>
    <row r="517" spans="1:42" s="10" customFormat="1" ht="21">
      <c r="A517" s="15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60"/>
      <c r="O517" s="16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</row>
    <row r="518" spans="1:42" s="10" customFormat="1" ht="21">
      <c r="A518" s="15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60"/>
      <c r="O518" s="16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</row>
    <row r="519" spans="1:42" s="10" customFormat="1" ht="21">
      <c r="A519" s="15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60"/>
      <c r="O519" s="16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</row>
    <row r="520" spans="1:42" s="10" customFormat="1" ht="21">
      <c r="A520" s="15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60"/>
      <c r="O520" s="16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</row>
    <row r="521" spans="1:42" s="10" customFormat="1" ht="21">
      <c r="A521" s="15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60"/>
      <c r="O521" s="16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</row>
    <row r="522" spans="1:42" s="10" customFormat="1" ht="21">
      <c r="A522" s="15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60"/>
      <c r="O522" s="16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</row>
    <row r="523" spans="1:42" s="10" customFormat="1" ht="21">
      <c r="A523" s="15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60"/>
      <c r="O523" s="16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</row>
    <row r="524" spans="1:42" s="10" customFormat="1" ht="21">
      <c r="A524" s="15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60"/>
      <c r="O524" s="16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</row>
    <row r="525" spans="1:42" s="10" customFormat="1" ht="21">
      <c r="A525" s="15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60"/>
      <c r="O525" s="16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</row>
    <row r="526" spans="1:42" s="10" customFormat="1" ht="21">
      <c r="A526" s="15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60"/>
      <c r="O526" s="16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</row>
    <row r="527" spans="1:42" s="10" customFormat="1" ht="21">
      <c r="A527" s="15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60"/>
      <c r="O527" s="16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</row>
    <row r="528" spans="1:42" s="10" customFormat="1" ht="21">
      <c r="A528" s="15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60"/>
      <c r="O528" s="16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</row>
    <row r="529" spans="1:42" s="10" customFormat="1" ht="21">
      <c r="A529" s="15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60"/>
      <c r="O529" s="16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</row>
    <row r="530" spans="1:42" s="10" customFormat="1" ht="21">
      <c r="A530" s="15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60"/>
      <c r="O530" s="16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</row>
    <row r="531" spans="1:42" s="10" customFormat="1" ht="21">
      <c r="A531" s="15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60"/>
      <c r="O531" s="16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</row>
    <row r="532" spans="1:42" s="10" customFormat="1" ht="21">
      <c r="A532" s="15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60"/>
      <c r="O532" s="16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</row>
    <row r="533" spans="1:42" s="10" customFormat="1" ht="21">
      <c r="A533" s="15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60"/>
      <c r="O533" s="16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</row>
    <row r="534" spans="1:42" s="10" customFormat="1" ht="21">
      <c r="A534" s="15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60"/>
      <c r="O534" s="16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</row>
    <row r="535" spans="1:42" s="10" customFormat="1" ht="21">
      <c r="A535" s="15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60"/>
      <c r="O535" s="16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</row>
    <row r="536" spans="1:42" s="10" customFormat="1" ht="21">
      <c r="A536" s="15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60"/>
      <c r="O536" s="16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</row>
    <row r="537" spans="1:42" s="10" customFormat="1" ht="21">
      <c r="A537" s="15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60"/>
      <c r="O537" s="16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</row>
    <row r="538" spans="1:42" s="10" customFormat="1" ht="21">
      <c r="A538" s="15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60"/>
      <c r="O538" s="16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</row>
    <row r="539" spans="1:42" s="10" customFormat="1" ht="21">
      <c r="A539" s="15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60"/>
      <c r="O539" s="16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</row>
    <row r="540" spans="1:42" s="10" customFormat="1" ht="21">
      <c r="A540" s="15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60"/>
      <c r="O540" s="16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</row>
    <row r="541" spans="1:42" s="10" customFormat="1" ht="21">
      <c r="A541" s="15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60"/>
      <c r="O541" s="16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</row>
    <row r="542" spans="1:42" s="10" customFormat="1" ht="21">
      <c r="A542" s="15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60"/>
      <c r="O542" s="16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</row>
    <row r="543" spans="1:42" s="10" customFormat="1" ht="21">
      <c r="A543" s="15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60"/>
      <c r="O543" s="16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</row>
    <row r="544" spans="1:42" s="10" customFormat="1" ht="21">
      <c r="A544" s="15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60"/>
      <c r="O544" s="16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</row>
    <row r="545" spans="1:42" s="10" customFormat="1" ht="21">
      <c r="A545" s="15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60"/>
      <c r="O545" s="16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</row>
    <row r="546" spans="1:42" s="10" customFormat="1" ht="21">
      <c r="A546" s="15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60"/>
      <c r="O546" s="16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</row>
    <row r="547" spans="1:42" s="10" customFormat="1" ht="21">
      <c r="A547" s="15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60"/>
      <c r="O547" s="16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</row>
    <row r="548" spans="1:42" s="10" customFormat="1" ht="21">
      <c r="A548" s="15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60"/>
      <c r="O548" s="16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</row>
    <row r="549" spans="1:42" s="10" customFormat="1" ht="21">
      <c r="A549" s="15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60"/>
      <c r="O549" s="16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</row>
    <row r="550" spans="1:42" s="10" customFormat="1" ht="21">
      <c r="A550" s="15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60"/>
      <c r="O550" s="16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</row>
    <row r="551" spans="1:42" s="10" customFormat="1" ht="21">
      <c r="A551" s="15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60"/>
      <c r="O551" s="16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</row>
    <row r="552" spans="1:42" s="10" customFormat="1" ht="21">
      <c r="A552" s="15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60"/>
      <c r="O552" s="16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</row>
    <row r="553" spans="1:42" s="10" customFormat="1" ht="21">
      <c r="A553" s="15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60"/>
      <c r="O553" s="16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</row>
    <row r="554" spans="1:42" s="10" customFormat="1" ht="21">
      <c r="A554" s="15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60"/>
      <c r="O554" s="16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</row>
    <row r="555" spans="1:42" s="10" customFormat="1" ht="21">
      <c r="A555" s="15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60"/>
      <c r="O555" s="16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</row>
    <row r="556" spans="1:42" s="10" customFormat="1" ht="21">
      <c r="A556" s="15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60"/>
      <c r="O556" s="16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</row>
    <row r="557" spans="1:42" s="10" customFormat="1" ht="21">
      <c r="A557" s="15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60"/>
      <c r="O557" s="16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</row>
    <row r="558" spans="1:42" s="10" customFormat="1" ht="21">
      <c r="A558" s="15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60"/>
      <c r="O558" s="16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</row>
    <row r="559" spans="1:42" s="10" customFormat="1" ht="21">
      <c r="A559" s="15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60"/>
      <c r="O559" s="16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</row>
    <row r="560" spans="1:42" s="10" customFormat="1" ht="21">
      <c r="A560" s="15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60"/>
      <c r="O560" s="16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</row>
    <row r="561" spans="1:42" s="10" customFormat="1" ht="21">
      <c r="A561" s="15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60"/>
      <c r="O561" s="16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</row>
    <row r="562" spans="1:42" s="10" customFormat="1" ht="21">
      <c r="A562" s="15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60"/>
      <c r="O562" s="16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</row>
    <row r="563" spans="1:42" s="10" customFormat="1" ht="21">
      <c r="A563" s="15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60"/>
      <c r="O563" s="16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</row>
    <row r="564" spans="1:42" s="10" customFormat="1" ht="21">
      <c r="A564" s="15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60"/>
      <c r="O564" s="16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</row>
    <row r="565" spans="1:42" s="10" customFormat="1" ht="21">
      <c r="A565" s="15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60"/>
      <c r="O565" s="16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</row>
    <row r="566" spans="1:42" s="10" customFormat="1" ht="21">
      <c r="A566" s="15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60"/>
      <c r="O566" s="16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</row>
    <row r="567" spans="1:42" s="10" customFormat="1" ht="21">
      <c r="A567" s="15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60"/>
      <c r="O567" s="16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</row>
    <row r="568" spans="1:42" s="10" customFormat="1" ht="21">
      <c r="A568" s="15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60"/>
      <c r="O568" s="16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</row>
    <row r="569" spans="1:42" s="10" customFormat="1" ht="21">
      <c r="A569" s="15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60"/>
      <c r="O569" s="16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</row>
    <row r="570" spans="1:42" s="10" customFormat="1" ht="21">
      <c r="A570" s="15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60"/>
      <c r="O570" s="16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</row>
    <row r="571" spans="1:42" s="10" customFormat="1" ht="21">
      <c r="A571" s="15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60"/>
      <c r="O571" s="16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</row>
    <row r="572" spans="1:42" s="10" customFormat="1" ht="21">
      <c r="A572" s="15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60"/>
      <c r="O572" s="16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</row>
    <row r="573" spans="1:42" s="10" customFormat="1" ht="21">
      <c r="A573" s="15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60"/>
      <c r="O573" s="16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</row>
    <row r="574" spans="1:42" s="10" customFormat="1" ht="21">
      <c r="A574" s="15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60"/>
      <c r="O574" s="16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</row>
    <row r="575" spans="1:42" s="10" customFormat="1" ht="21">
      <c r="A575" s="15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60"/>
      <c r="O575" s="16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</row>
    <row r="576" spans="1:42" s="10" customFormat="1" ht="21">
      <c r="A576" s="15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60"/>
      <c r="O576" s="16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</row>
    <row r="577" spans="1:42" s="10" customFormat="1" ht="21">
      <c r="A577" s="15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60"/>
      <c r="O577" s="16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</row>
    <row r="578" spans="1:42" s="10" customFormat="1" ht="21">
      <c r="A578" s="15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60"/>
      <c r="O578" s="16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</row>
    <row r="579" spans="1:42" s="10" customFormat="1" ht="21">
      <c r="A579" s="15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60"/>
      <c r="O579" s="16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</row>
    <row r="580" spans="1:42" s="10" customFormat="1" ht="21">
      <c r="A580" s="15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60"/>
      <c r="O580" s="16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</row>
    <row r="581" spans="1:42" s="10" customFormat="1" ht="21">
      <c r="A581" s="15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60"/>
      <c r="O581" s="16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</row>
    <row r="582" spans="1:42" s="10" customFormat="1" ht="21">
      <c r="A582" s="15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60"/>
      <c r="O582" s="16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</row>
    <row r="583" spans="1:42" s="10" customFormat="1" ht="21">
      <c r="A583" s="15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60"/>
      <c r="O583" s="16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</row>
    <row r="584" spans="1:42" s="10" customFormat="1" ht="21">
      <c r="A584" s="15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60"/>
      <c r="O584" s="16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</row>
    <row r="585" spans="1:42" s="10" customFormat="1" ht="21">
      <c r="A585" s="15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60"/>
      <c r="O585" s="16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</row>
    <row r="586" spans="1:42" s="10" customFormat="1" ht="21">
      <c r="A586" s="15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60"/>
      <c r="O586" s="16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</row>
    <row r="587" spans="1:42" s="10" customFormat="1" ht="21">
      <c r="A587" s="15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60"/>
      <c r="O587" s="16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</row>
    <row r="588" spans="1:42" s="10" customFormat="1" ht="21">
      <c r="A588" s="15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60"/>
      <c r="O588" s="16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</row>
    <row r="589" spans="1:42" s="10" customFormat="1" ht="21">
      <c r="A589" s="15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60"/>
      <c r="O589" s="16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</row>
    <row r="590" spans="1:42" s="10" customFormat="1" ht="21">
      <c r="A590" s="15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60"/>
      <c r="O590" s="16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</row>
    <row r="591" spans="1:42" s="10" customFormat="1" ht="21">
      <c r="A591" s="15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60"/>
      <c r="O591" s="16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</row>
    <row r="592" spans="1:42" s="10" customFormat="1" ht="21">
      <c r="A592" s="15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60"/>
      <c r="O592" s="16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</row>
    <row r="593" spans="1:42" s="10" customFormat="1" ht="21">
      <c r="A593" s="15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60"/>
      <c r="O593" s="16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</row>
    <row r="594" spans="1:42" s="10" customFormat="1" ht="21">
      <c r="A594" s="15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60"/>
      <c r="O594" s="16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</row>
    <row r="595" spans="1:42" s="10" customFormat="1" ht="21">
      <c r="A595" s="15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60"/>
      <c r="O595" s="16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</row>
    <row r="596" spans="1:42" s="10" customFormat="1" ht="21">
      <c r="A596" s="15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60"/>
      <c r="O596" s="16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</row>
    <row r="597" spans="1:42" s="10" customFormat="1" ht="21">
      <c r="A597" s="15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60"/>
      <c r="O597" s="16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</row>
    <row r="598" spans="1:42" s="10" customFormat="1" ht="21">
      <c r="A598" s="15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60"/>
      <c r="O598" s="16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</row>
    <row r="599" spans="1:42" s="10" customFormat="1" ht="21">
      <c r="A599" s="15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60"/>
      <c r="O599" s="16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</row>
    <row r="600" spans="1:42" s="10" customFormat="1" ht="21">
      <c r="A600" s="15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60"/>
      <c r="O600" s="16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</row>
    <row r="601" spans="1:42" s="10" customFormat="1" ht="21">
      <c r="A601" s="15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60"/>
      <c r="O601" s="16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</row>
    <row r="602" spans="1:42" s="10" customFormat="1" ht="21">
      <c r="A602" s="15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60"/>
      <c r="O602" s="16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</row>
    <row r="603" spans="1:42" s="10" customFormat="1" ht="21">
      <c r="A603" s="15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60"/>
      <c r="O603" s="16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</row>
    <row r="604" spans="1:42" s="10" customFormat="1" ht="21">
      <c r="A604" s="15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60"/>
      <c r="O604" s="16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</row>
    <row r="605" spans="1:42" s="10" customFormat="1" ht="21">
      <c r="A605" s="15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60"/>
      <c r="O605" s="16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</row>
    <row r="606" spans="1:42" s="10" customFormat="1" ht="21">
      <c r="A606" s="15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60"/>
      <c r="O606" s="16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</row>
    <row r="607" spans="1:42" s="10" customFormat="1" ht="21">
      <c r="A607" s="15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60"/>
      <c r="O607" s="16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</row>
    <row r="608" spans="1:42" s="10" customFormat="1" ht="21">
      <c r="A608" s="15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60"/>
      <c r="O608" s="16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</row>
    <row r="609" spans="1:42" s="10" customFormat="1" ht="21">
      <c r="A609" s="15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60"/>
      <c r="O609" s="16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</row>
    <row r="610" spans="1:42" s="10" customFormat="1" ht="21">
      <c r="A610" s="15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60"/>
      <c r="O610" s="16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</row>
    <row r="611" spans="1:42" s="10" customFormat="1" ht="21">
      <c r="A611" s="15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60"/>
      <c r="O611" s="16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</row>
    <row r="612" spans="1:42" s="10" customFormat="1" ht="21">
      <c r="A612" s="15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60"/>
      <c r="O612" s="16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</row>
    <row r="613" spans="1:42" s="10" customFormat="1" ht="21">
      <c r="A613" s="15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60"/>
      <c r="O613" s="16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</row>
    <row r="614" spans="1:42" s="10" customFormat="1" ht="21">
      <c r="A614" s="15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60"/>
      <c r="O614" s="16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</row>
    <row r="615" spans="1:42" s="10" customFormat="1" ht="21">
      <c r="A615" s="15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60"/>
      <c r="O615" s="16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</row>
    <row r="616" spans="1:42" s="10" customFormat="1" ht="21">
      <c r="A616" s="15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60"/>
      <c r="O616" s="16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</row>
    <row r="617" spans="1:42" s="10" customFormat="1" ht="21">
      <c r="A617" s="15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60"/>
      <c r="O617" s="16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</row>
    <row r="618" spans="1:42" s="10" customFormat="1" ht="21">
      <c r="A618" s="15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60"/>
      <c r="O618" s="16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</row>
    <row r="619" spans="1:42" s="10" customFormat="1" ht="21">
      <c r="A619" s="15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60"/>
      <c r="O619" s="16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</row>
    <row r="620" spans="1:42" s="10" customFormat="1" ht="21">
      <c r="A620" s="15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60"/>
      <c r="O620" s="16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</row>
    <row r="621" spans="1:42" s="10" customFormat="1" ht="21">
      <c r="A621" s="15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60"/>
      <c r="O621" s="16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</row>
    <row r="622" spans="1:42" s="10" customFormat="1" ht="21">
      <c r="A622" s="15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60"/>
      <c r="O622" s="16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</row>
    <row r="623" spans="1:42" s="10" customFormat="1" ht="21">
      <c r="A623" s="15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60"/>
      <c r="O623" s="16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</row>
    <row r="624" spans="1:42" s="10" customFormat="1" ht="21">
      <c r="A624" s="15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60"/>
      <c r="O624" s="16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</row>
    <row r="625" spans="1:42" s="10" customFormat="1" ht="21">
      <c r="A625" s="15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60"/>
      <c r="O625" s="16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</row>
    <row r="626" spans="1:42" s="10" customFormat="1" ht="21">
      <c r="A626" s="15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60"/>
      <c r="O626" s="16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</row>
    <row r="627" spans="1:42" s="10" customFormat="1" ht="21">
      <c r="A627" s="15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60"/>
      <c r="O627" s="16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</row>
    <row r="628" spans="1:42" s="10" customFormat="1" ht="21">
      <c r="A628" s="15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60"/>
      <c r="O628" s="16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</row>
    <row r="629" spans="1:42" s="10" customFormat="1" ht="21">
      <c r="A629" s="15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60"/>
      <c r="O629" s="16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</row>
    <row r="630" spans="1:42" s="10" customFormat="1" ht="21">
      <c r="A630" s="15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60"/>
      <c r="O630" s="16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</row>
    <row r="631" spans="1:42" s="10" customFormat="1" ht="21">
      <c r="A631" s="15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60"/>
      <c r="O631" s="16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</row>
    <row r="632" spans="1:42" s="10" customFormat="1" ht="21">
      <c r="A632" s="15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60"/>
      <c r="O632" s="16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</row>
    <row r="633" spans="1:42" s="10" customFormat="1" ht="21">
      <c r="A633" s="15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60"/>
      <c r="O633" s="16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</row>
    <row r="634" spans="1:42" s="10" customFormat="1" ht="21">
      <c r="A634" s="15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60"/>
      <c r="O634" s="16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</row>
    <row r="635" spans="1:42" s="10" customFormat="1" ht="21">
      <c r="A635" s="15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60"/>
      <c r="O635" s="16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</row>
    <row r="636" spans="1:42" s="10" customFormat="1" ht="21">
      <c r="A636" s="15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60"/>
      <c r="O636" s="16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</row>
    <row r="637" spans="1:42" s="10" customFormat="1" ht="21">
      <c r="A637" s="15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60"/>
      <c r="O637" s="16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</row>
    <row r="638" spans="1:42" s="10" customFormat="1" ht="21">
      <c r="A638" s="15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60"/>
      <c r="O638" s="16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</row>
    <row r="639" spans="1:42" s="10" customFormat="1" ht="21">
      <c r="A639" s="15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60"/>
      <c r="O639" s="16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</row>
    <row r="640" spans="1:42" s="10" customFormat="1" ht="21">
      <c r="A640" s="15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60"/>
      <c r="O640" s="16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</row>
    <row r="641" spans="1:42" s="10" customFormat="1" ht="21">
      <c r="A641" s="15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60"/>
      <c r="O641" s="16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</row>
    <row r="642" spans="1:42" s="10" customFormat="1" ht="21">
      <c r="A642" s="15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60"/>
      <c r="O642" s="16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</row>
    <row r="643" spans="1:42" s="10" customFormat="1" ht="21">
      <c r="A643" s="15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60"/>
      <c r="O643" s="16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</row>
    <row r="644" spans="1:42" s="10" customFormat="1" ht="21">
      <c r="A644" s="15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60"/>
      <c r="O644" s="16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</row>
    <row r="645" spans="1:42" s="10" customFormat="1" ht="21">
      <c r="A645" s="15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60"/>
      <c r="O645" s="16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</row>
    <row r="646" spans="1:42" s="10" customFormat="1" ht="21">
      <c r="A646" s="15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60"/>
      <c r="O646" s="16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</row>
    <row r="647" spans="1:42" s="10" customFormat="1" ht="21">
      <c r="A647" s="15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60"/>
      <c r="O647" s="16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</row>
    <row r="648" spans="1:42" s="10" customFormat="1" ht="21">
      <c r="A648" s="15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60"/>
      <c r="O648" s="16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</row>
    <row r="649" spans="1:42" s="10" customFormat="1" ht="21">
      <c r="A649" s="15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60"/>
      <c r="O649" s="16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</row>
    <row r="650" spans="1:42" s="10" customFormat="1" ht="21">
      <c r="A650" s="15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60"/>
      <c r="O650" s="16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</row>
    <row r="651" spans="1:42" s="10" customFormat="1" ht="21">
      <c r="A651" s="15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60"/>
      <c r="O651" s="16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</row>
    <row r="652" spans="1:42" s="10" customFormat="1" ht="21">
      <c r="A652" s="15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60"/>
      <c r="O652" s="16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</row>
    <row r="653" spans="1:42" s="10" customFormat="1" ht="21">
      <c r="A653" s="15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60"/>
      <c r="O653" s="16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</row>
    <row r="654" spans="1:42" s="10" customFormat="1" ht="21">
      <c r="A654" s="15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60"/>
      <c r="O654" s="16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</row>
    <row r="655" spans="1:42" s="10" customFormat="1" ht="21">
      <c r="A655" s="15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60"/>
      <c r="O655" s="16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</row>
    <row r="656" spans="1:42" s="10" customFormat="1" ht="21">
      <c r="A656" s="15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60"/>
      <c r="O656" s="16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</row>
    <row r="657" spans="1:42" s="10" customFormat="1" ht="21">
      <c r="A657" s="15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60"/>
      <c r="O657" s="16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</row>
    <row r="658" spans="1:42" s="10" customFormat="1" ht="21">
      <c r="A658" s="15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60"/>
      <c r="O658" s="16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</row>
    <row r="659" spans="1:42" s="10" customFormat="1" ht="21">
      <c r="A659" s="15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60"/>
      <c r="O659" s="16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</row>
    <row r="660" spans="1:42" s="10" customFormat="1" ht="21">
      <c r="A660" s="15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60"/>
      <c r="O660" s="16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</row>
    <row r="661" spans="1:42" s="10" customFormat="1" ht="21">
      <c r="A661" s="15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60"/>
      <c r="O661" s="16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</row>
    <row r="662" spans="1:42" s="10" customFormat="1" ht="21">
      <c r="A662" s="15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60"/>
      <c r="O662" s="16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</row>
    <row r="663" spans="1:42" s="10" customFormat="1" ht="21">
      <c r="A663" s="15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60"/>
      <c r="O663" s="16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</row>
    <row r="664" spans="1:42" s="10" customFormat="1" ht="21">
      <c r="A664" s="15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60"/>
      <c r="O664" s="16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</row>
    <row r="665" spans="1:42" s="10" customFormat="1" ht="21">
      <c r="A665" s="15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60"/>
      <c r="O665" s="16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</row>
    <row r="666" spans="1:42" s="10" customFormat="1" ht="21">
      <c r="A666" s="15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60"/>
      <c r="O666" s="16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</row>
    <row r="667" spans="1:42" s="10" customFormat="1" ht="21">
      <c r="A667" s="15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60"/>
      <c r="O667" s="16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</row>
    <row r="668" spans="1:42" s="10" customFormat="1" ht="21">
      <c r="A668" s="15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60"/>
      <c r="O668" s="16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</row>
    <row r="669" spans="1:42" s="10" customFormat="1" ht="21">
      <c r="A669" s="15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60"/>
      <c r="O669" s="16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</row>
    <row r="670" spans="1:42" s="10" customFormat="1" ht="21">
      <c r="A670" s="15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60"/>
      <c r="O670" s="16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</row>
    <row r="671" spans="1:42" s="10" customFormat="1" ht="21">
      <c r="A671" s="15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60"/>
      <c r="O671" s="16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</row>
    <row r="672" spans="1:42" s="10" customFormat="1" ht="21">
      <c r="A672" s="15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60"/>
      <c r="O672" s="16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</row>
    <row r="673" spans="1:42" s="10" customFormat="1" ht="21">
      <c r="A673" s="15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60"/>
      <c r="O673" s="16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</row>
    <row r="674" spans="1:42" s="10" customFormat="1" ht="21">
      <c r="A674" s="15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60"/>
      <c r="O674" s="16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</row>
    <row r="675" spans="1:42" s="10" customFormat="1" ht="21">
      <c r="A675" s="15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60"/>
      <c r="O675" s="16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</row>
    <row r="676" spans="1:42" s="10" customFormat="1" ht="21">
      <c r="A676" s="15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60"/>
      <c r="O676" s="16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</row>
    <row r="677" spans="1:42" s="10" customFormat="1" ht="21">
      <c r="A677" s="15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60"/>
      <c r="O677" s="16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</row>
    <row r="678" spans="1:42" s="10" customFormat="1" ht="21">
      <c r="A678" s="15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60"/>
      <c r="O678" s="16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</row>
    <row r="679" spans="1:42" s="10" customFormat="1" ht="21">
      <c r="A679" s="15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60"/>
      <c r="O679" s="16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</row>
    <row r="680" spans="1:42" s="10" customFormat="1" ht="21">
      <c r="A680" s="15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60"/>
      <c r="O680" s="16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</row>
    <row r="681" spans="1:42" s="10" customFormat="1" ht="21">
      <c r="A681" s="15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60"/>
      <c r="O681" s="16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</row>
    <row r="682" spans="1:42" s="10" customFormat="1" ht="21">
      <c r="A682" s="15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60"/>
      <c r="O682" s="16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</row>
    <row r="683" spans="1:42" s="10" customFormat="1" ht="21">
      <c r="A683" s="15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60"/>
      <c r="O683" s="16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</row>
    <row r="684" spans="1:42" s="10" customFormat="1" ht="21">
      <c r="A684" s="15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60"/>
      <c r="O684" s="16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</row>
    <row r="685" spans="1:42" s="10" customFormat="1" ht="21">
      <c r="A685" s="15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60"/>
      <c r="O685" s="16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</row>
    <row r="686" spans="1:42" s="10" customFormat="1" ht="21">
      <c r="A686" s="15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60"/>
      <c r="O686" s="16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</row>
    <row r="687" spans="1:42" s="10" customFormat="1" ht="21">
      <c r="A687" s="15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60"/>
      <c r="O687" s="16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</row>
    <row r="688" spans="1:42" s="10" customFormat="1" ht="21">
      <c r="A688" s="15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60"/>
      <c r="O688" s="16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</row>
    <row r="689" spans="1:42" s="10" customFormat="1" ht="21">
      <c r="A689" s="15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60"/>
      <c r="O689" s="16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</row>
    <row r="690" spans="1:42" s="10" customFormat="1" ht="21">
      <c r="A690" s="15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60"/>
      <c r="O690" s="16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</row>
    <row r="691" spans="1:42" s="10" customFormat="1" ht="21">
      <c r="A691" s="15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60"/>
      <c r="O691" s="16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</row>
    <row r="692" spans="1:42" s="10" customFormat="1" ht="21">
      <c r="A692" s="15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60"/>
      <c r="O692" s="16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</row>
    <row r="693" spans="1:42" s="10" customFormat="1" ht="21">
      <c r="A693" s="15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60"/>
      <c r="O693" s="16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</row>
    <row r="694" spans="1:42" s="10" customFormat="1" ht="21">
      <c r="A694" s="15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60"/>
      <c r="O694" s="16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</row>
    <row r="695" spans="1:42" s="10" customFormat="1" ht="21">
      <c r="A695" s="15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60"/>
      <c r="O695" s="16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</row>
    <row r="696" spans="1:42" s="10" customFormat="1" ht="21">
      <c r="A696" s="15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60"/>
      <c r="O696" s="16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</row>
    <row r="697" spans="1:42" s="10" customFormat="1" ht="21">
      <c r="A697" s="15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60"/>
      <c r="O697" s="16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</row>
    <row r="698" spans="1:42" s="10" customFormat="1" ht="21">
      <c r="A698" s="15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60"/>
      <c r="O698" s="16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</row>
    <row r="699" spans="1:42" s="10" customFormat="1" ht="21">
      <c r="A699" s="15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60"/>
      <c r="O699" s="16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</row>
    <row r="700" spans="1:42" s="10" customFormat="1" ht="21">
      <c r="A700" s="15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60"/>
      <c r="O700" s="16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</row>
    <row r="701" spans="1:42" s="10" customFormat="1" ht="21">
      <c r="A701" s="15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60"/>
      <c r="O701" s="16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</row>
    <row r="702" spans="1:42" s="10" customFormat="1" ht="21">
      <c r="A702" s="15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60"/>
      <c r="O702" s="16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</row>
    <row r="703" spans="1:42" s="10" customFormat="1" ht="21">
      <c r="A703" s="15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60"/>
      <c r="O703" s="16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</row>
    <row r="704" spans="1:42" s="10" customFormat="1" ht="21">
      <c r="A704" s="15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60"/>
      <c r="O704" s="16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</row>
    <row r="705" spans="1:42" s="10" customFormat="1" ht="21">
      <c r="A705" s="15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60"/>
      <c r="O705" s="16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</row>
    <row r="706" spans="1:42" s="10" customFormat="1" ht="21">
      <c r="A706" s="15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60"/>
      <c r="O706" s="16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</row>
    <row r="707" spans="1:42" s="10" customFormat="1" ht="21">
      <c r="A707" s="15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60"/>
      <c r="O707" s="16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</row>
    <row r="708" spans="1:42" s="10" customFormat="1" ht="21">
      <c r="A708" s="15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60"/>
      <c r="O708" s="16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</row>
    <row r="709" spans="1:42" s="10" customFormat="1" ht="21">
      <c r="A709" s="15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60"/>
      <c r="O709" s="16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</row>
    <row r="710" spans="1:42" s="10" customFormat="1" ht="21">
      <c r="A710" s="15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60"/>
      <c r="O710" s="16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</row>
    <row r="711" spans="1:42" s="10" customFormat="1" ht="21">
      <c r="A711" s="15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60"/>
      <c r="O711" s="16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</row>
    <row r="712" spans="1:42" s="10" customFormat="1" ht="21">
      <c r="A712" s="15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60"/>
      <c r="O712" s="16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</row>
    <row r="713" spans="1:42" s="10" customFormat="1" ht="21">
      <c r="A713" s="15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60"/>
      <c r="O713" s="16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</row>
    <row r="714" spans="1:42" s="10" customFormat="1" ht="21">
      <c r="A714" s="15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60"/>
      <c r="O714" s="16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</row>
    <row r="715" spans="1:42" s="10" customFormat="1" ht="21">
      <c r="A715" s="15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60"/>
      <c r="O715" s="16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</row>
    <row r="716" spans="1:42" s="10" customFormat="1" ht="21">
      <c r="A716" s="15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60"/>
      <c r="O716" s="16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</row>
    <row r="717" spans="1:42" s="10" customFormat="1" ht="21">
      <c r="A717" s="15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60"/>
      <c r="O717" s="16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</row>
    <row r="718" spans="1:42" s="10" customFormat="1" ht="21">
      <c r="A718" s="15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60"/>
      <c r="O718" s="16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</row>
    <row r="719" spans="1:42" s="10" customFormat="1" ht="21">
      <c r="A719" s="15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60"/>
      <c r="O719" s="16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</row>
    <row r="720" spans="1:42" s="10" customFormat="1" ht="21">
      <c r="A720" s="15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60"/>
      <c r="O720" s="16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</row>
    <row r="721" spans="1:42" s="10" customFormat="1" ht="21">
      <c r="A721" s="15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60"/>
      <c r="O721" s="16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</row>
    <row r="722" spans="1:42" s="10" customFormat="1" ht="21">
      <c r="A722" s="15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60"/>
      <c r="O722" s="16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</row>
    <row r="723" spans="1:42" s="10" customFormat="1" ht="21">
      <c r="A723" s="15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60"/>
      <c r="O723" s="16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</row>
    <row r="724" spans="1:42" s="10" customFormat="1" ht="21">
      <c r="A724" s="15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60"/>
      <c r="O724" s="16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</row>
    <row r="725" spans="1:42" s="10" customFormat="1" ht="21">
      <c r="A725" s="15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60"/>
      <c r="O725" s="16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</row>
    <row r="726" spans="1:42" s="10" customFormat="1" ht="21">
      <c r="A726" s="15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60"/>
      <c r="O726" s="16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</row>
    <row r="727" spans="1:42" s="10" customFormat="1" ht="21">
      <c r="A727" s="15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60"/>
      <c r="O727" s="16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</row>
    <row r="728" spans="1:42" s="10" customFormat="1" ht="21">
      <c r="A728" s="15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60"/>
      <c r="O728" s="16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</row>
    <row r="729" spans="1:42" s="10" customFormat="1" ht="21">
      <c r="A729" s="15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60"/>
      <c r="O729" s="16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</row>
    <row r="730" spans="1:42" s="10" customFormat="1" ht="21">
      <c r="A730" s="15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60"/>
      <c r="O730" s="16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</row>
    <row r="731" spans="1:42" s="10" customFormat="1" ht="21">
      <c r="A731" s="15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60"/>
      <c r="O731" s="16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</row>
    <row r="732" spans="1:42" s="10" customFormat="1" ht="21">
      <c r="A732" s="15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60"/>
      <c r="O732" s="16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</row>
    <row r="733" spans="1:42" s="10" customFormat="1" ht="21">
      <c r="A733" s="15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60"/>
      <c r="O733" s="16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</row>
    <row r="734" spans="1:42" s="10" customFormat="1" ht="21">
      <c r="A734" s="15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60"/>
      <c r="O734" s="16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</row>
    <row r="735" spans="1:42" s="10" customFormat="1" ht="21">
      <c r="A735" s="15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60"/>
      <c r="O735" s="16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</row>
    <row r="736" spans="1:42" s="10" customFormat="1" ht="21">
      <c r="A736" s="15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60"/>
      <c r="O736" s="16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</row>
    <row r="737" spans="1:42" s="10" customFormat="1" ht="21">
      <c r="A737" s="15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60"/>
      <c r="O737" s="16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</row>
    <row r="738" spans="1:42" s="10" customFormat="1" ht="21">
      <c r="A738" s="15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60"/>
      <c r="O738" s="16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</row>
    <row r="739" spans="1:42" s="10" customFormat="1" ht="21">
      <c r="A739" s="15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60"/>
      <c r="O739" s="16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</row>
    <row r="740" spans="1:42" s="10" customFormat="1" ht="21">
      <c r="A740" s="15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60"/>
      <c r="O740" s="16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</row>
    <row r="741" spans="1:42" s="10" customFormat="1" ht="21">
      <c r="A741" s="15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60"/>
      <c r="O741" s="16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</row>
    <row r="742" spans="1:42" s="10" customFormat="1" ht="21">
      <c r="A742" s="15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60"/>
      <c r="O742" s="16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</row>
    <row r="743" spans="1:42" s="10" customFormat="1" ht="21">
      <c r="A743" s="15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60"/>
      <c r="O743" s="16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</row>
    <row r="744" spans="1:42" s="10" customFormat="1" ht="21">
      <c r="A744" s="15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60"/>
      <c r="O744" s="16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</row>
    <row r="745" spans="1:42" s="10" customFormat="1" ht="21">
      <c r="A745" s="15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60"/>
      <c r="O745" s="16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</row>
    <row r="746" spans="1:42" s="10" customFormat="1" ht="21">
      <c r="A746" s="15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60"/>
      <c r="O746" s="16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</row>
    <row r="747" spans="1:42" s="10" customFormat="1" ht="21">
      <c r="A747" s="15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60"/>
      <c r="O747" s="16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</row>
    <row r="748" spans="1:42" s="10" customFormat="1" ht="21">
      <c r="A748" s="15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60"/>
      <c r="O748" s="16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</row>
    <row r="749" spans="1:42" s="10" customFormat="1" ht="21">
      <c r="A749" s="15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60"/>
      <c r="O749" s="16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</row>
    <row r="750" spans="1:42" s="10" customFormat="1" ht="21">
      <c r="A750" s="15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60"/>
      <c r="O750" s="16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</row>
    <row r="751" spans="1:42" s="10" customFormat="1" ht="21">
      <c r="A751" s="15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60"/>
      <c r="O751" s="16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</row>
    <row r="752" spans="1:42" s="10" customFormat="1" ht="21">
      <c r="A752" s="15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60"/>
      <c r="O752" s="16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</row>
    <row r="753" spans="1:42" s="10" customFormat="1" ht="21">
      <c r="A753" s="15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60"/>
      <c r="O753" s="16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</row>
    <row r="754" spans="1:42" s="10" customFormat="1" ht="21">
      <c r="A754" s="15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60"/>
      <c r="O754" s="16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</row>
    <row r="755" spans="1:42" s="10" customFormat="1" ht="21">
      <c r="A755" s="15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60"/>
      <c r="O755" s="16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</row>
    <row r="756" spans="1:42" s="10" customFormat="1" ht="21">
      <c r="A756" s="15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60"/>
      <c r="O756" s="16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</row>
    <row r="757" spans="1:42" s="10" customFormat="1" ht="21">
      <c r="A757" s="15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60"/>
      <c r="O757" s="16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</row>
    <row r="758" spans="1:42" s="10" customFormat="1" ht="21">
      <c r="A758" s="15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60"/>
      <c r="O758" s="16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</row>
    <row r="759" spans="1:42" s="10" customFormat="1" ht="21">
      <c r="A759" s="15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60"/>
      <c r="O759" s="16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</row>
    <row r="760" spans="1:42" s="10" customFormat="1" ht="21">
      <c r="A760" s="15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60"/>
      <c r="O760" s="16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</row>
    <row r="761" spans="1:42" s="10" customFormat="1" ht="21">
      <c r="A761" s="15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60"/>
      <c r="O761" s="16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</row>
    <row r="762" spans="1:42" s="10" customFormat="1" ht="21">
      <c r="A762" s="15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60"/>
      <c r="O762" s="16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</row>
    <row r="763" spans="1:42" s="10" customFormat="1" ht="21">
      <c r="A763" s="15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60"/>
      <c r="O763" s="16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</row>
    <row r="764" spans="1:42" s="10" customFormat="1" ht="21">
      <c r="A764" s="15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60"/>
      <c r="O764" s="16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</row>
    <row r="765" spans="1:42" s="10" customFormat="1" ht="21">
      <c r="A765" s="15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60"/>
      <c r="O765" s="16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</row>
    <row r="766" spans="1:42" s="10" customFormat="1" ht="21">
      <c r="A766" s="15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60"/>
      <c r="O766" s="16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</row>
    <row r="767" spans="1:42" s="10" customFormat="1" ht="21">
      <c r="A767" s="15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60"/>
      <c r="O767" s="16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</row>
    <row r="768" spans="1:42" s="10" customFormat="1" ht="21">
      <c r="A768" s="15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60"/>
      <c r="O768" s="16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</row>
    <row r="769" spans="1:42" s="10" customFormat="1" ht="21">
      <c r="A769" s="15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60"/>
      <c r="O769" s="16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</row>
    <row r="770" spans="1:42" s="10" customFormat="1" ht="21">
      <c r="A770" s="15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60"/>
      <c r="O770" s="16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</row>
    <row r="771" spans="1:42" s="10" customFormat="1" ht="21">
      <c r="A771" s="15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60"/>
      <c r="O771" s="16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</row>
    <row r="772" spans="1:42" s="10" customFormat="1" ht="21">
      <c r="A772" s="15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60"/>
      <c r="O772" s="16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</row>
    <row r="773" spans="1:42" s="10" customFormat="1" ht="21">
      <c r="A773" s="15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60"/>
      <c r="O773" s="16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</row>
    <row r="774" spans="1:42" s="10" customFormat="1" ht="21">
      <c r="A774" s="15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60"/>
      <c r="O774" s="16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</row>
    <row r="775" spans="1:42" s="10" customFormat="1" ht="21">
      <c r="A775" s="15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60"/>
      <c r="O775" s="16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</row>
    <row r="776" spans="1:42" s="10" customFormat="1" ht="21">
      <c r="A776" s="15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60"/>
      <c r="O776" s="16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</row>
    <row r="777" spans="1:42" s="10" customFormat="1" ht="21">
      <c r="A777" s="15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60"/>
      <c r="O777" s="16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</row>
    <row r="778" spans="1:42" s="10" customFormat="1" ht="21">
      <c r="A778" s="15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60"/>
      <c r="O778" s="16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</row>
    <row r="779" spans="1:42" s="10" customFormat="1" ht="21">
      <c r="A779" s="15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60"/>
      <c r="O779" s="16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</row>
    <row r="780" spans="1:42" s="10" customFormat="1" ht="21">
      <c r="A780" s="15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60"/>
      <c r="O780" s="16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</row>
    <row r="781" spans="1:42" s="10" customFormat="1" ht="21">
      <c r="A781" s="15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60"/>
      <c r="O781" s="16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</row>
    <row r="782" spans="1:42" s="10" customFormat="1" ht="21">
      <c r="A782" s="15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60"/>
      <c r="O782" s="16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</row>
    <row r="783" spans="1:42" s="10" customFormat="1" ht="21">
      <c r="A783" s="15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60"/>
      <c r="O783" s="16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</row>
    <row r="784" spans="1:42" s="10" customFormat="1" ht="21">
      <c r="A784" s="15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60"/>
      <c r="O784" s="16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</row>
    <row r="785" spans="1:42" s="10" customFormat="1" ht="21">
      <c r="A785" s="15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60"/>
      <c r="O785" s="16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</row>
    <row r="786" spans="1:42" s="10" customFormat="1" ht="21">
      <c r="A786" s="15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60"/>
      <c r="O786" s="16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</row>
    <row r="787" spans="1:42" s="10" customFormat="1" ht="21">
      <c r="A787" s="15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60"/>
      <c r="O787" s="16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</row>
    <row r="788" spans="1:42" s="10" customFormat="1" ht="21">
      <c r="A788" s="15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60"/>
      <c r="O788" s="16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</row>
    <row r="789" spans="1:42" s="10" customFormat="1" ht="21">
      <c r="A789" s="15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60"/>
      <c r="O789" s="16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</row>
    <row r="790" spans="1:42" s="10" customFormat="1" ht="21">
      <c r="A790" s="15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60"/>
      <c r="O790" s="16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</row>
    <row r="791" spans="1:42" s="10" customFormat="1" ht="21">
      <c r="A791" s="15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60"/>
      <c r="O791" s="16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</row>
    <row r="792" spans="1:42" s="10" customFormat="1" ht="21">
      <c r="A792" s="15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60"/>
      <c r="O792" s="16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</row>
    <row r="793" spans="1:42" s="10" customFormat="1" ht="21">
      <c r="A793" s="15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60"/>
      <c r="O793" s="16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</row>
    <row r="794" spans="1:42" s="10" customFormat="1" ht="21">
      <c r="A794" s="15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60"/>
      <c r="O794" s="16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</row>
    <row r="795" spans="1:42" s="10" customFormat="1" ht="21">
      <c r="A795" s="15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60"/>
      <c r="O795" s="16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</row>
    <row r="796" spans="1:42" s="10" customFormat="1" ht="21">
      <c r="A796" s="15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60"/>
      <c r="O796" s="16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</row>
    <row r="797" spans="1:42" s="10" customFormat="1" ht="21">
      <c r="A797" s="15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60"/>
      <c r="O797" s="16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</row>
    <row r="798" spans="1:42" s="10" customFormat="1" ht="21">
      <c r="A798" s="15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60"/>
      <c r="O798" s="16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</row>
    <row r="799" spans="1:42" s="10" customFormat="1" ht="21">
      <c r="A799" s="15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60"/>
      <c r="O799" s="16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</row>
    <row r="800" spans="1:42" s="10" customFormat="1" ht="21">
      <c r="A800" s="15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60"/>
      <c r="O800" s="16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</row>
    <row r="801" spans="1:42" s="10" customFormat="1" ht="21">
      <c r="A801" s="15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60"/>
      <c r="O801" s="16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</row>
    <row r="802" spans="1:42" s="10" customFormat="1" ht="21">
      <c r="A802" s="15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60"/>
      <c r="O802" s="16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</row>
    <row r="803" spans="1:42" s="10" customFormat="1" ht="21">
      <c r="A803" s="15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60"/>
      <c r="O803" s="16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</row>
    <row r="804" spans="1:42" s="10" customFormat="1" ht="21">
      <c r="A804" s="15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60"/>
      <c r="O804" s="16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</row>
    <row r="805" spans="1:42" s="10" customFormat="1" ht="21">
      <c r="A805" s="15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60"/>
      <c r="O805" s="16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</row>
    <row r="806" spans="1:42" s="10" customFormat="1" ht="21">
      <c r="A806" s="15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60"/>
      <c r="O806" s="16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</row>
    <row r="807" spans="1:42" s="10" customFormat="1" ht="21">
      <c r="A807" s="15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60"/>
      <c r="O807" s="16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</row>
    <row r="808" spans="1:42" s="10" customFormat="1" ht="21">
      <c r="A808" s="15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60"/>
      <c r="O808" s="16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</row>
    <row r="809" spans="1:42" s="10" customFormat="1" ht="21">
      <c r="A809" s="15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60"/>
      <c r="O809" s="16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</row>
    <row r="810" spans="1:42" s="10" customFormat="1" ht="21">
      <c r="A810" s="15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60"/>
      <c r="O810" s="16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</row>
    <row r="811" spans="1:42" s="10" customFormat="1" ht="21">
      <c r="A811" s="15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60"/>
      <c r="O811" s="16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</row>
    <row r="812" spans="1:42" s="10" customFormat="1" ht="21">
      <c r="A812" s="15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60"/>
      <c r="O812" s="16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</row>
    <row r="813" spans="1:42" s="10" customFormat="1" ht="21">
      <c r="A813" s="15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60"/>
      <c r="O813" s="16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</row>
    <row r="814" spans="1:42" s="10" customFormat="1" ht="21">
      <c r="A814" s="15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60"/>
      <c r="O814" s="16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</row>
    <row r="815" spans="1:42" s="10" customFormat="1" ht="21">
      <c r="A815" s="15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60"/>
      <c r="O815" s="16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</row>
    <row r="816" spans="1:42" s="10" customFormat="1" ht="21">
      <c r="A816" s="15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60"/>
      <c r="O816" s="16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</row>
    <row r="817" spans="1:42" s="10" customFormat="1" ht="21">
      <c r="A817" s="15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60"/>
      <c r="O817" s="16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</row>
    <row r="818" spans="1:42" s="10" customFormat="1" ht="21">
      <c r="A818" s="15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60"/>
      <c r="O818" s="16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</row>
    <row r="819" spans="1:42" s="10" customFormat="1" ht="21">
      <c r="A819" s="15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60"/>
      <c r="O819" s="16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</row>
    <row r="820" spans="1:42" s="10" customFormat="1" ht="21">
      <c r="A820" s="15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60"/>
      <c r="O820" s="16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</row>
    <row r="821" spans="1:42" s="10" customFormat="1" ht="21">
      <c r="A821" s="15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60"/>
      <c r="O821" s="16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</row>
    <row r="822" spans="1:42" s="10" customFormat="1" ht="21">
      <c r="A822" s="15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60"/>
      <c r="O822" s="16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</row>
    <row r="823" spans="1:42" s="10" customFormat="1" ht="21">
      <c r="A823" s="15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60"/>
      <c r="O823" s="16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</row>
    <row r="824" spans="1:42" s="10" customFormat="1" ht="21">
      <c r="A824" s="15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60"/>
      <c r="O824" s="16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</row>
    <row r="825" spans="1:42" s="10" customFormat="1" ht="21">
      <c r="A825" s="15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60"/>
      <c r="O825" s="16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</row>
    <row r="826" spans="1:42" s="10" customFormat="1" ht="21">
      <c r="A826" s="15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60"/>
      <c r="O826" s="16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</row>
    <row r="827" spans="1:42" s="10" customFormat="1" ht="21">
      <c r="A827" s="15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60"/>
      <c r="O827" s="16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</row>
    <row r="828" spans="1:42" s="10" customFormat="1" ht="21">
      <c r="A828" s="15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60"/>
      <c r="O828" s="16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</row>
    <row r="829" spans="1:42" s="10" customFormat="1" ht="21">
      <c r="A829" s="15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60"/>
      <c r="O829" s="16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</row>
    <row r="830" spans="1:42" s="10" customFormat="1" ht="21">
      <c r="A830" s="15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60"/>
      <c r="O830" s="16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</row>
    <row r="831" spans="1:42" s="10" customFormat="1" ht="21">
      <c r="A831" s="15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60"/>
      <c r="O831" s="16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</row>
    <row r="832" spans="1:42" s="10" customFormat="1" ht="21">
      <c r="A832" s="15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60"/>
      <c r="O832" s="16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</row>
    <row r="833" spans="1:42" s="10" customFormat="1" ht="21">
      <c r="A833" s="15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60"/>
      <c r="O833" s="16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</row>
    <row r="834" spans="1:42" s="10" customFormat="1" ht="21">
      <c r="A834" s="15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60"/>
      <c r="O834" s="16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</row>
    <row r="835" spans="1:42" s="10" customFormat="1" ht="21">
      <c r="A835" s="15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60"/>
      <c r="O835" s="16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</row>
    <row r="836" spans="1:42" s="10" customFormat="1" ht="21">
      <c r="A836" s="15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60"/>
      <c r="O836" s="16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</row>
    <row r="837" spans="1:42" s="10" customFormat="1" ht="21">
      <c r="A837" s="15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60"/>
      <c r="O837" s="16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</row>
    <row r="838" spans="1:42" s="10" customFormat="1" ht="21">
      <c r="A838" s="15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60"/>
      <c r="O838" s="16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</row>
    <row r="839" spans="1:42" s="10" customFormat="1" ht="21">
      <c r="A839" s="15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60"/>
      <c r="O839" s="16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</row>
    <row r="840" spans="1:42" s="10" customFormat="1" ht="21">
      <c r="A840" s="15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60"/>
      <c r="O840" s="16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</row>
    <row r="841" spans="1:42" s="10" customFormat="1" ht="21">
      <c r="A841" s="15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60"/>
      <c r="O841" s="16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</row>
    <row r="842" spans="1:42" s="10" customFormat="1" ht="21">
      <c r="A842" s="15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60"/>
      <c r="O842" s="16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</row>
    <row r="843" spans="1:42" s="10" customFormat="1" ht="21">
      <c r="A843" s="15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60"/>
      <c r="O843" s="16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</row>
    <row r="844" spans="1:42" s="10" customFormat="1" ht="21">
      <c r="A844" s="15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60"/>
      <c r="O844" s="16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</row>
    <row r="845" spans="1:42" s="10" customFormat="1" ht="21">
      <c r="A845" s="15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60"/>
      <c r="O845" s="16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</row>
    <row r="846" spans="1:42" s="10" customFormat="1" ht="21">
      <c r="A846" s="15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60"/>
      <c r="O846" s="16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</row>
    <row r="847" spans="1:42" s="10" customFormat="1" ht="21">
      <c r="A847" s="15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60"/>
      <c r="O847" s="16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</row>
    <row r="848" spans="1:42" s="10" customFormat="1" ht="21">
      <c r="A848" s="15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60"/>
      <c r="O848" s="16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</row>
    <row r="849" spans="1:42" s="10" customFormat="1" ht="21">
      <c r="A849" s="15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60"/>
      <c r="O849" s="16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</row>
    <row r="850" spans="1:42" s="10" customFormat="1" ht="21">
      <c r="A850" s="15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60"/>
      <c r="O850" s="16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</row>
    <row r="851" spans="1:42" s="10" customFormat="1" ht="21">
      <c r="A851" s="15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60"/>
      <c r="O851" s="16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</row>
    <row r="852" spans="1:42" s="10" customFormat="1" ht="21">
      <c r="A852" s="15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60"/>
      <c r="O852" s="16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</row>
    <row r="853" spans="1:42" s="10" customFormat="1" ht="21">
      <c r="A853" s="15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60"/>
      <c r="O853" s="16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</row>
    <row r="854" spans="1:42" s="10" customFormat="1" ht="21">
      <c r="A854" s="15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60"/>
      <c r="O854" s="16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</row>
    <row r="855" spans="1:42" s="10" customFormat="1" ht="21">
      <c r="A855" s="15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60"/>
      <c r="O855" s="16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</row>
    <row r="856" spans="1:42" s="10" customFormat="1" ht="21">
      <c r="A856" s="15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60"/>
      <c r="O856" s="16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</row>
    <row r="857" spans="1:42" s="10" customFormat="1" ht="21">
      <c r="A857" s="15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60"/>
      <c r="O857" s="16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</row>
    <row r="858" spans="1:42" s="10" customFormat="1" ht="21">
      <c r="A858" s="15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60"/>
      <c r="O858" s="16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</row>
    <row r="859" spans="1:42" s="10" customFormat="1" ht="21">
      <c r="A859" s="15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60"/>
      <c r="O859" s="16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</row>
    <row r="860" spans="1:42" s="10" customFormat="1" ht="21">
      <c r="A860" s="15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60"/>
      <c r="O860" s="16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</row>
    <row r="861" spans="1:42" s="10" customFormat="1" ht="21">
      <c r="A861" s="15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60"/>
      <c r="O861" s="16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</row>
    <row r="862" spans="1:42" s="10" customFormat="1" ht="21">
      <c r="A862" s="15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60"/>
      <c r="O862" s="16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</row>
    <row r="863" spans="1:42" s="10" customFormat="1" ht="21">
      <c r="A863" s="15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60"/>
      <c r="O863" s="16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</row>
    <row r="864" spans="1:42" s="10" customFormat="1" ht="21">
      <c r="A864" s="15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60"/>
      <c r="O864" s="16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</row>
    <row r="865" spans="1:42" s="10" customFormat="1" ht="21">
      <c r="A865" s="15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60"/>
      <c r="O865" s="16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</row>
    <row r="866" spans="1:42" s="10" customFormat="1" ht="21">
      <c r="A866" s="15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60"/>
      <c r="O866" s="16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</row>
    <row r="867" spans="1:42" s="10" customFormat="1" ht="21">
      <c r="A867" s="15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60"/>
      <c r="O867" s="16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</row>
    <row r="868" spans="1:42" s="10" customFormat="1" ht="21">
      <c r="A868" s="15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60"/>
      <c r="O868" s="16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</row>
    <row r="869" spans="1:42" s="10" customFormat="1" ht="21">
      <c r="A869" s="15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60"/>
      <c r="O869" s="16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</row>
    <row r="870" spans="1:42" s="10" customFormat="1" ht="21">
      <c r="A870" s="15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60"/>
      <c r="O870" s="16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</row>
    <row r="871" spans="1:42" s="10" customFormat="1" ht="21">
      <c r="A871" s="15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60"/>
      <c r="O871" s="16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</row>
    <row r="872" spans="1:42" s="10" customFormat="1" ht="21">
      <c r="A872" s="15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60"/>
      <c r="O872" s="16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</row>
    <row r="873" spans="1:42" s="10" customFormat="1" ht="21">
      <c r="A873" s="15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60"/>
      <c r="O873" s="16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</row>
    <row r="874" spans="1:42" s="10" customFormat="1" ht="21">
      <c r="A874" s="15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60"/>
      <c r="O874" s="16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</row>
    <row r="875" spans="1:42" s="10" customFormat="1" ht="21">
      <c r="A875" s="15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60"/>
      <c r="O875" s="16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</row>
    <row r="876" spans="1:42" s="10" customFormat="1" ht="21">
      <c r="A876" s="15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60"/>
      <c r="O876" s="16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</row>
    <row r="877" spans="1:42" s="10" customFormat="1" ht="21">
      <c r="A877" s="15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60"/>
      <c r="O877" s="16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</row>
    <row r="878" spans="1:42" s="10" customFormat="1" ht="21">
      <c r="A878" s="15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60"/>
      <c r="O878" s="16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</row>
    <row r="879" spans="1:42" s="10" customFormat="1" ht="21">
      <c r="A879" s="15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60"/>
      <c r="O879" s="16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</row>
    <row r="880" spans="1:42" s="10" customFormat="1" ht="21">
      <c r="A880" s="15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60"/>
      <c r="O880" s="16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</row>
    <row r="881" spans="1:42" s="10" customFormat="1" ht="21">
      <c r="A881" s="15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60"/>
      <c r="O881" s="16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</row>
    <row r="882" spans="1:42" s="10" customFormat="1" ht="21">
      <c r="A882" s="15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60"/>
      <c r="O882" s="16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</row>
    <row r="883" spans="1:42" s="10" customFormat="1" ht="21">
      <c r="A883" s="15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60"/>
      <c r="O883" s="16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</row>
    <row r="884" spans="1:42" s="10" customFormat="1" ht="21">
      <c r="A884" s="15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60"/>
      <c r="O884" s="16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</row>
    <row r="885" spans="1:42" s="10" customFormat="1" ht="21">
      <c r="A885" s="15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60"/>
      <c r="O885" s="16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</row>
    <row r="886" spans="1:42" s="10" customFormat="1" ht="21">
      <c r="A886" s="15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60"/>
      <c r="O886" s="16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</row>
    <row r="887" spans="1:42" s="10" customFormat="1" ht="21">
      <c r="A887" s="15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60"/>
      <c r="O887" s="16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</row>
    <row r="888" spans="1:42" s="10" customFormat="1" ht="21">
      <c r="A888" s="15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60"/>
      <c r="O888" s="16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</row>
    <row r="889" spans="1:42" s="10" customFormat="1" ht="21">
      <c r="A889" s="15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60"/>
      <c r="O889" s="16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</row>
    <row r="890" spans="1:42" s="10" customFormat="1" ht="21">
      <c r="A890" s="15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60"/>
      <c r="O890" s="16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</row>
    <row r="891" spans="1:42" s="10" customFormat="1" ht="21">
      <c r="A891" s="15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60"/>
      <c r="O891" s="16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  <c r="AP891" s="11"/>
    </row>
    <row r="892" spans="1:42" s="10" customFormat="1" ht="21">
      <c r="A892" s="15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60"/>
      <c r="O892" s="16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</row>
    <row r="893" spans="1:42" s="10" customFormat="1" ht="21">
      <c r="A893" s="15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60"/>
      <c r="O893" s="16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</row>
    <row r="894" spans="1:42" s="10" customFormat="1" ht="21">
      <c r="A894" s="15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60"/>
      <c r="O894" s="16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</row>
    <row r="895" spans="1:42" s="10" customFormat="1" ht="21">
      <c r="A895" s="15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60"/>
      <c r="O895" s="16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</row>
    <row r="896" spans="1:42" s="10" customFormat="1" ht="21">
      <c r="A896" s="15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60"/>
      <c r="O896" s="16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</row>
    <row r="897" spans="1:42" s="10" customFormat="1" ht="21">
      <c r="A897" s="15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60"/>
      <c r="O897" s="16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</row>
    <row r="898" spans="1:42" s="10" customFormat="1" ht="21">
      <c r="A898" s="15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60"/>
      <c r="O898" s="16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</row>
    <row r="899" spans="1:42" s="10" customFormat="1" ht="21">
      <c r="A899" s="15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60"/>
      <c r="O899" s="16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</row>
    <row r="900" spans="1:42" s="10" customFormat="1" ht="21">
      <c r="A900" s="15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60"/>
      <c r="O900" s="16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</row>
    <row r="901" spans="1:42" s="10" customFormat="1" ht="21">
      <c r="A901" s="15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60"/>
      <c r="O901" s="16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</row>
    <row r="902" spans="1:42" s="10" customFormat="1" ht="21">
      <c r="A902" s="15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60"/>
      <c r="O902" s="16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</row>
    <row r="903" spans="1:42" s="10" customFormat="1" ht="21">
      <c r="A903" s="15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60"/>
      <c r="O903" s="16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</row>
    <row r="904" spans="1:42" s="10" customFormat="1" ht="21">
      <c r="A904" s="15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60"/>
      <c r="O904" s="16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</row>
    <row r="905" spans="1:42" s="10" customFormat="1" ht="21">
      <c r="A905" s="15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60"/>
      <c r="O905" s="16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</row>
    <row r="906" spans="1:42" s="10" customFormat="1" ht="21">
      <c r="A906" s="15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60"/>
      <c r="O906" s="16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</row>
    <row r="907" spans="1:42" s="10" customFormat="1" ht="21">
      <c r="A907" s="15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60"/>
      <c r="O907" s="16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</row>
    <row r="908" spans="1:42" s="10" customFormat="1" ht="21">
      <c r="A908" s="15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60"/>
      <c r="O908" s="16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</row>
    <row r="909" spans="1:42" s="10" customFormat="1" ht="21">
      <c r="A909" s="15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60"/>
      <c r="O909" s="16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</row>
    <row r="910" spans="1:42" s="10" customFormat="1" ht="21">
      <c r="A910" s="15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60"/>
      <c r="O910" s="16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  <c r="AP910" s="11"/>
    </row>
    <row r="911" spans="1:42" s="10" customFormat="1" ht="21">
      <c r="A911" s="15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60"/>
      <c r="O911" s="16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</row>
    <row r="912" spans="1:42" s="10" customFormat="1" ht="21">
      <c r="A912" s="15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60"/>
      <c r="O912" s="16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</row>
    <row r="913" spans="1:42" s="10" customFormat="1" ht="21">
      <c r="A913" s="15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60"/>
      <c r="O913" s="16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</row>
    <row r="914" spans="1:42" s="10" customFormat="1" ht="21">
      <c r="A914" s="15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60"/>
      <c r="O914" s="16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</row>
    <row r="915" spans="1:42" s="10" customFormat="1" ht="21">
      <c r="A915" s="15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60"/>
      <c r="O915" s="16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</row>
    <row r="916" spans="1:42" s="10" customFormat="1" ht="21">
      <c r="A916" s="15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60"/>
      <c r="O916" s="16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</row>
    <row r="917" spans="1:42" s="10" customFormat="1" ht="21">
      <c r="A917" s="15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60"/>
      <c r="O917" s="16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</row>
    <row r="918" spans="1:42" s="10" customFormat="1" ht="21">
      <c r="A918" s="15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60"/>
      <c r="O918" s="16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</row>
    <row r="919" spans="1:42" s="10" customFormat="1" ht="21">
      <c r="A919" s="15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60"/>
      <c r="O919" s="16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</row>
    <row r="920" spans="1:42" s="10" customFormat="1" ht="21">
      <c r="A920" s="15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60"/>
      <c r="O920" s="16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</row>
    <row r="921" spans="1:42" s="10" customFormat="1" ht="21">
      <c r="A921" s="15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60"/>
      <c r="O921" s="16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</row>
    <row r="922" spans="1:42" s="10" customFormat="1" ht="21">
      <c r="A922" s="15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60"/>
      <c r="O922" s="16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</row>
    <row r="923" spans="1:42" s="10" customFormat="1" ht="21">
      <c r="A923" s="15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60"/>
      <c r="O923" s="16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</row>
    <row r="924" spans="1:42" s="10" customFormat="1" ht="21">
      <c r="A924" s="15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60"/>
      <c r="O924" s="16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</row>
    <row r="925" spans="1:42" s="10" customFormat="1" ht="21">
      <c r="A925" s="15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60"/>
      <c r="O925" s="16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</row>
    <row r="926" spans="1:42" s="10" customFormat="1" ht="21">
      <c r="A926" s="15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60"/>
      <c r="O926" s="16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</row>
    <row r="927" spans="1:42" s="10" customFormat="1" ht="21">
      <c r="A927" s="15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60"/>
      <c r="O927" s="16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</row>
    <row r="928" spans="1:42" s="10" customFormat="1" ht="21">
      <c r="A928" s="15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60"/>
      <c r="O928" s="16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  <c r="AP928" s="11"/>
    </row>
    <row r="929" spans="1:42" s="10" customFormat="1" ht="21">
      <c r="A929" s="15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60"/>
      <c r="O929" s="16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</row>
    <row r="930" spans="1:42" s="10" customFormat="1" ht="21">
      <c r="A930" s="15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60"/>
      <c r="O930" s="16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</row>
    <row r="931" spans="1:42" s="10" customFormat="1" ht="21">
      <c r="A931" s="15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60"/>
      <c r="O931" s="16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</row>
    <row r="932" spans="1:42" s="10" customFormat="1" ht="21">
      <c r="A932" s="15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60"/>
      <c r="O932" s="16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</row>
    <row r="933" spans="1:42" s="10" customFormat="1" ht="21">
      <c r="A933" s="15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60"/>
      <c r="O933" s="16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</row>
    <row r="934" spans="1:42" s="10" customFormat="1" ht="21">
      <c r="A934" s="15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60"/>
      <c r="O934" s="16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/>
    </row>
    <row r="935" spans="1:42" s="10" customFormat="1" ht="21">
      <c r="A935" s="15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60"/>
      <c r="O935" s="16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</row>
    <row r="936" spans="1:42" s="10" customFormat="1" ht="21">
      <c r="A936" s="15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60"/>
      <c r="O936" s="16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</row>
    <row r="937" spans="1:42" s="10" customFormat="1" ht="21">
      <c r="A937" s="15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60"/>
      <c r="O937" s="16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</row>
    <row r="938" spans="1:42" s="10" customFormat="1" ht="21">
      <c r="A938" s="15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60"/>
      <c r="O938" s="16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</row>
    <row r="939" spans="1:42" s="10" customFormat="1" ht="21">
      <c r="A939" s="15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60"/>
      <c r="O939" s="16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</row>
    <row r="940" spans="1:42" s="10" customFormat="1" ht="21">
      <c r="A940" s="15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60"/>
      <c r="O940" s="16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</row>
    <row r="941" spans="1:42" s="10" customFormat="1" ht="21">
      <c r="A941" s="15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60"/>
      <c r="O941" s="16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</row>
    <row r="942" spans="1:42" s="10" customFormat="1" ht="21">
      <c r="A942" s="15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60"/>
      <c r="O942" s="16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</row>
    <row r="943" spans="1:42" s="10" customFormat="1" ht="21">
      <c r="A943" s="15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60"/>
      <c r="O943" s="16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</row>
    <row r="944" spans="1:42" s="10" customFormat="1" ht="21">
      <c r="A944" s="15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60"/>
      <c r="O944" s="16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</row>
    <row r="945" spans="1:42" s="10" customFormat="1" ht="21">
      <c r="A945" s="15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60"/>
      <c r="O945" s="16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</row>
    <row r="946" spans="1:42" s="10" customFormat="1" ht="21">
      <c r="A946" s="15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60"/>
      <c r="O946" s="16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  <c r="AP946" s="11"/>
    </row>
    <row r="947" spans="1:42" s="10" customFormat="1" ht="21">
      <c r="A947" s="15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60"/>
      <c r="O947" s="16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</row>
    <row r="948" spans="1:42" s="10" customFormat="1" ht="21">
      <c r="A948" s="15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60"/>
      <c r="O948" s="16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</row>
    <row r="949" spans="1:42" s="10" customFormat="1" ht="21">
      <c r="A949" s="15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60"/>
      <c r="O949" s="16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</row>
    <row r="950" spans="1:42" s="10" customFormat="1" ht="21">
      <c r="A950" s="15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60"/>
      <c r="O950" s="16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</row>
    <row r="951" spans="1:42" s="10" customFormat="1" ht="21">
      <c r="A951" s="15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60"/>
      <c r="O951" s="16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</row>
    <row r="952" spans="1:42" s="10" customFormat="1" ht="21">
      <c r="A952" s="15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60"/>
      <c r="O952" s="16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</row>
    <row r="953" spans="1:42" s="10" customFormat="1" ht="21">
      <c r="A953" s="15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60"/>
      <c r="O953" s="16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</row>
    <row r="954" spans="1:42" s="10" customFormat="1" ht="21">
      <c r="A954" s="15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60"/>
      <c r="O954" s="16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</row>
    <row r="955" spans="1:42" s="10" customFormat="1" ht="21">
      <c r="A955" s="15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60"/>
      <c r="O955" s="16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</row>
    <row r="956" spans="1:42" s="10" customFormat="1" ht="21">
      <c r="A956" s="15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60"/>
      <c r="O956" s="16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</row>
    <row r="957" spans="1:42" s="10" customFormat="1" ht="21">
      <c r="A957" s="15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60"/>
      <c r="O957" s="16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</row>
    <row r="958" spans="1:42" s="10" customFormat="1" ht="21">
      <c r="A958" s="15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60"/>
      <c r="O958" s="16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</row>
    <row r="959" spans="1:42" s="10" customFormat="1" ht="21">
      <c r="A959" s="15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60"/>
      <c r="O959" s="16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/>
      <c r="AP959" s="11"/>
    </row>
    <row r="960" spans="1:42" s="10" customFormat="1" ht="21">
      <c r="A960" s="15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60"/>
      <c r="O960" s="16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</row>
    <row r="961" spans="1:42" s="10" customFormat="1" ht="21">
      <c r="A961" s="15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60"/>
      <c r="O961" s="16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</row>
    <row r="962" spans="1:42" s="10" customFormat="1" ht="21">
      <c r="A962" s="15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60"/>
      <c r="O962" s="16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</row>
    <row r="963" spans="1:42" s="10" customFormat="1" ht="21">
      <c r="A963" s="15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60"/>
      <c r="O963" s="16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  <c r="AP963" s="11"/>
    </row>
    <row r="964" spans="1:42" s="10" customFormat="1" ht="21">
      <c r="A964" s="15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60"/>
      <c r="O964" s="16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</row>
    <row r="965" spans="1:42" s="10" customFormat="1" ht="21">
      <c r="A965" s="15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60"/>
      <c r="O965" s="16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</row>
    <row r="966" spans="1:42" s="10" customFormat="1" ht="21">
      <c r="A966" s="15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60"/>
      <c r="O966" s="16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</row>
    <row r="967" spans="1:42" s="10" customFormat="1" ht="21">
      <c r="A967" s="15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60"/>
      <c r="O967" s="16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</row>
    <row r="968" spans="1:42" s="10" customFormat="1" ht="21">
      <c r="A968" s="15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60"/>
      <c r="O968" s="16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</row>
    <row r="969" spans="1:42" s="10" customFormat="1" ht="21">
      <c r="A969" s="15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60"/>
      <c r="O969" s="16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</row>
    <row r="970" spans="1:42" s="10" customFormat="1" ht="21">
      <c r="A970" s="15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60"/>
      <c r="O970" s="16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</row>
    <row r="971" spans="1:42" s="10" customFormat="1" ht="21">
      <c r="A971" s="15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60"/>
      <c r="O971" s="16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</row>
    <row r="972" spans="1:42" s="10" customFormat="1" ht="21">
      <c r="A972" s="15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60"/>
      <c r="O972" s="16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</row>
    <row r="973" spans="1:42" s="10" customFormat="1" ht="21">
      <c r="A973" s="15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60"/>
      <c r="O973" s="16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</row>
    <row r="974" spans="1:42" s="10" customFormat="1" ht="21">
      <c r="A974" s="15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60"/>
      <c r="O974" s="16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</row>
    <row r="975" spans="1:42" s="10" customFormat="1" ht="21">
      <c r="A975" s="15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60"/>
      <c r="O975" s="16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</row>
    <row r="976" spans="1:42" s="10" customFormat="1" ht="21">
      <c r="A976" s="15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60"/>
      <c r="O976" s="16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</row>
    <row r="977" spans="1:42" s="10" customFormat="1" ht="21">
      <c r="A977" s="15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60"/>
      <c r="O977" s="16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</row>
    <row r="978" spans="1:42" s="10" customFormat="1" ht="21">
      <c r="A978" s="15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60"/>
      <c r="O978" s="16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</row>
    <row r="979" spans="1:42" s="10" customFormat="1" ht="21">
      <c r="A979" s="15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60"/>
      <c r="O979" s="16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</row>
    <row r="980" spans="1:42" s="10" customFormat="1" ht="21">
      <c r="A980" s="15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60"/>
      <c r="O980" s="16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</row>
    <row r="981" spans="1:42" s="10" customFormat="1" ht="21">
      <c r="A981" s="15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60"/>
      <c r="O981" s="16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</row>
    <row r="982" spans="1:42" s="10" customFormat="1" ht="21">
      <c r="A982" s="15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60"/>
      <c r="O982" s="16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</row>
    <row r="983" spans="1:42" s="10" customFormat="1" ht="21">
      <c r="A983" s="15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60"/>
      <c r="O983" s="16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</row>
    <row r="984" spans="1:42" s="10" customFormat="1" ht="21">
      <c r="A984" s="15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60"/>
      <c r="O984" s="16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</row>
    <row r="985" spans="1:42" s="10" customFormat="1" ht="21">
      <c r="A985" s="15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60"/>
      <c r="O985" s="16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</row>
    <row r="986" spans="1:42" s="10" customFormat="1" ht="21">
      <c r="A986" s="15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60"/>
      <c r="O986" s="16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</row>
    <row r="987" spans="1:42" s="10" customFormat="1" ht="21">
      <c r="A987" s="15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60"/>
      <c r="O987" s="16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</row>
    <row r="988" spans="1:42" s="10" customFormat="1" ht="21">
      <c r="A988" s="15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60"/>
      <c r="O988" s="16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</row>
    <row r="989" spans="1:42" s="10" customFormat="1" ht="21">
      <c r="A989" s="15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60"/>
      <c r="O989" s="16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</row>
    <row r="990" spans="1:42" s="10" customFormat="1" ht="21">
      <c r="A990" s="15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60"/>
      <c r="O990" s="16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</row>
    <row r="991" spans="1:42" s="10" customFormat="1" ht="21">
      <c r="A991" s="15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60"/>
      <c r="O991" s="16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</row>
    <row r="992" spans="1:42" s="10" customFormat="1" ht="21">
      <c r="A992" s="15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60"/>
      <c r="O992" s="16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</row>
    <row r="993" spans="1:42" s="10" customFormat="1" ht="21">
      <c r="A993" s="15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60"/>
      <c r="O993" s="16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</row>
    <row r="994" spans="1:42" s="10" customFormat="1" ht="21">
      <c r="A994" s="15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60"/>
      <c r="O994" s="16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</row>
    <row r="995" spans="1:42" s="10" customFormat="1" ht="21">
      <c r="A995" s="15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60"/>
      <c r="O995" s="16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</row>
    <row r="996" spans="1:42" s="10" customFormat="1" ht="21">
      <c r="A996" s="15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60"/>
      <c r="O996" s="16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</row>
    <row r="997" spans="1:42" s="10" customFormat="1" ht="21">
      <c r="A997" s="15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60"/>
      <c r="O997" s="16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</row>
    <row r="998" spans="1:42" s="10" customFormat="1" ht="21">
      <c r="A998" s="15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60"/>
      <c r="O998" s="16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</row>
    <row r="999" spans="1:42" s="10" customFormat="1" ht="21">
      <c r="A999" s="15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60"/>
      <c r="O999" s="16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</row>
    <row r="1000" spans="1:42" s="10" customFormat="1" ht="21">
      <c r="A1000" s="15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60"/>
      <c r="O1000" s="16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</row>
    <row r="1001" spans="1:42" s="10" customFormat="1" ht="21">
      <c r="A1001" s="15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60"/>
      <c r="O1001" s="16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</row>
    <row r="1002" spans="1:42" s="10" customFormat="1" ht="21">
      <c r="A1002" s="15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60"/>
      <c r="O1002" s="16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</row>
    <row r="1003" spans="1:42" s="10" customFormat="1" ht="21">
      <c r="A1003" s="15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60"/>
      <c r="O1003" s="16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</row>
    <row r="1004" spans="1:42" s="10" customFormat="1" ht="21">
      <c r="A1004" s="15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60"/>
      <c r="O1004" s="16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</row>
    <row r="1005" spans="1:42" s="10" customFormat="1" ht="21">
      <c r="A1005" s="15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60"/>
      <c r="O1005" s="16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</row>
    <row r="1006" spans="1:42" s="10" customFormat="1" ht="21">
      <c r="A1006" s="15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60"/>
      <c r="O1006" s="16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</row>
    <row r="1007" spans="1:42" s="10" customFormat="1" ht="21">
      <c r="A1007" s="15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60"/>
      <c r="O1007" s="16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</row>
    <row r="1008" spans="1:42" s="10" customFormat="1" ht="21">
      <c r="A1008" s="15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60"/>
      <c r="O1008" s="16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</row>
    <row r="1009" spans="1:42" s="10" customFormat="1" ht="21">
      <c r="A1009" s="15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60"/>
      <c r="O1009" s="16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</row>
    <row r="1010" spans="1:42" s="10" customFormat="1" ht="21">
      <c r="A1010" s="15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60"/>
      <c r="O1010" s="16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</row>
    <row r="1011" spans="1:42" s="10" customFormat="1" ht="21">
      <c r="A1011" s="15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60"/>
      <c r="O1011" s="16"/>
      <c r="AA1011" s="11"/>
      <c r="AB1011" s="11"/>
      <c r="AC1011" s="11"/>
      <c r="AD1011" s="11"/>
      <c r="AE1011" s="11"/>
      <c r="AF1011" s="11"/>
      <c r="AG1011" s="11"/>
      <c r="AH1011" s="11"/>
      <c r="AI1011" s="11"/>
      <c r="AJ1011" s="11"/>
      <c r="AK1011" s="11"/>
      <c r="AL1011" s="11"/>
      <c r="AM1011" s="11"/>
      <c r="AN1011" s="11"/>
      <c r="AO1011" s="11"/>
      <c r="AP1011" s="11"/>
    </row>
    <row r="1012" spans="1:42" s="10" customFormat="1" ht="21">
      <c r="A1012" s="15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60"/>
      <c r="O1012" s="16"/>
      <c r="AA1012" s="11"/>
      <c r="AB1012" s="11"/>
      <c r="AC1012" s="11"/>
      <c r="AD1012" s="11"/>
      <c r="AE1012" s="11"/>
      <c r="AF1012" s="11"/>
      <c r="AG1012" s="11"/>
      <c r="AH1012" s="11"/>
      <c r="AI1012" s="11"/>
      <c r="AJ1012" s="11"/>
      <c r="AK1012" s="11"/>
      <c r="AL1012" s="11"/>
      <c r="AM1012" s="11"/>
      <c r="AN1012" s="11"/>
      <c r="AO1012" s="11"/>
      <c r="AP1012" s="11"/>
    </row>
    <row r="1013" spans="1:42" s="10" customFormat="1" ht="21">
      <c r="A1013" s="15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60"/>
      <c r="O1013" s="16"/>
      <c r="AA1013" s="11"/>
      <c r="AB1013" s="11"/>
      <c r="AC1013" s="11"/>
      <c r="AD1013" s="11"/>
      <c r="AE1013" s="11"/>
      <c r="AF1013" s="11"/>
      <c r="AG1013" s="11"/>
      <c r="AH1013" s="11"/>
      <c r="AI1013" s="11"/>
      <c r="AJ1013" s="11"/>
      <c r="AK1013" s="11"/>
      <c r="AL1013" s="11"/>
      <c r="AM1013" s="11"/>
      <c r="AN1013" s="11"/>
      <c r="AO1013" s="11"/>
      <c r="AP1013" s="11"/>
    </row>
    <row r="1014" spans="1:42" s="10" customFormat="1" ht="21">
      <c r="A1014" s="15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60"/>
      <c r="O1014" s="16"/>
      <c r="AA1014" s="11"/>
      <c r="AB1014" s="11"/>
      <c r="AC1014" s="11"/>
      <c r="AD1014" s="11"/>
      <c r="AE1014" s="11"/>
      <c r="AF1014" s="11"/>
      <c r="AG1014" s="11"/>
      <c r="AH1014" s="11"/>
      <c r="AI1014" s="11"/>
      <c r="AJ1014" s="11"/>
      <c r="AK1014" s="11"/>
      <c r="AL1014" s="11"/>
      <c r="AM1014" s="11"/>
      <c r="AN1014" s="11"/>
      <c r="AO1014" s="11"/>
      <c r="AP1014" s="11"/>
    </row>
    <row r="1015" spans="1:42" s="10" customFormat="1" ht="21">
      <c r="A1015" s="15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60"/>
      <c r="O1015" s="16"/>
      <c r="AA1015" s="11"/>
      <c r="AB1015" s="11"/>
      <c r="AC1015" s="11"/>
      <c r="AD1015" s="11"/>
      <c r="AE1015" s="11"/>
      <c r="AF1015" s="11"/>
      <c r="AG1015" s="11"/>
      <c r="AH1015" s="11"/>
      <c r="AI1015" s="11"/>
      <c r="AJ1015" s="11"/>
      <c r="AK1015" s="11"/>
      <c r="AL1015" s="11"/>
      <c r="AM1015" s="11"/>
      <c r="AN1015" s="11"/>
      <c r="AO1015" s="11"/>
      <c r="AP1015" s="11"/>
    </row>
    <row r="1016" spans="1:42" s="10" customFormat="1" ht="21">
      <c r="A1016" s="15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60"/>
      <c r="O1016" s="16"/>
      <c r="AA1016" s="11"/>
      <c r="AB1016" s="11"/>
      <c r="AC1016" s="11"/>
      <c r="AD1016" s="11"/>
      <c r="AE1016" s="11"/>
      <c r="AF1016" s="11"/>
      <c r="AG1016" s="11"/>
      <c r="AH1016" s="11"/>
      <c r="AI1016" s="11"/>
      <c r="AJ1016" s="11"/>
      <c r="AK1016" s="11"/>
      <c r="AL1016" s="11"/>
      <c r="AM1016" s="11"/>
      <c r="AN1016" s="11"/>
      <c r="AO1016" s="11"/>
      <c r="AP1016" s="11"/>
    </row>
    <row r="1017" spans="1:42" s="10" customFormat="1" ht="21">
      <c r="A1017" s="15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60"/>
      <c r="O1017" s="16"/>
      <c r="AA1017" s="11"/>
      <c r="AB1017" s="11"/>
      <c r="AC1017" s="11"/>
      <c r="AD1017" s="11"/>
      <c r="AE1017" s="11"/>
      <c r="AF1017" s="11"/>
      <c r="AG1017" s="11"/>
      <c r="AH1017" s="11"/>
      <c r="AI1017" s="11"/>
      <c r="AJ1017" s="11"/>
      <c r="AK1017" s="11"/>
      <c r="AL1017" s="11"/>
      <c r="AM1017" s="11"/>
      <c r="AN1017" s="11"/>
      <c r="AO1017" s="11"/>
      <c r="AP1017" s="11"/>
    </row>
    <row r="1018" spans="1:42" s="10" customFormat="1" ht="21">
      <c r="A1018" s="15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60"/>
      <c r="O1018" s="16"/>
      <c r="AA1018" s="11"/>
      <c r="AB1018" s="11"/>
      <c r="AC1018" s="11"/>
      <c r="AD1018" s="11"/>
      <c r="AE1018" s="11"/>
      <c r="AF1018" s="11"/>
      <c r="AG1018" s="11"/>
      <c r="AH1018" s="11"/>
      <c r="AI1018" s="11"/>
      <c r="AJ1018" s="11"/>
      <c r="AK1018" s="11"/>
      <c r="AL1018" s="11"/>
      <c r="AM1018" s="11"/>
      <c r="AN1018" s="11"/>
      <c r="AO1018" s="11"/>
      <c r="AP1018" s="11"/>
    </row>
    <row r="1019" spans="1:42" s="10" customFormat="1" ht="21">
      <c r="A1019" s="15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60"/>
      <c r="O1019" s="16"/>
      <c r="AA1019" s="11"/>
      <c r="AB1019" s="11"/>
      <c r="AC1019" s="11"/>
      <c r="AD1019" s="11"/>
      <c r="AE1019" s="11"/>
      <c r="AF1019" s="11"/>
      <c r="AG1019" s="11"/>
      <c r="AH1019" s="11"/>
      <c r="AI1019" s="11"/>
      <c r="AJ1019" s="11"/>
      <c r="AK1019" s="11"/>
      <c r="AL1019" s="11"/>
      <c r="AM1019" s="11"/>
      <c r="AN1019" s="11"/>
      <c r="AO1019" s="11"/>
      <c r="AP1019" s="11"/>
    </row>
    <row r="1020" spans="1:42" s="10" customFormat="1" ht="21">
      <c r="A1020" s="15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60"/>
      <c r="O1020" s="16"/>
      <c r="AA1020" s="11"/>
      <c r="AB1020" s="11"/>
      <c r="AC1020" s="11"/>
      <c r="AD1020" s="11"/>
      <c r="AE1020" s="11"/>
      <c r="AF1020" s="11"/>
      <c r="AG1020" s="11"/>
      <c r="AH1020" s="11"/>
      <c r="AI1020" s="11"/>
      <c r="AJ1020" s="11"/>
      <c r="AK1020" s="11"/>
      <c r="AL1020" s="11"/>
      <c r="AM1020" s="11"/>
      <c r="AN1020" s="11"/>
      <c r="AO1020" s="11"/>
      <c r="AP1020" s="11"/>
    </row>
    <row r="1021" spans="1:42" s="10" customFormat="1" ht="21">
      <c r="A1021" s="15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60"/>
      <c r="O1021" s="16"/>
      <c r="AA1021" s="11"/>
      <c r="AB1021" s="11"/>
      <c r="AC1021" s="11"/>
      <c r="AD1021" s="11"/>
      <c r="AE1021" s="11"/>
      <c r="AF1021" s="11"/>
      <c r="AG1021" s="11"/>
      <c r="AH1021" s="11"/>
      <c r="AI1021" s="11"/>
      <c r="AJ1021" s="11"/>
      <c r="AK1021" s="11"/>
      <c r="AL1021" s="11"/>
      <c r="AM1021" s="11"/>
      <c r="AN1021" s="11"/>
      <c r="AO1021" s="11"/>
      <c r="AP1021" s="11"/>
    </row>
    <row r="1022" spans="1:42" s="10" customFormat="1" ht="21">
      <c r="A1022" s="15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60"/>
      <c r="O1022" s="16"/>
      <c r="AA1022" s="11"/>
      <c r="AB1022" s="11"/>
      <c r="AC1022" s="11"/>
      <c r="AD1022" s="11"/>
      <c r="AE1022" s="11"/>
      <c r="AF1022" s="11"/>
      <c r="AG1022" s="11"/>
      <c r="AH1022" s="11"/>
      <c r="AI1022" s="11"/>
      <c r="AJ1022" s="11"/>
      <c r="AK1022" s="11"/>
      <c r="AL1022" s="11"/>
      <c r="AM1022" s="11"/>
      <c r="AN1022" s="11"/>
      <c r="AO1022" s="11"/>
      <c r="AP1022" s="11"/>
    </row>
    <row r="1023" spans="1:42" s="10" customFormat="1" ht="21">
      <c r="A1023" s="15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60"/>
      <c r="O1023" s="16"/>
      <c r="AA1023" s="11"/>
      <c r="AB1023" s="11"/>
      <c r="AC1023" s="11"/>
      <c r="AD1023" s="11"/>
      <c r="AE1023" s="11"/>
      <c r="AF1023" s="11"/>
      <c r="AG1023" s="11"/>
      <c r="AH1023" s="11"/>
      <c r="AI1023" s="11"/>
      <c r="AJ1023" s="11"/>
      <c r="AK1023" s="11"/>
      <c r="AL1023" s="11"/>
      <c r="AM1023" s="11"/>
      <c r="AN1023" s="11"/>
      <c r="AO1023" s="11"/>
      <c r="AP1023" s="11"/>
    </row>
    <row r="1024" spans="1:42" s="10" customFormat="1" ht="21">
      <c r="A1024" s="15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60"/>
      <c r="O1024" s="16"/>
      <c r="AA1024" s="11"/>
      <c r="AB1024" s="11"/>
      <c r="AC1024" s="11"/>
      <c r="AD1024" s="11"/>
      <c r="AE1024" s="11"/>
      <c r="AF1024" s="11"/>
      <c r="AG1024" s="11"/>
      <c r="AH1024" s="11"/>
      <c r="AI1024" s="11"/>
      <c r="AJ1024" s="11"/>
      <c r="AK1024" s="11"/>
      <c r="AL1024" s="11"/>
      <c r="AM1024" s="11"/>
      <c r="AN1024" s="11"/>
      <c r="AO1024" s="11"/>
      <c r="AP1024" s="11"/>
    </row>
    <row r="1025" spans="1:42" s="10" customFormat="1" ht="21">
      <c r="A1025" s="15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60"/>
      <c r="O1025" s="16"/>
      <c r="AA1025" s="11"/>
      <c r="AB1025" s="11"/>
      <c r="AC1025" s="11"/>
      <c r="AD1025" s="11"/>
      <c r="AE1025" s="11"/>
      <c r="AF1025" s="11"/>
      <c r="AG1025" s="11"/>
      <c r="AH1025" s="11"/>
      <c r="AI1025" s="11"/>
      <c r="AJ1025" s="11"/>
      <c r="AK1025" s="11"/>
      <c r="AL1025" s="11"/>
      <c r="AM1025" s="11"/>
      <c r="AN1025" s="11"/>
      <c r="AO1025" s="11"/>
      <c r="AP1025" s="11"/>
    </row>
    <row r="1026" spans="1:42" s="10" customFormat="1" ht="21">
      <c r="A1026" s="15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60"/>
      <c r="O1026" s="16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</row>
    <row r="1027" spans="1:42" s="10" customFormat="1" ht="21">
      <c r="A1027" s="15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60"/>
      <c r="O1027" s="16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</row>
    <row r="1028" spans="1:42" s="10" customFormat="1" ht="21">
      <c r="A1028" s="15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60"/>
      <c r="O1028" s="16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1"/>
      <c r="AP1028" s="11"/>
    </row>
    <row r="1029" spans="1:42" s="10" customFormat="1" ht="21">
      <c r="A1029" s="15"/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60"/>
      <c r="O1029" s="16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/>
      <c r="AP1029" s="11"/>
    </row>
    <row r="1030" spans="1:42" s="10" customFormat="1" ht="21">
      <c r="A1030" s="15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60"/>
      <c r="O1030" s="16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  <c r="AO1030" s="11"/>
      <c r="AP1030" s="11"/>
    </row>
    <row r="1031" spans="1:42" s="10" customFormat="1" ht="21">
      <c r="A1031" s="15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60"/>
      <c r="O1031" s="16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  <c r="AO1031" s="11"/>
      <c r="AP1031" s="11"/>
    </row>
    <row r="1032" spans="1:42" s="10" customFormat="1" ht="21">
      <c r="A1032" s="15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60"/>
      <c r="O1032" s="16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  <c r="AN1032" s="11"/>
      <c r="AO1032" s="11"/>
      <c r="AP1032" s="11"/>
    </row>
    <row r="1033" spans="1:42" s="10" customFormat="1" ht="21">
      <c r="A1033" s="15"/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60"/>
      <c r="O1033" s="16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  <c r="AO1033" s="11"/>
      <c r="AP1033" s="11"/>
    </row>
    <row r="1034" spans="1:42" s="10" customFormat="1" ht="21">
      <c r="A1034" s="15"/>
      <c r="B1034" s="13"/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60"/>
      <c r="O1034" s="16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  <c r="AN1034" s="11"/>
      <c r="AO1034" s="11"/>
      <c r="AP1034" s="11"/>
    </row>
    <row r="1035" spans="1:42" s="10" customFormat="1" ht="21">
      <c r="A1035" s="15"/>
      <c r="B1035" s="13"/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60"/>
      <c r="O1035" s="16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  <c r="AN1035" s="11"/>
      <c r="AO1035" s="11"/>
      <c r="AP1035" s="11"/>
    </row>
    <row r="1036" spans="1:42" s="10" customFormat="1" ht="21">
      <c r="A1036" s="15"/>
      <c r="B1036" s="13"/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60"/>
      <c r="O1036" s="16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  <c r="AN1036" s="11"/>
      <c r="AO1036" s="11"/>
      <c r="AP1036" s="11"/>
    </row>
    <row r="1037" spans="1:42" s="10" customFormat="1" ht="21">
      <c r="A1037" s="15"/>
      <c r="B1037" s="13"/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60"/>
      <c r="O1037" s="16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  <c r="AN1037" s="11"/>
      <c r="AO1037" s="11"/>
      <c r="AP1037" s="11"/>
    </row>
    <row r="1038" spans="1:42" s="10" customFormat="1" ht="21">
      <c r="A1038" s="15"/>
      <c r="B1038" s="13"/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60"/>
      <c r="O1038" s="16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  <c r="AO1038" s="11"/>
      <c r="AP1038" s="11"/>
    </row>
    <row r="1039" spans="1:42" s="10" customFormat="1" ht="21">
      <c r="A1039" s="15"/>
      <c r="B1039" s="13"/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60"/>
      <c r="O1039" s="16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  <c r="AM1039" s="11"/>
      <c r="AN1039" s="11"/>
      <c r="AO1039" s="11"/>
      <c r="AP1039" s="11"/>
    </row>
    <row r="1040" spans="1:42" s="10" customFormat="1" ht="21">
      <c r="A1040" s="15"/>
      <c r="B1040" s="13"/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60"/>
      <c r="O1040" s="16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  <c r="AN1040" s="11"/>
      <c r="AO1040" s="11"/>
      <c r="AP1040" s="11"/>
    </row>
    <row r="1041" spans="1:42" s="10" customFormat="1" ht="21">
      <c r="A1041" s="15"/>
      <c r="B1041" s="13"/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60"/>
      <c r="O1041" s="16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  <c r="AN1041" s="11"/>
      <c r="AO1041" s="11"/>
      <c r="AP1041" s="11"/>
    </row>
    <row r="1042" spans="1:42" s="10" customFormat="1" ht="21">
      <c r="A1042" s="15"/>
      <c r="B1042" s="13"/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60"/>
      <c r="O1042" s="16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  <c r="AO1042" s="11"/>
      <c r="AP1042" s="11"/>
    </row>
    <row r="1043" spans="1:42" s="10" customFormat="1" ht="21">
      <c r="A1043" s="15"/>
      <c r="B1043" s="13"/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60"/>
      <c r="O1043" s="16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1"/>
      <c r="AP1043" s="11"/>
    </row>
    <row r="1044" spans="1:42" s="10" customFormat="1" ht="21">
      <c r="A1044" s="15"/>
      <c r="B1044" s="13"/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60"/>
      <c r="O1044" s="16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1"/>
      <c r="AP1044" s="11"/>
    </row>
    <row r="1045" spans="1:42" s="10" customFormat="1" ht="21">
      <c r="A1045" s="15"/>
      <c r="B1045" s="13"/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60"/>
      <c r="O1045" s="16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  <c r="AL1045" s="11"/>
      <c r="AM1045" s="11"/>
      <c r="AN1045" s="11"/>
      <c r="AO1045" s="11"/>
      <c r="AP1045" s="11"/>
    </row>
    <row r="1046" spans="1:42" s="10" customFormat="1" ht="21">
      <c r="A1046" s="15"/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60"/>
      <c r="O1046" s="16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1"/>
      <c r="AP1046" s="11"/>
    </row>
    <row r="1047" spans="1:42" s="10" customFormat="1" ht="21">
      <c r="A1047" s="15"/>
      <c r="B1047" s="13"/>
      <c r="C1047" s="13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60"/>
      <c r="O1047" s="16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  <c r="AO1047" s="11"/>
      <c r="AP1047" s="11"/>
    </row>
    <row r="1048" spans="1:42" s="10" customFormat="1" ht="21">
      <c r="A1048" s="15"/>
      <c r="B1048" s="13"/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60"/>
      <c r="O1048" s="16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</row>
    <row r="1049" spans="1:42" s="10" customFormat="1" ht="21">
      <c r="A1049" s="15"/>
      <c r="B1049" s="13"/>
      <c r="C1049" s="13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60"/>
      <c r="O1049" s="16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1"/>
      <c r="AP1049" s="11"/>
    </row>
    <row r="1050" spans="1:42" s="10" customFormat="1" ht="21">
      <c r="A1050" s="15"/>
      <c r="B1050" s="13"/>
      <c r="C1050" s="13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60"/>
      <c r="O1050" s="16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/>
      <c r="AO1050" s="11"/>
      <c r="AP1050" s="11"/>
    </row>
    <row r="1051" spans="1:42" s="10" customFormat="1" ht="21">
      <c r="A1051" s="15"/>
      <c r="B1051" s="13"/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60"/>
      <c r="O1051" s="16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  <c r="AN1051" s="11"/>
      <c r="AO1051" s="11"/>
      <c r="AP1051" s="11"/>
    </row>
    <row r="1052" spans="1:42" s="10" customFormat="1" ht="21">
      <c r="A1052" s="15"/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60"/>
      <c r="O1052" s="16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1"/>
      <c r="AP1052" s="11"/>
    </row>
    <row r="1053" spans="1:42" s="10" customFormat="1" ht="21">
      <c r="A1053" s="15"/>
      <c r="B1053" s="13"/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60"/>
      <c r="O1053" s="16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</row>
    <row r="1054" spans="1:42" s="10" customFormat="1" ht="21">
      <c r="A1054" s="15"/>
      <c r="B1054" s="13"/>
      <c r="C1054" s="13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60"/>
      <c r="O1054" s="16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  <c r="AO1054" s="11"/>
      <c r="AP1054" s="11"/>
    </row>
    <row r="1055" spans="1:42" s="10" customFormat="1" ht="21">
      <c r="A1055" s="15"/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60"/>
      <c r="O1055" s="16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  <c r="AO1055" s="11"/>
      <c r="AP1055" s="11"/>
    </row>
    <row r="1056" spans="1:42" s="10" customFormat="1" ht="21">
      <c r="A1056" s="15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60"/>
      <c r="O1056" s="16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1"/>
      <c r="AP1056" s="11"/>
    </row>
    <row r="1057" spans="1:42" s="10" customFormat="1" ht="21">
      <c r="A1057" s="15"/>
      <c r="B1057" s="13"/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60"/>
      <c r="O1057" s="16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  <c r="AO1057" s="11"/>
      <c r="AP1057" s="11"/>
    </row>
    <row r="1058" spans="1:42" s="10" customFormat="1" ht="21">
      <c r="A1058" s="15"/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60"/>
      <c r="O1058" s="16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/>
      <c r="AN1058" s="11"/>
      <c r="AO1058" s="11"/>
      <c r="AP1058" s="11"/>
    </row>
    <row r="1059" spans="1:42" s="10" customFormat="1" ht="21">
      <c r="A1059" s="15"/>
      <c r="B1059" s="13"/>
      <c r="C1059" s="13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60"/>
      <c r="O1059" s="16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1"/>
      <c r="AP1059" s="11"/>
    </row>
    <row r="1060" spans="1:42" s="10" customFormat="1" ht="21">
      <c r="A1060" s="15"/>
      <c r="B1060" s="13"/>
      <c r="C1060" s="13"/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  <c r="N1060" s="60"/>
      <c r="O1060" s="16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1"/>
      <c r="AP1060" s="11"/>
    </row>
    <row r="1061" spans="1:42" s="10" customFormat="1" ht="21">
      <c r="A1061" s="15"/>
      <c r="B1061" s="13"/>
      <c r="C1061" s="13"/>
      <c r="D1061" s="13"/>
      <c r="E1061" s="13"/>
      <c r="F1061" s="13"/>
      <c r="G1061" s="13"/>
      <c r="H1061" s="13"/>
      <c r="I1061" s="13"/>
      <c r="J1061" s="13"/>
      <c r="K1061" s="13"/>
      <c r="L1061" s="13"/>
      <c r="M1061" s="13"/>
      <c r="N1061" s="60"/>
      <c r="O1061" s="16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  <c r="AO1061" s="11"/>
      <c r="AP1061" s="11"/>
    </row>
    <row r="1062" spans="1:42" s="10" customFormat="1" ht="21">
      <c r="A1062" s="15"/>
      <c r="B1062" s="13"/>
      <c r="C1062" s="13"/>
      <c r="D1062" s="13"/>
      <c r="E1062" s="13"/>
      <c r="F1062" s="13"/>
      <c r="G1062" s="13"/>
      <c r="H1062" s="13"/>
      <c r="I1062" s="13"/>
      <c r="J1062" s="13"/>
      <c r="K1062" s="13"/>
      <c r="L1062" s="13"/>
      <c r="M1062" s="13"/>
      <c r="N1062" s="60"/>
      <c r="O1062" s="16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  <c r="AN1062" s="11"/>
      <c r="AO1062" s="11"/>
      <c r="AP1062" s="11"/>
    </row>
    <row r="1063" spans="1:42" s="10" customFormat="1" ht="21">
      <c r="A1063" s="15"/>
      <c r="B1063" s="13"/>
      <c r="C1063" s="13"/>
      <c r="D1063" s="13"/>
      <c r="E1063" s="13"/>
      <c r="F1063" s="13"/>
      <c r="G1063" s="13"/>
      <c r="H1063" s="13"/>
      <c r="I1063" s="13"/>
      <c r="J1063" s="13"/>
      <c r="K1063" s="13"/>
      <c r="L1063" s="13"/>
      <c r="M1063" s="13"/>
      <c r="N1063" s="60"/>
      <c r="O1063" s="16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  <c r="AN1063" s="11"/>
      <c r="AO1063" s="11"/>
      <c r="AP1063" s="11"/>
    </row>
    <row r="1064" spans="1:42" s="10" customFormat="1" ht="21">
      <c r="A1064" s="15"/>
      <c r="B1064" s="13"/>
      <c r="C1064" s="13"/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  <c r="N1064" s="60"/>
      <c r="O1064" s="16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  <c r="AO1064" s="11"/>
      <c r="AP1064" s="11"/>
    </row>
    <row r="1065" spans="1:42" s="10" customFormat="1" ht="21">
      <c r="A1065" s="15"/>
      <c r="B1065" s="13"/>
      <c r="C1065" s="13"/>
      <c r="D1065" s="13"/>
      <c r="E1065" s="13"/>
      <c r="F1065" s="13"/>
      <c r="G1065" s="13"/>
      <c r="H1065" s="13"/>
      <c r="I1065" s="13"/>
      <c r="J1065" s="13"/>
      <c r="K1065" s="13"/>
      <c r="L1065" s="13"/>
      <c r="M1065" s="13"/>
      <c r="N1065" s="60"/>
      <c r="O1065" s="16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  <c r="AO1065" s="11"/>
      <c r="AP1065" s="11"/>
    </row>
    <row r="1066" spans="1:42" s="10" customFormat="1" ht="21">
      <c r="A1066" s="15"/>
      <c r="B1066" s="13"/>
      <c r="C1066" s="13"/>
      <c r="D1066" s="13"/>
      <c r="E1066" s="13"/>
      <c r="F1066" s="13"/>
      <c r="G1066" s="13"/>
      <c r="H1066" s="13"/>
      <c r="I1066" s="13"/>
      <c r="J1066" s="13"/>
      <c r="K1066" s="13"/>
      <c r="L1066" s="13"/>
      <c r="M1066" s="13"/>
      <c r="N1066" s="60"/>
      <c r="O1066" s="16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</row>
    <row r="1067" spans="1:42" s="10" customFormat="1" ht="21">
      <c r="A1067" s="15"/>
      <c r="B1067" s="13"/>
      <c r="C1067" s="13"/>
      <c r="D1067" s="13"/>
      <c r="E1067" s="13"/>
      <c r="F1067" s="13"/>
      <c r="G1067" s="13"/>
      <c r="H1067" s="13"/>
      <c r="I1067" s="13"/>
      <c r="J1067" s="13"/>
      <c r="K1067" s="13"/>
      <c r="L1067" s="13"/>
      <c r="M1067" s="13"/>
      <c r="N1067" s="60"/>
      <c r="O1067" s="16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</row>
    <row r="1068" spans="1:42" s="10" customFormat="1" ht="21">
      <c r="A1068" s="15"/>
      <c r="B1068" s="13"/>
      <c r="C1068" s="13"/>
      <c r="D1068" s="13"/>
      <c r="E1068" s="13"/>
      <c r="F1068" s="13"/>
      <c r="G1068" s="13"/>
      <c r="H1068" s="13"/>
      <c r="I1068" s="13"/>
      <c r="J1068" s="13"/>
      <c r="K1068" s="13"/>
      <c r="L1068" s="13"/>
      <c r="M1068" s="13"/>
      <c r="N1068" s="60"/>
      <c r="O1068" s="16"/>
      <c r="AA1068" s="11"/>
      <c r="AB1068" s="11"/>
      <c r="AC1068" s="11"/>
      <c r="AD1068" s="11"/>
      <c r="AE1068" s="11"/>
      <c r="AF1068" s="11"/>
      <c r="AG1068" s="11"/>
      <c r="AH1068" s="11"/>
      <c r="AI1068" s="11"/>
      <c r="AJ1068" s="11"/>
      <c r="AK1068" s="11"/>
      <c r="AL1068" s="11"/>
      <c r="AM1068" s="11"/>
      <c r="AN1068" s="11"/>
      <c r="AO1068" s="11"/>
      <c r="AP1068" s="11"/>
    </row>
    <row r="1069" spans="1:42" s="10" customFormat="1" ht="21">
      <c r="A1069" s="15"/>
      <c r="B1069" s="13"/>
      <c r="C1069" s="13"/>
      <c r="D1069" s="13"/>
      <c r="E1069" s="13"/>
      <c r="F1069" s="13"/>
      <c r="G1069" s="13"/>
      <c r="H1069" s="13"/>
      <c r="I1069" s="13"/>
      <c r="J1069" s="13"/>
      <c r="K1069" s="13"/>
      <c r="L1069" s="13"/>
      <c r="M1069" s="13"/>
      <c r="N1069" s="60"/>
      <c r="O1069" s="16"/>
      <c r="AA1069" s="11"/>
      <c r="AB1069" s="11"/>
      <c r="AC1069" s="11"/>
      <c r="AD1069" s="11"/>
      <c r="AE1069" s="11"/>
      <c r="AF1069" s="11"/>
      <c r="AG1069" s="11"/>
      <c r="AH1069" s="11"/>
      <c r="AI1069" s="11"/>
      <c r="AJ1069" s="11"/>
      <c r="AK1069" s="11"/>
      <c r="AL1069" s="11"/>
      <c r="AM1069" s="11"/>
      <c r="AN1069" s="11"/>
      <c r="AO1069" s="11"/>
      <c r="AP1069" s="11"/>
    </row>
    <row r="1070" spans="1:42" s="10" customFormat="1" ht="21">
      <c r="A1070" s="15"/>
      <c r="B1070" s="13"/>
      <c r="C1070" s="13"/>
      <c r="D1070" s="13"/>
      <c r="E1070" s="13"/>
      <c r="F1070" s="13"/>
      <c r="G1070" s="13"/>
      <c r="H1070" s="13"/>
      <c r="I1070" s="13"/>
      <c r="J1070" s="13"/>
      <c r="K1070" s="13"/>
      <c r="L1070" s="13"/>
      <c r="M1070" s="13"/>
      <c r="N1070" s="60"/>
      <c r="O1070" s="16"/>
      <c r="AA1070" s="11"/>
      <c r="AB1070" s="11"/>
      <c r="AC1070" s="11"/>
      <c r="AD1070" s="11"/>
      <c r="AE1070" s="11"/>
      <c r="AF1070" s="11"/>
      <c r="AG1070" s="11"/>
      <c r="AH1070" s="11"/>
      <c r="AI1070" s="11"/>
      <c r="AJ1070" s="11"/>
      <c r="AK1070" s="11"/>
      <c r="AL1070" s="11"/>
      <c r="AM1070" s="11"/>
      <c r="AN1070" s="11"/>
      <c r="AO1070" s="11"/>
      <c r="AP1070" s="11"/>
    </row>
    <row r="1071" spans="1:42" s="10" customFormat="1" ht="21">
      <c r="A1071" s="15"/>
      <c r="B1071" s="13"/>
      <c r="C1071" s="13"/>
      <c r="D1071" s="13"/>
      <c r="E1071" s="13"/>
      <c r="F1071" s="13"/>
      <c r="G1071" s="13"/>
      <c r="H1071" s="13"/>
      <c r="I1071" s="13"/>
      <c r="J1071" s="13"/>
      <c r="K1071" s="13"/>
      <c r="L1071" s="13"/>
      <c r="M1071" s="13"/>
      <c r="N1071" s="60"/>
      <c r="O1071" s="16"/>
      <c r="AA1071" s="11"/>
      <c r="AB1071" s="11"/>
      <c r="AC1071" s="11"/>
      <c r="AD1071" s="11"/>
      <c r="AE1071" s="11"/>
      <c r="AF1071" s="11"/>
      <c r="AG1071" s="11"/>
      <c r="AH1071" s="11"/>
      <c r="AI1071" s="11"/>
      <c r="AJ1071" s="11"/>
      <c r="AK1071" s="11"/>
      <c r="AL1071" s="11"/>
      <c r="AM1071" s="11"/>
      <c r="AN1071" s="11"/>
      <c r="AO1071" s="11"/>
      <c r="AP1071" s="11"/>
    </row>
    <row r="1072" spans="1:42" s="10" customFormat="1" ht="21">
      <c r="A1072" s="15"/>
      <c r="B1072" s="13"/>
      <c r="C1072" s="13"/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  <c r="N1072" s="60"/>
      <c r="O1072" s="16"/>
      <c r="AA1072" s="11"/>
      <c r="AB1072" s="11"/>
      <c r="AC1072" s="11"/>
      <c r="AD1072" s="11"/>
      <c r="AE1072" s="11"/>
      <c r="AF1072" s="11"/>
      <c r="AG1072" s="11"/>
      <c r="AH1072" s="11"/>
      <c r="AI1072" s="11"/>
      <c r="AJ1072" s="11"/>
      <c r="AK1072" s="11"/>
      <c r="AL1072" s="11"/>
      <c r="AM1072" s="11"/>
      <c r="AN1072" s="11"/>
      <c r="AO1072" s="11"/>
      <c r="AP1072" s="11"/>
    </row>
    <row r="1073" spans="1:42" s="10" customFormat="1" ht="21">
      <c r="A1073" s="15"/>
      <c r="B1073" s="13"/>
      <c r="C1073" s="13"/>
      <c r="D1073" s="13"/>
      <c r="E1073" s="13"/>
      <c r="F1073" s="13"/>
      <c r="G1073" s="13"/>
      <c r="H1073" s="13"/>
      <c r="I1073" s="13"/>
      <c r="J1073" s="13"/>
      <c r="K1073" s="13"/>
      <c r="L1073" s="13"/>
      <c r="M1073" s="13"/>
      <c r="N1073" s="60"/>
      <c r="O1073" s="16"/>
      <c r="AA1073" s="11"/>
      <c r="AB1073" s="11"/>
      <c r="AC1073" s="11"/>
      <c r="AD1073" s="11"/>
      <c r="AE1073" s="11"/>
      <c r="AF1073" s="11"/>
      <c r="AG1073" s="11"/>
      <c r="AH1073" s="11"/>
      <c r="AI1073" s="11"/>
      <c r="AJ1073" s="11"/>
      <c r="AK1073" s="11"/>
      <c r="AL1073" s="11"/>
      <c r="AM1073" s="11"/>
      <c r="AN1073" s="11"/>
      <c r="AO1073" s="11"/>
      <c r="AP1073" s="11"/>
    </row>
    <row r="1074" spans="1:42" s="10" customFormat="1" ht="21">
      <c r="A1074" s="15"/>
      <c r="B1074" s="13"/>
      <c r="C1074" s="13"/>
      <c r="D1074" s="13"/>
      <c r="E1074" s="13"/>
      <c r="F1074" s="13"/>
      <c r="G1074" s="13"/>
      <c r="H1074" s="13"/>
      <c r="I1074" s="13"/>
      <c r="J1074" s="13"/>
      <c r="K1074" s="13"/>
      <c r="L1074" s="13"/>
      <c r="M1074" s="13"/>
      <c r="N1074" s="60"/>
      <c r="O1074" s="16"/>
      <c r="AA1074" s="11"/>
      <c r="AB1074" s="11"/>
      <c r="AC1074" s="11"/>
      <c r="AD1074" s="11"/>
      <c r="AE1074" s="11"/>
      <c r="AF1074" s="11"/>
      <c r="AG1074" s="11"/>
      <c r="AH1074" s="11"/>
      <c r="AI1074" s="11"/>
      <c r="AJ1074" s="11"/>
      <c r="AK1074" s="11"/>
      <c r="AL1074" s="11"/>
      <c r="AM1074" s="11"/>
      <c r="AN1074" s="11"/>
      <c r="AO1074" s="11"/>
      <c r="AP1074" s="11"/>
    </row>
    <row r="1075" spans="1:42" s="10" customFormat="1" ht="21">
      <c r="A1075" s="15"/>
      <c r="B1075" s="13"/>
      <c r="C1075" s="13"/>
      <c r="D1075" s="13"/>
      <c r="E1075" s="13"/>
      <c r="F1075" s="13"/>
      <c r="G1075" s="13"/>
      <c r="H1075" s="13"/>
      <c r="I1075" s="13"/>
      <c r="J1075" s="13"/>
      <c r="K1075" s="13"/>
      <c r="L1075" s="13"/>
      <c r="M1075" s="13"/>
      <c r="N1075" s="60"/>
      <c r="O1075" s="16"/>
      <c r="AA1075" s="11"/>
      <c r="AB1075" s="11"/>
      <c r="AC1075" s="11"/>
      <c r="AD1075" s="11"/>
      <c r="AE1075" s="11"/>
      <c r="AF1075" s="11"/>
      <c r="AG1075" s="11"/>
      <c r="AH1075" s="11"/>
      <c r="AI1075" s="11"/>
      <c r="AJ1075" s="11"/>
      <c r="AK1075" s="11"/>
      <c r="AL1075" s="11"/>
      <c r="AM1075" s="11"/>
      <c r="AN1075" s="11"/>
      <c r="AO1075" s="11"/>
      <c r="AP1075" s="11"/>
    </row>
    <row r="1076" spans="1:42" s="10" customFormat="1" ht="21">
      <c r="A1076" s="15"/>
      <c r="B1076" s="13"/>
      <c r="C1076" s="13"/>
      <c r="D1076" s="13"/>
      <c r="E1076" s="13"/>
      <c r="F1076" s="13"/>
      <c r="G1076" s="13"/>
      <c r="H1076" s="13"/>
      <c r="I1076" s="13"/>
      <c r="J1076" s="13"/>
      <c r="K1076" s="13"/>
      <c r="L1076" s="13"/>
      <c r="M1076" s="13"/>
      <c r="N1076" s="60"/>
      <c r="O1076" s="16"/>
      <c r="AA1076" s="11"/>
      <c r="AB1076" s="11"/>
      <c r="AC1076" s="11"/>
      <c r="AD1076" s="11"/>
      <c r="AE1076" s="11"/>
      <c r="AF1076" s="11"/>
      <c r="AG1076" s="11"/>
      <c r="AH1076" s="11"/>
      <c r="AI1076" s="11"/>
      <c r="AJ1076" s="11"/>
      <c r="AK1076" s="11"/>
      <c r="AL1076" s="11"/>
      <c r="AM1076" s="11"/>
      <c r="AN1076" s="11"/>
      <c r="AO1076" s="11"/>
      <c r="AP1076" s="11"/>
    </row>
    <row r="1077" spans="1:42" s="10" customFormat="1" ht="21">
      <c r="A1077" s="15"/>
      <c r="B1077" s="13"/>
      <c r="C1077" s="13"/>
      <c r="D1077" s="13"/>
      <c r="E1077" s="13"/>
      <c r="F1077" s="13"/>
      <c r="G1077" s="13"/>
      <c r="H1077" s="13"/>
      <c r="I1077" s="13"/>
      <c r="J1077" s="13"/>
      <c r="K1077" s="13"/>
      <c r="L1077" s="13"/>
      <c r="M1077" s="13"/>
      <c r="N1077" s="60"/>
      <c r="O1077" s="16"/>
      <c r="AA1077" s="11"/>
      <c r="AB1077" s="11"/>
      <c r="AC1077" s="11"/>
      <c r="AD1077" s="11"/>
      <c r="AE1077" s="11"/>
      <c r="AF1077" s="11"/>
      <c r="AG1077" s="11"/>
      <c r="AH1077" s="11"/>
      <c r="AI1077" s="11"/>
      <c r="AJ1077" s="11"/>
      <c r="AK1077" s="11"/>
      <c r="AL1077" s="11"/>
      <c r="AM1077" s="11"/>
      <c r="AN1077" s="11"/>
      <c r="AO1077" s="11"/>
      <c r="AP1077" s="11"/>
    </row>
    <row r="1078" spans="1:42" s="10" customFormat="1" ht="21">
      <c r="A1078" s="15"/>
      <c r="B1078" s="13"/>
      <c r="C1078" s="13"/>
      <c r="D1078" s="13"/>
      <c r="E1078" s="13"/>
      <c r="F1078" s="13"/>
      <c r="G1078" s="13"/>
      <c r="H1078" s="13"/>
      <c r="I1078" s="13"/>
      <c r="J1078" s="13"/>
      <c r="K1078" s="13"/>
      <c r="L1078" s="13"/>
      <c r="M1078" s="13"/>
      <c r="N1078" s="60"/>
      <c r="O1078" s="16"/>
      <c r="AA1078" s="11"/>
      <c r="AB1078" s="11"/>
      <c r="AC1078" s="11"/>
      <c r="AD1078" s="11"/>
      <c r="AE1078" s="11"/>
      <c r="AF1078" s="11"/>
      <c r="AG1078" s="11"/>
      <c r="AH1078" s="11"/>
      <c r="AI1078" s="11"/>
      <c r="AJ1078" s="11"/>
      <c r="AK1078" s="11"/>
      <c r="AL1078" s="11"/>
      <c r="AM1078" s="11"/>
      <c r="AN1078" s="11"/>
      <c r="AO1078" s="11"/>
      <c r="AP1078" s="11"/>
    </row>
    <row r="1079" spans="1:42" s="10" customFormat="1" ht="21">
      <c r="A1079" s="15"/>
      <c r="B1079" s="13"/>
      <c r="C1079" s="13"/>
      <c r="D1079" s="13"/>
      <c r="E1079" s="13"/>
      <c r="F1079" s="13"/>
      <c r="G1079" s="13"/>
      <c r="H1079" s="13"/>
      <c r="I1079" s="13"/>
      <c r="J1079" s="13"/>
      <c r="K1079" s="13"/>
      <c r="L1079" s="13"/>
      <c r="M1079" s="13"/>
      <c r="N1079" s="60"/>
      <c r="O1079" s="16"/>
      <c r="AA1079" s="11"/>
      <c r="AB1079" s="11"/>
      <c r="AC1079" s="11"/>
      <c r="AD1079" s="11"/>
      <c r="AE1079" s="11"/>
      <c r="AF1079" s="11"/>
      <c r="AG1079" s="11"/>
      <c r="AH1079" s="11"/>
      <c r="AI1079" s="11"/>
      <c r="AJ1079" s="11"/>
      <c r="AK1079" s="11"/>
      <c r="AL1079" s="11"/>
      <c r="AM1079" s="11"/>
      <c r="AN1079" s="11"/>
      <c r="AO1079" s="11"/>
      <c r="AP1079" s="11"/>
    </row>
    <row r="1080" spans="1:42" s="10" customFormat="1" ht="21">
      <c r="A1080" s="15"/>
      <c r="B1080" s="13"/>
      <c r="C1080" s="13"/>
      <c r="D1080" s="13"/>
      <c r="E1080" s="13"/>
      <c r="F1080" s="13"/>
      <c r="G1080" s="13"/>
      <c r="H1080" s="13"/>
      <c r="I1080" s="13"/>
      <c r="J1080" s="13"/>
      <c r="K1080" s="13"/>
      <c r="L1080" s="13"/>
      <c r="M1080" s="13"/>
      <c r="N1080" s="60"/>
      <c r="O1080" s="16"/>
      <c r="AA1080" s="11"/>
      <c r="AB1080" s="11"/>
      <c r="AC1080" s="11"/>
      <c r="AD1080" s="11"/>
      <c r="AE1080" s="11"/>
      <c r="AF1080" s="11"/>
      <c r="AG1080" s="11"/>
      <c r="AH1080" s="11"/>
      <c r="AI1080" s="11"/>
      <c r="AJ1080" s="11"/>
      <c r="AK1080" s="11"/>
      <c r="AL1080" s="11"/>
      <c r="AM1080" s="11"/>
      <c r="AN1080" s="11"/>
      <c r="AO1080" s="11"/>
      <c r="AP1080" s="11"/>
    </row>
    <row r="1081" spans="1:42" s="10" customFormat="1" ht="21">
      <c r="A1081" s="15"/>
      <c r="B1081" s="13"/>
      <c r="C1081" s="13"/>
      <c r="D1081" s="13"/>
      <c r="E1081" s="13"/>
      <c r="F1081" s="13"/>
      <c r="G1081" s="13"/>
      <c r="H1081" s="13"/>
      <c r="I1081" s="13"/>
      <c r="J1081" s="13"/>
      <c r="K1081" s="13"/>
      <c r="L1081" s="13"/>
      <c r="M1081" s="13"/>
      <c r="N1081" s="60"/>
      <c r="O1081" s="16"/>
      <c r="AA1081" s="11"/>
      <c r="AB1081" s="11"/>
      <c r="AC1081" s="11"/>
      <c r="AD1081" s="11"/>
      <c r="AE1081" s="11"/>
      <c r="AF1081" s="11"/>
      <c r="AG1081" s="11"/>
      <c r="AH1081" s="11"/>
      <c r="AI1081" s="11"/>
      <c r="AJ1081" s="11"/>
      <c r="AK1081" s="11"/>
      <c r="AL1081" s="11"/>
      <c r="AM1081" s="11"/>
      <c r="AN1081" s="11"/>
      <c r="AO1081" s="11"/>
      <c r="AP1081" s="11"/>
    </row>
    <row r="1082" spans="1:42" s="10" customFormat="1" ht="21">
      <c r="A1082" s="15"/>
      <c r="B1082" s="13"/>
      <c r="C1082" s="13"/>
      <c r="D1082" s="13"/>
      <c r="E1082" s="13"/>
      <c r="F1082" s="13"/>
      <c r="G1082" s="13"/>
      <c r="H1082" s="13"/>
      <c r="I1082" s="13"/>
      <c r="J1082" s="13"/>
      <c r="K1082" s="13"/>
      <c r="L1082" s="13"/>
      <c r="M1082" s="13"/>
      <c r="N1082" s="60"/>
      <c r="O1082" s="16"/>
      <c r="AA1082" s="11"/>
      <c r="AB1082" s="11"/>
      <c r="AC1082" s="11"/>
      <c r="AD1082" s="11"/>
      <c r="AE1082" s="11"/>
      <c r="AF1082" s="11"/>
      <c r="AG1082" s="11"/>
      <c r="AH1082" s="11"/>
      <c r="AI1082" s="11"/>
      <c r="AJ1082" s="11"/>
      <c r="AK1082" s="11"/>
      <c r="AL1082" s="11"/>
      <c r="AM1082" s="11"/>
      <c r="AN1082" s="11"/>
      <c r="AO1082" s="11"/>
      <c r="AP1082" s="11"/>
    </row>
    <row r="1083" spans="1:42" s="10" customFormat="1" ht="21">
      <c r="A1083" s="15"/>
      <c r="B1083" s="13"/>
      <c r="C1083" s="13"/>
      <c r="D1083" s="13"/>
      <c r="E1083" s="13"/>
      <c r="F1083" s="13"/>
      <c r="G1083" s="13"/>
      <c r="H1083" s="13"/>
      <c r="I1083" s="13"/>
      <c r="J1083" s="13"/>
      <c r="K1083" s="13"/>
      <c r="L1083" s="13"/>
      <c r="M1083" s="13"/>
      <c r="N1083" s="60"/>
      <c r="O1083" s="16"/>
      <c r="AA1083" s="11"/>
      <c r="AB1083" s="11"/>
      <c r="AC1083" s="11"/>
      <c r="AD1083" s="11"/>
      <c r="AE1083" s="11"/>
      <c r="AF1083" s="11"/>
      <c r="AG1083" s="11"/>
      <c r="AH1083" s="11"/>
      <c r="AI1083" s="11"/>
      <c r="AJ1083" s="11"/>
      <c r="AK1083" s="11"/>
      <c r="AL1083" s="11"/>
      <c r="AM1083" s="11"/>
      <c r="AN1083" s="11"/>
      <c r="AO1083" s="11"/>
      <c r="AP1083" s="11"/>
    </row>
    <row r="1084" spans="1:42" s="10" customFormat="1" ht="21">
      <c r="A1084" s="15"/>
      <c r="B1084" s="13"/>
      <c r="C1084" s="13"/>
      <c r="D1084" s="13"/>
      <c r="E1084" s="13"/>
      <c r="F1084" s="13"/>
      <c r="G1084" s="13"/>
      <c r="H1084" s="13"/>
      <c r="I1084" s="13"/>
      <c r="J1084" s="13"/>
      <c r="K1084" s="13"/>
      <c r="L1084" s="13"/>
      <c r="M1084" s="13"/>
      <c r="N1084" s="60"/>
      <c r="O1084" s="16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  <c r="AN1084" s="11"/>
      <c r="AO1084" s="11"/>
      <c r="AP1084" s="11"/>
    </row>
    <row r="1085" spans="1:42" s="10" customFormat="1" ht="21">
      <c r="A1085" s="15"/>
      <c r="B1085" s="13"/>
      <c r="C1085" s="13"/>
      <c r="D1085" s="13"/>
      <c r="E1085" s="13"/>
      <c r="F1085" s="13"/>
      <c r="G1085" s="13"/>
      <c r="H1085" s="13"/>
      <c r="I1085" s="13"/>
      <c r="J1085" s="13"/>
      <c r="K1085" s="13"/>
      <c r="L1085" s="13"/>
      <c r="M1085" s="13"/>
      <c r="N1085" s="60"/>
      <c r="O1085" s="16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11"/>
      <c r="AN1085" s="11"/>
      <c r="AO1085" s="11"/>
      <c r="AP1085" s="11"/>
    </row>
    <row r="1086" spans="1:42" s="10" customFormat="1" ht="21">
      <c r="A1086" s="15"/>
      <c r="B1086" s="13"/>
      <c r="C1086" s="13"/>
      <c r="D1086" s="13"/>
      <c r="E1086" s="13"/>
      <c r="F1086" s="13"/>
      <c r="G1086" s="13"/>
      <c r="H1086" s="13"/>
      <c r="I1086" s="13"/>
      <c r="J1086" s="13"/>
      <c r="K1086" s="13"/>
      <c r="L1086" s="13"/>
      <c r="M1086" s="13"/>
      <c r="N1086" s="60"/>
      <c r="O1086" s="16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  <c r="AN1086" s="11"/>
      <c r="AO1086" s="11"/>
      <c r="AP1086" s="11"/>
    </row>
    <row r="1087" spans="1:42" s="10" customFormat="1" ht="21">
      <c r="A1087" s="15"/>
      <c r="B1087" s="13"/>
      <c r="C1087" s="13"/>
      <c r="D1087" s="13"/>
      <c r="E1087" s="13"/>
      <c r="F1087" s="13"/>
      <c r="G1087" s="13"/>
      <c r="H1087" s="13"/>
      <c r="I1087" s="13"/>
      <c r="J1087" s="13"/>
      <c r="K1087" s="13"/>
      <c r="L1087" s="13"/>
      <c r="M1087" s="13"/>
      <c r="N1087" s="60"/>
      <c r="O1087" s="16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11"/>
      <c r="AN1087" s="11"/>
      <c r="AO1087" s="11"/>
      <c r="AP1087" s="11"/>
    </row>
    <row r="1088" spans="1:42" s="10" customFormat="1" ht="21">
      <c r="A1088" s="15"/>
      <c r="B1088" s="13"/>
      <c r="C1088" s="13"/>
      <c r="D1088" s="13"/>
      <c r="E1088" s="13"/>
      <c r="F1088" s="13"/>
      <c r="G1088" s="13"/>
      <c r="H1088" s="13"/>
      <c r="I1088" s="13"/>
      <c r="J1088" s="13"/>
      <c r="K1088" s="13"/>
      <c r="L1088" s="13"/>
      <c r="M1088" s="13"/>
      <c r="N1088" s="60"/>
      <c r="O1088" s="16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11"/>
      <c r="AN1088" s="11"/>
      <c r="AO1088" s="11"/>
      <c r="AP1088" s="11"/>
    </row>
    <row r="1089" spans="1:42" s="10" customFormat="1" ht="21">
      <c r="A1089" s="15"/>
      <c r="B1089" s="13"/>
      <c r="C1089" s="13"/>
      <c r="D1089" s="13"/>
      <c r="E1089" s="13"/>
      <c r="F1089" s="13"/>
      <c r="G1089" s="13"/>
      <c r="H1089" s="13"/>
      <c r="I1089" s="13"/>
      <c r="J1089" s="13"/>
      <c r="K1089" s="13"/>
      <c r="L1089" s="13"/>
      <c r="M1089" s="13"/>
      <c r="N1089" s="60"/>
      <c r="O1089" s="16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  <c r="AL1089" s="11"/>
      <c r="AM1089" s="11"/>
      <c r="AN1089" s="11"/>
      <c r="AO1089" s="11"/>
      <c r="AP1089" s="11"/>
    </row>
    <row r="1090" spans="1:42" s="10" customFormat="1" ht="21">
      <c r="A1090" s="15"/>
      <c r="B1090" s="13"/>
      <c r="C1090" s="13"/>
      <c r="D1090" s="13"/>
      <c r="E1090" s="13"/>
      <c r="F1090" s="13"/>
      <c r="G1090" s="13"/>
      <c r="H1090" s="13"/>
      <c r="I1090" s="13"/>
      <c r="J1090" s="13"/>
      <c r="K1090" s="13"/>
      <c r="L1090" s="13"/>
      <c r="M1090" s="13"/>
      <c r="N1090" s="60"/>
      <c r="O1090" s="16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  <c r="AN1090" s="11"/>
      <c r="AO1090" s="11"/>
      <c r="AP1090" s="11"/>
    </row>
    <row r="1091" spans="1:42" s="10" customFormat="1" ht="21">
      <c r="A1091" s="15"/>
      <c r="B1091" s="13"/>
      <c r="C1091" s="13"/>
      <c r="D1091" s="13"/>
      <c r="E1091" s="13"/>
      <c r="F1091" s="13"/>
      <c r="G1091" s="13"/>
      <c r="H1091" s="13"/>
      <c r="I1091" s="13"/>
      <c r="J1091" s="13"/>
      <c r="K1091" s="13"/>
      <c r="L1091" s="13"/>
      <c r="M1091" s="13"/>
      <c r="N1091" s="60"/>
      <c r="O1091" s="16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11"/>
      <c r="AN1091" s="11"/>
      <c r="AO1091" s="11"/>
      <c r="AP1091" s="11"/>
    </row>
    <row r="1092" spans="1:42" s="10" customFormat="1" ht="21">
      <c r="A1092" s="15"/>
      <c r="B1092" s="13"/>
      <c r="C1092" s="13"/>
      <c r="D1092" s="13"/>
      <c r="E1092" s="13"/>
      <c r="F1092" s="13"/>
      <c r="G1092" s="13"/>
      <c r="H1092" s="13"/>
      <c r="I1092" s="13"/>
      <c r="J1092" s="13"/>
      <c r="K1092" s="13"/>
      <c r="L1092" s="13"/>
      <c r="M1092" s="13"/>
      <c r="N1092" s="60"/>
      <c r="O1092" s="16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11"/>
      <c r="AN1092" s="11"/>
      <c r="AO1092" s="11"/>
      <c r="AP1092" s="11"/>
    </row>
    <row r="1093" spans="1:42" s="10" customFormat="1" ht="21">
      <c r="A1093" s="15"/>
      <c r="B1093" s="13"/>
      <c r="C1093" s="13"/>
      <c r="D1093" s="13"/>
      <c r="E1093" s="13"/>
      <c r="F1093" s="13"/>
      <c r="G1093" s="13"/>
      <c r="H1093" s="13"/>
      <c r="I1093" s="13"/>
      <c r="J1093" s="13"/>
      <c r="K1093" s="13"/>
      <c r="L1093" s="13"/>
      <c r="M1093" s="13"/>
      <c r="N1093" s="60"/>
      <c r="O1093" s="16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  <c r="AN1093" s="11"/>
      <c r="AO1093" s="11"/>
      <c r="AP1093" s="11"/>
    </row>
    <row r="1094" spans="1:42" s="10" customFormat="1" ht="21">
      <c r="A1094" s="15"/>
      <c r="B1094" s="13"/>
      <c r="C1094" s="13"/>
      <c r="D1094" s="13"/>
      <c r="E1094" s="13"/>
      <c r="F1094" s="13"/>
      <c r="G1094" s="13"/>
      <c r="H1094" s="13"/>
      <c r="I1094" s="13"/>
      <c r="J1094" s="13"/>
      <c r="K1094" s="13"/>
      <c r="L1094" s="13"/>
      <c r="M1094" s="13"/>
      <c r="N1094" s="60"/>
      <c r="O1094" s="16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/>
      <c r="AN1094" s="11"/>
      <c r="AO1094" s="11"/>
      <c r="AP1094" s="11"/>
    </row>
    <row r="1095" spans="1:42" s="10" customFormat="1" ht="21">
      <c r="A1095" s="15"/>
      <c r="B1095" s="13"/>
      <c r="C1095" s="13"/>
      <c r="D1095" s="13"/>
      <c r="E1095" s="13"/>
      <c r="F1095" s="13"/>
      <c r="G1095" s="13"/>
      <c r="H1095" s="13"/>
      <c r="I1095" s="13"/>
      <c r="J1095" s="13"/>
      <c r="K1095" s="13"/>
      <c r="L1095" s="13"/>
      <c r="M1095" s="13"/>
      <c r="N1095" s="60"/>
      <c r="O1095" s="16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  <c r="AN1095" s="11"/>
      <c r="AO1095" s="11"/>
      <c r="AP1095" s="11"/>
    </row>
    <row r="1096" spans="1:42" s="10" customFormat="1" ht="21">
      <c r="A1096" s="15"/>
      <c r="B1096" s="13"/>
      <c r="C1096" s="13"/>
      <c r="D1096" s="13"/>
      <c r="E1096" s="13"/>
      <c r="F1096" s="13"/>
      <c r="G1096" s="13"/>
      <c r="H1096" s="13"/>
      <c r="I1096" s="13"/>
      <c r="J1096" s="13"/>
      <c r="K1096" s="13"/>
      <c r="L1096" s="13"/>
      <c r="M1096" s="13"/>
      <c r="N1096" s="60"/>
      <c r="O1096" s="16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  <c r="AN1096" s="11"/>
      <c r="AO1096" s="11"/>
      <c r="AP1096" s="11"/>
    </row>
    <row r="1097" spans="1:42" s="10" customFormat="1" ht="21">
      <c r="A1097" s="15"/>
      <c r="B1097" s="13"/>
      <c r="C1097" s="13"/>
      <c r="D1097" s="13"/>
      <c r="E1097" s="13"/>
      <c r="F1097" s="13"/>
      <c r="G1097" s="13"/>
      <c r="H1097" s="13"/>
      <c r="I1097" s="13"/>
      <c r="J1097" s="13"/>
      <c r="K1097" s="13"/>
      <c r="L1097" s="13"/>
      <c r="M1097" s="13"/>
      <c r="N1097" s="60"/>
      <c r="O1097" s="16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/>
      <c r="AN1097" s="11"/>
      <c r="AO1097" s="11"/>
      <c r="AP1097" s="11"/>
    </row>
    <row r="1098" spans="1:42" s="10" customFormat="1" ht="21">
      <c r="A1098" s="15"/>
      <c r="B1098" s="13"/>
      <c r="C1098" s="13"/>
      <c r="D1098" s="13"/>
      <c r="E1098" s="13"/>
      <c r="F1098" s="13"/>
      <c r="G1098" s="13"/>
      <c r="H1098" s="13"/>
      <c r="I1098" s="13"/>
      <c r="J1098" s="13"/>
      <c r="K1098" s="13"/>
      <c r="L1098" s="13"/>
      <c r="M1098" s="13"/>
      <c r="N1098" s="60"/>
      <c r="O1098" s="16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  <c r="AN1098" s="11"/>
      <c r="AO1098" s="11"/>
      <c r="AP1098" s="11"/>
    </row>
    <row r="1099" spans="1:42" s="10" customFormat="1" ht="21">
      <c r="A1099" s="15"/>
      <c r="B1099" s="13"/>
      <c r="C1099" s="13"/>
      <c r="D1099" s="13"/>
      <c r="E1099" s="13"/>
      <c r="F1099" s="13"/>
      <c r="G1099" s="13"/>
      <c r="H1099" s="13"/>
      <c r="I1099" s="13"/>
      <c r="J1099" s="13"/>
      <c r="K1099" s="13"/>
      <c r="L1099" s="13"/>
      <c r="M1099" s="13"/>
      <c r="N1099" s="60"/>
      <c r="O1099" s="16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11"/>
      <c r="AM1099" s="11"/>
      <c r="AN1099" s="11"/>
      <c r="AO1099" s="11"/>
      <c r="AP1099" s="11"/>
    </row>
    <row r="1100" spans="1:42" s="10" customFormat="1" ht="21">
      <c r="A1100" s="15"/>
      <c r="B1100" s="13"/>
      <c r="C1100" s="13"/>
      <c r="D1100" s="13"/>
      <c r="E1100" s="13"/>
      <c r="F1100" s="13"/>
      <c r="G1100" s="13"/>
      <c r="H1100" s="13"/>
      <c r="I1100" s="13"/>
      <c r="J1100" s="13"/>
      <c r="K1100" s="13"/>
      <c r="L1100" s="13"/>
      <c r="M1100" s="13"/>
      <c r="N1100" s="60"/>
      <c r="O1100" s="16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  <c r="AN1100" s="11"/>
      <c r="AO1100" s="11"/>
      <c r="AP1100" s="11"/>
    </row>
    <row r="1101" spans="1:42" s="10" customFormat="1" ht="21">
      <c r="A1101" s="15"/>
      <c r="B1101" s="13"/>
      <c r="C1101" s="13"/>
      <c r="D1101" s="13"/>
      <c r="E1101" s="13"/>
      <c r="F1101" s="13"/>
      <c r="G1101" s="13"/>
      <c r="H1101" s="13"/>
      <c r="I1101" s="13"/>
      <c r="J1101" s="13"/>
      <c r="K1101" s="13"/>
      <c r="L1101" s="13"/>
      <c r="M1101" s="13"/>
      <c r="N1101" s="60"/>
      <c r="O1101" s="16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  <c r="AN1101" s="11"/>
      <c r="AO1101" s="11"/>
      <c r="AP1101" s="11"/>
    </row>
    <row r="1102" spans="1:42" s="10" customFormat="1" ht="21">
      <c r="A1102" s="15"/>
      <c r="B1102" s="13"/>
      <c r="C1102" s="13"/>
      <c r="D1102" s="13"/>
      <c r="E1102" s="13"/>
      <c r="F1102" s="13"/>
      <c r="G1102" s="13"/>
      <c r="H1102" s="13"/>
      <c r="I1102" s="13"/>
      <c r="J1102" s="13"/>
      <c r="K1102" s="13"/>
      <c r="L1102" s="13"/>
      <c r="M1102" s="13"/>
      <c r="N1102" s="60"/>
      <c r="O1102" s="16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  <c r="AN1102" s="11"/>
      <c r="AO1102" s="11"/>
      <c r="AP1102" s="11"/>
    </row>
    <row r="1103" spans="1:42" s="10" customFormat="1" ht="21">
      <c r="A1103" s="15"/>
      <c r="B1103" s="13"/>
      <c r="C1103" s="13"/>
      <c r="D1103" s="13"/>
      <c r="E1103" s="13"/>
      <c r="F1103" s="13"/>
      <c r="G1103" s="13"/>
      <c r="H1103" s="13"/>
      <c r="I1103" s="13"/>
      <c r="J1103" s="13"/>
      <c r="K1103" s="13"/>
      <c r="L1103" s="13"/>
      <c r="M1103" s="13"/>
      <c r="N1103" s="60"/>
      <c r="O1103" s="16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  <c r="AN1103" s="11"/>
      <c r="AO1103" s="11"/>
      <c r="AP1103" s="11"/>
    </row>
    <row r="1104" spans="1:42" s="10" customFormat="1" ht="21">
      <c r="A1104" s="15"/>
      <c r="B1104" s="13"/>
      <c r="C1104" s="13"/>
      <c r="D1104" s="13"/>
      <c r="E1104" s="13"/>
      <c r="F1104" s="13"/>
      <c r="G1104" s="13"/>
      <c r="H1104" s="13"/>
      <c r="I1104" s="13"/>
      <c r="J1104" s="13"/>
      <c r="K1104" s="13"/>
      <c r="L1104" s="13"/>
      <c r="M1104" s="13"/>
      <c r="N1104" s="60"/>
      <c r="O1104" s="16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11"/>
      <c r="AM1104" s="11"/>
      <c r="AN1104" s="11"/>
      <c r="AO1104" s="11"/>
      <c r="AP1104" s="11"/>
    </row>
    <row r="1105" spans="1:42" s="10" customFormat="1" ht="21">
      <c r="A1105" s="15"/>
      <c r="B1105" s="13"/>
      <c r="C1105" s="13"/>
      <c r="D1105" s="13"/>
      <c r="E1105" s="13"/>
      <c r="F1105" s="13"/>
      <c r="G1105" s="13"/>
      <c r="H1105" s="13"/>
      <c r="I1105" s="13"/>
      <c r="J1105" s="13"/>
      <c r="K1105" s="13"/>
      <c r="L1105" s="13"/>
      <c r="M1105" s="13"/>
      <c r="N1105" s="60"/>
      <c r="O1105" s="16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11"/>
      <c r="AN1105" s="11"/>
      <c r="AO1105" s="11"/>
      <c r="AP1105" s="11"/>
    </row>
    <row r="1106" spans="1:42" s="10" customFormat="1" ht="21">
      <c r="A1106" s="15"/>
      <c r="B1106" s="13"/>
      <c r="C1106" s="13"/>
      <c r="D1106" s="13"/>
      <c r="E1106" s="13"/>
      <c r="F1106" s="13"/>
      <c r="G1106" s="13"/>
      <c r="H1106" s="13"/>
      <c r="I1106" s="13"/>
      <c r="J1106" s="13"/>
      <c r="K1106" s="13"/>
      <c r="L1106" s="13"/>
      <c r="M1106" s="13"/>
      <c r="N1106" s="60"/>
      <c r="O1106" s="16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  <c r="AN1106" s="11"/>
      <c r="AO1106" s="11"/>
      <c r="AP1106" s="11"/>
    </row>
    <row r="1107" spans="1:42" s="10" customFormat="1" ht="21">
      <c r="A1107" s="15"/>
      <c r="B1107" s="13"/>
      <c r="C1107" s="13"/>
      <c r="D1107" s="13"/>
      <c r="E1107" s="13"/>
      <c r="F1107" s="13"/>
      <c r="G1107" s="13"/>
      <c r="H1107" s="13"/>
      <c r="I1107" s="13"/>
      <c r="J1107" s="13"/>
      <c r="K1107" s="13"/>
      <c r="L1107" s="13"/>
      <c r="M1107" s="13"/>
      <c r="N1107" s="60"/>
      <c r="O1107" s="16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1"/>
      <c r="AP1107" s="11"/>
    </row>
    <row r="1108" spans="1:42" s="10" customFormat="1" ht="21">
      <c r="A1108" s="15"/>
      <c r="B1108" s="13"/>
      <c r="C1108" s="13"/>
      <c r="D1108" s="13"/>
      <c r="E1108" s="13"/>
      <c r="F1108" s="13"/>
      <c r="G1108" s="13"/>
      <c r="H1108" s="13"/>
      <c r="I1108" s="13"/>
      <c r="J1108" s="13"/>
      <c r="K1108" s="13"/>
      <c r="L1108" s="13"/>
      <c r="M1108" s="13"/>
      <c r="N1108" s="60"/>
      <c r="O1108" s="16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  <c r="AN1108" s="11"/>
      <c r="AO1108" s="11"/>
      <c r="AP1108" s="11"/>
    </row>
    <row r="1109" spans="1:42" s="10" customFormat="1" ht="21">
      <c r="A1109" s="15"/>
      <c r="B1109" s="13"/>
      <c r="C1109" s="13"/>
      <c r="D1109" s="13"/>
      <c r="E1109" s="13"/>
      <c r="F1109" s="13"/>
      <c r="G1109" s="13"/>
      <c r="H1109" s="13"/>
      <c r="I1109" s="13"/>
      <c r="J1109" s="13"/>
      <c r="K1109" s="13"/>
      <c r="L1109" s="13"/>
      <c r="M1109" s="13"/>
      <c r="N1109" s="60"/>
      <c r="O1109" s="16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1"/>
      <c r="AP1109" s="11"/>
    </row>
    <row r="1110" spans="1:42" s="10" customFormat="1" ht="21">
      <c r="A1110" s="15"/>
      <c r="B1110" s="13"/>
      <c r="C1110" s="13"/>
      <c r="D1110" s="13"/>
      <c r="E1110" s="13"/>
      <c r="F1110" s="13"/>
      <c r="G1110" s="13"/>
      <c r="H1110" s="13"/>
      <c r="I1110" s="13"/>
      <c r="J1110" s="13"/>
      <c r="K1110" s="13"/>
      <c r="L1110" s="13"/>
      <c r="M1110" s="13"/>
      <c r="N1110" s="60"/>
      <c r="O1110" s="16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  <c r="AN1110" s="11"/>
      <c r="AO1110" s="11"/>
      <c r="AP1110" s="11"/>
    </row>
    <row r="1111" spans="1:42" s="10" customFormat="1" ht="21">
      <c r="A1111" s="15"/>
      <c r="B1111" s="13"/>
      <c r="C1111" s="13"/>
      <c r="D1111" s="13"/>
      <c r="E1111" s="13"/>
      <c r="F1111" s="13"/>
      <c r="G1111" s="13"/>
      <c r="H1111" s="13"/>
      <c r="I1111" s="13"/>
      <c r="J1111" s="13"/>
      <c r="K1111" s="13"/>
      <c r="L1111" s="13"/>
      <c r="M1111" s="13"/>
      <c r="N1111" s="60"/>
      <c r="O1111" s="16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  <c r="AN1111" s="11"/>
      <c r="AO1111" s="11"/>
      <c r="AP1111" s="11"/>
    </row>
    <row r="1112" spans="1:42" s="10" customFormat="1" ht="21">
      <c r="A1112" s="15"/>
      <c r="B1112" s="13"/>
      <c r="C1112" s="13"/>
      <c r="D1112" s="13"/>
      <c r="E1112" s="13"/>
      <c r="F1112" s="13"/>
      <c r="G1112" s="13"/>
      <c r="H1112" s="13"/>
      <c r="I1112" s="13"/>
      <c r="J1112" s="13"/>
      <c r="K1112" s="13"/>
      <c r="L1112" s="13"/>
      <c r="M1112" s="13"/>
      <c r="N1112" s="60"/>
      <c r="O1112" s="16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1"/>
      <c r="AP1112" s="11"/>
    </row>
    <row r="1113" spans="1:42" s="10" customFormat="1" ht="21">
      <c r="A1113" s="15"/>
      <c r="B1113" s="13"/>
      <c r="C1113" s="13"/>
      <c r="D1113" s="13"/>
      <c r="E1113" s="13"/>
      <c r="F1113" s="13"/>
      <c r="G1113" s="13"/>
      <c r="H1113" s="13"/>
      <c r="I1113" s="13"/>
      <c r="J1113" s="13"/>
      <c r="K1113" s="13"/>
      <c r="L1113" s="13"/>
      <c r="M1113" s="13"/>
      <c r="N1113" s="60"/>
      <c r="O1113" s="16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  <c r="AO1113" s="11"/>
      <c r="AP1113" s="11"/>
    </row>
    <row r="1114" spans="1:42" s="10" customFormat="1" ht="21">
      <c r="A1114" s="15"/>
      <c r="B1114" s="13"/>
      <c r="C1114" s="13"/>
      <c r="D1114" s="13"/>
      <c r="E1114" s="13"/>
      <c r="F1114" s="13"/>
      <c r="G1114" s="13"/>
      <c r="H1114" s="13"/>
      <c r="I1114" s="13"/>
      <c r="J1114" s="13"/>
      <c r="K1114" s="13"/>
      <c r="L1114" s="13"/>
      <c r="M1114" s="13"/>
      <c r="N1114" s="60"/>
      <c r="O1114" s="16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  <c r="AO1114" s="11"/>
      <c r="AP1114" s="11"/>
    </row>
    <row r="1115" spans="1:42" s="10" customFormat="1" ht="21">
      <c r="A1115" s="15"/>
      <c r="B1115" s="13"/>
      <c r="C1115" s="13"/>
      <c r="D1115" s="13"/>
      <c r="E1115" s="13"/>
      <c r="F1115" s="13"/>
      <c r="G1115" s="13"/>
      <c r="H1115" s="13"/>
      <c r="I1115" s="13"/>
      <c r="J1115" s="13"/>
      <c r="K1115" s="13"/>
      <c r="L1115" s="13"/>
      <c r="M1115" s="13"/>
      <c r="N1115" s="60"/>
      <c r="O1115" s="16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/>
      <c r="AN1115" s="11"/>
      <c r="AO1115" s="11"/>
      <c r="AP1115" s="11"/>
    </row>
    <row r="1116" spans="1:42" s="10" customFormat="1" ht="21">
      <c r="A1116" s="15"/>
      <c r="B1116" s="13"/>
      <c r="C1116" s="13"/>
      <c r="D1116" s="13"/>
      <c r="E1116" s="13"/>
      <c r="F1116" s="13"/>
      <c r="G1116" s="13"/>
      <c r="H1116" s="13"/>
      <c r="I1116" s="13"/>
      <c r="J1116" s="13"/>
      <c r="K1116" s="13"/>
      <c r="L1116" s="13"/>
      <c r="M1116" s="13"/>
      <c r="N1116" s="60"/>
      <c r="O1116" s="16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11"/>
      <c r="AN1116" s="11"/>
      <c r="AO1116" s="11"/>
      <c r="AP1116" s="11"/>
    </row>
    <row r="1117" spans="1:42" s="10" customFormat="1" ht="21">
      <c r="A1117" s="15"/>
      <c r="B1117" s="13"/>
      <c r="C1117" s="13"/>
      <c r="D1117" s="13"/>
      <c r="E1117" s="13"/>
      <c r="F1117" s="13"/>
      <c r="G1117" s="13"/>
      <c r="H1117" s="13"/>
      <c r="I1117" s="13"/>
      <c r="J1117" s="13"/>
      <c r="K1117" s="13"/>
      <c r="L1117" s="13"/>
      <c r="M1117" s="13"/>
      <c r="N1117" s="60"/>
      <c r="O1117" s="16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11"/>
      <c r="AM1117" s="11"/>
      <c r="AN1117" s="11"/>
      <c r="AO1117" s="11"/>
      <c r="AP1117" s="11"/>
    </row>
    <row r="1118" spans="1:42" s="10" customFormat="1" ht="21">
      <c r="A1118" s="15"/>
      <c r="B1118" s="13"/>
      <c r="C1118" s="13"/>
      <c r="D1118" s="13"/>
      <c r="E1118" s="13"/>
      <c r="F1118" s="13"/>
      <c r="G1118" s="13"/>
      <c r="H1118" s="13"/>
      <c r="I1118" s="13"/>
      <c r="J1118" s="13"/>
      <c r="K1118" s="13"/>
      <c r="L1118" s="13"/>
      <c r="M1118" s="13"/>
      <c r="N1118" s="60"/>
      <c r="O1118" s="16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11"/>
      <c r="AN1118" s="11"/>
      <c r="AO1118" s="11"/>
      <c r="AP1118" s="11"/>
    </row>
    <row r="1119" spans="1:42" s="10" customFormat="1" ht="21">
      <c r="A1119" s="15"/>
      <c r="B1119" s="13"/>
      <c r="C1119" s="13"/>
      <c r="D1119" s="13"/>
      <c r="E1119" s="13"/>
      <c r="F1119" s="13"/>
      <c r="G1119" s="13"/>
      <c r="H1119" s="13"/>
      <c r="I1119" s="13"/>
      <c r="J1119" s="13"/>
      <c r="K1119" s="13"/>
      <c r="L1119" s="13"/>
      <c r="M1119" s="13"/>
      <c r="N1119" s="60"/>
      <c r="O1119" s="16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  <c r="AN1119" s="11"/>
      <c r="AO1119" s="11"/>
      <c r="AP1119" s="11"/>
    </row>
    <row r="1120" spans="1:42" s="10" customFormat="1" ht="21">
      <c r="A1120" s="15"/>
      <c r="B1120" s="13"/>
      <c r="C1120" s="13"/>
      <c r="D1120" s="13"/>
      <c r="E1120" s="13"/>
      <c r="F1120" s="13"/>
      <c r="G1120" s="13"/>
      <c r="H1120" s="13"/>
      <c r="I1120" s="13"/>
      <c r="J1120" s="13"/>
      <c r="K1120" s="13"/>
      <c r="L1120" s="13"/>
      <c r="M1120" s="13"/>
      <c r="N1120" s="60"/>
      <c r="O1120" s="16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  <c r="AN1120" s="11"/>
      <c r="AO1120" s="11"/>
      <c r="AP1120" s="11"/>
    </row>
    <row r="1121" spans="1:42" s="10" customFormat="1" ht="21">
      <c r="A1121" s="15"/>
      <c r="B1121" s="13"/>
      <c r="C1121" s="13"/>
      <c r="D1121" s="13"/>
      <c r="E1121" s="13"/>
      <c r="F1121" s="13"/>
      <c r="G1121" s="13"/>
      <c r="H1121" s="13"/>
      <c r="I1121" s="13"/>
      <c r="J1121" s="13"/>
      <c r="K1121" s="13"/>
      <c r="L1121" s="13"/>
      <c r="M1121" s="13"/>
      <c r="N1121" s="60"/>
      <c r="O1121" s="16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  <c r="AL1121" s="11"/>
      <c r="AM1121" s="11"/>
      <c r="AN1121" s="11"/>
      <c r="AO1121" s="11"/>
      <c r="AP1121" s="11"/>
    </row>
    <row r="1122" spans="1:42" s="10" customFormat="1" ht="21">
      <c r="A1122" s="15"/>
      <c r="B1122" s="13"/>
      <c r="C1122" s="13"/>
      <c r="D1122" s="13"/>
      <c r="E1122" s="13"/>
      <c r="F1122" s="13"/>
      <c r="G1122" s="13"/>
      <c r="H1122" s="13"/>
      <c r="I1122" s="13"/>
      <c r="J1122" s="13"/>
      <c r="K1122" s="13"/>
      <c r="L1122" s="13"/>
      <c r="M1122" s="13"/>
      <c r="N1122" s="60"/>
      <c r="O1122" s="16"/>
      <c r="AA1122" s="11"/>
      <c r="AB1122" s="11"/>
      <c r="AC1122" s="11"/>
      <c r="AD1122" s="11"/>
      <c r="AE1122" s="11"/>
      <c r="AF1122" s="11"/>
      <c r="AG1122" s="11"/>
      <c r="AH1122" s="11"/>
      <c r="AI1122" s="11"/>
      <c r="AJ1122" s="11"/>
      <c r="AK1122" s="11"/>
      <c r="AL1122" s="11"/>
      <c r="AM1122" s="11"/>
      <c r="AN1122" s="11"/>
      <c r="AO1122" s="11"/>
      <c r="AP1122" s="11"/>
    </row>
    <row r="1123" spans="1:42" s="10" customFormat="1" ht="21">
      <c r="A1123" s="15"/>
      <c r="B1123" s="13"/>
      <c r="C1123" s="13"/>
      <c r="D1123" s="13"/>
      <c r="E1123" s="13"/>
      <c r="F1123" s="13"/>
      <c r="G1123" s="13"/>
      <c r="H1123" s="13"/>
      <c r="I1123" s="13"/>
      <c r="J1123" s="13"/>
      <c r="K1123" s="13"/>
      <c r="L1123" s="13"/>
      <c r="M1123" s="13"/>
      <c r="N1123" s="60"/>
      <c r="O1123" s="16"/>
      <c r="AA1123" s="11"/>
      <c r="AB1123" s="11"/>
      <c r="AC1123" s="11"/>
      <c r="AD1123" s="11"/>
      <c r="AE1123" s="11"/>
      <c r="AF1123" s="11"/>
      <c r="AG1123" s="11"/>
      <c r="AH1123" s="11"/>
      <c r="AI1123" s="11"/>
      <c r="AJ1123" s="11"/>
      <c r="AK1123" s="11"/>
      <c r="AL1123" s="11"/>
      <c r="AM1123" s="11"/>
      <c r="AN1123" s="11"/>
      <c r="AO1123" s="11"/>
      <c r="AP1123" s="11"/>
    </row>
    <row r="1124" spans="1:42" s="10" customFormat="1" ht="21">
      <c r="A1124" s="15"/>
      <c r="B1124" s="13"/>
      <c r="C1124" s="13"/>
      <c r="D1124" s="13"/>
      <c r="E1124" s="13"/>
      <c r="F1124" s="13"/>
      <c r="G1124" s="13"/>
      <c r="H1124" s="13"/>
      <c r="I1124" s="13"/>
      <c r="J1124" s="13"/>
      <c r="K1124" s="13"/>
      <c r="L1124" s="13"/>
      <c r="M1124" s="13"/>
      <c r="N1124" s="60"/>
      <c r="O1124" s="16"/>
      <c r="AA1124" s="11"/>
      <c r="AB1124" s="11"/>
      <c r="AC1124" s="11"/>
      <c r="AD1124" s="11"/>
      <c r="AE1124" s="11"/>
      <c r="AF1124" s="11"/>
      <c r="AG1124" s="11"/>
      <c r="AH1124" s="11"/>
      <c r="AI1124" s="11"/>
      <c r="AJ1124" s="11"/>
      <c r="AK1124" s="11"/>
      <c r="AL1124" s="11"/>
      <c r="AM1124" s="11"/>
      <c r="AN1124" s="11"/>
      <c r="AO1124" s="11"/>
      <c r="AP1124" s="11"/>
    </row>
    <row r="1125" spans="1:42" s="10" customFormat="1" ht="21">
      <c r="A1125" s="15"/>
      <c r="B1125" s="13"/>
      <c r="C1125" s="13"/>
      <c r="D1125" s="13"/>
      <c r="E1125" s="13"/>
      <c r="F1125" s="13"/>
      <c r="G1125" s="13"/>
      <c r="H1125" s="13"/>
      <c r="I1125" s="13"/>
      <c r="J1125" s="13"/>
      <c r="K1125" s="13"/>
      <c r="L1125" s="13"/>
      <c r="M1125" s="13"/>
      <c r="N1125" s="60"/>
      <c r="O1125" s="16"/>
      <c r="AA1125" s="11"/>
      <c r="AB1125" s="11"/>
      <c r="AC1125" s="11"/>
      <c r="AD1125" s="11"/>
      <c r="AE1125" s="11"/>
      <c r="AF1125" s="11"/>
      <c r="AG1125" s="11"/>
      <c r="AH1125" s="11"/>
      <c r="AI1125" s="11"/>
      <c r="AJ1125" s="11"/>
      <c r="AK1125" s="11"/>
      <c r="AL1125" s="11"/>
      <c r="AM1125" s="11"/>
      <c r="AN1125" s="11"/>
      <c r="AO1125" s="11"/>
      <c r="AP1125" s="11"/>
    </row>
    <row r="1126" spans="1:42" s="10" customFormat="1" ht="21">
      <c r="A1126" s="15"/>
      <c r="B1126" s="13"/>
      <c r="C1126" s="13"/>
      <c r="D1126" s="13"/>
      <c r="E1126" s="13"/>
      <c r="F1126" s="13"/>
      <c r="G1126" s="13"/>
      <c r="H1126" s="13"/>
      <c r="I1126" s="13"/>
      <c r="J1126" s="13"/>
      <c r="K1126" s="13"/>
      <c r="L1126" s="13"/>
      <c r="M1126" s="13"/>
      <c r="N1126" s="60"/>
      <c r="O1126" s="16"/>
      <c r="AA1126" s="11"/>
      <c r="AB1126" s="11"/>
      <c r="AC1126" s="11"/>
      <c r="AD1126" s="11"/>
      <c r="AE1126" s="11"/>
      <c r="AF1126" s="11"/>
      <c r="AG1126" s="11"/>
      <c r="AH1126" s="11"/>
      <c r="AI1126" s="11"/>
      <c r="AJ1126" s="11"/>
      <c r="AK1126" s="11"/>
      <c r="AL1126" s="11"/>
      <c r="AM1126" s="11"/>
      <c r="AN1126" s="11"/>
      <c r="AO1126" s="11"/>
      <c r="AP1126" s="11"/>
    </row>
    <row r="1127" spans="1:42" s="10" customFormat="1" ht="21">
      <c r="A1127" s="15"/>
      <c r="B1127" s="13"/>
      <c r="C1127" s="13"/>
      <c r="D1127" s="13"/>
      <c r="E1127" s="13"/>
      <c r="F1127" s="13"/>
      <c r="G1127" s="13"/>
      <c r="H1127" s="13"/>
      <c r="I1127" s="13"/>
      <c r="J1127" s="13"/>
      <c r="K1127" s="13"/>
      <c r="L1127" s="13"/>
      <c r="M1127" s="13"/>
      <c r="N1127" s="60"/>
      <c r="O1127" s="16"/>
      <c r="AA1127" s="11"/>
      <c r="AB1127" s="11"/>
      <c r="AC1127" s="11"/>
      <c r="AD1127" s="11"/>
      <c r="AE1127" s="11"/>
      <c r="AF1127" s="11"/>
      <c r="AG1127" s="11"/>
      <c r="AH1127" s="11"/>
      <c r="AI1127" s="11"/>
      <c r="AJ1127" s="11"/>
      <c r="AK1127" s="11"/>
      <c r="AL1127" s="11"/>
      <c r="AM1127" s="11"/>
      <c r="AN1127" s="11"/>
      <c r="AO1127" s="11"/>
      <c r="AP1127" s="11"/>
    </row>
    <row r="1128" spans="1:42" s="10" customFormat="1" ht="21">
      <c r="A1128" s="15"/>
      <c r="B1128" s="13"/>
      <c r="C1128" s="13"/>
      <c r="D1128" s="13"/>
      <c r="E1128" s="13"/>
      <c r="F1128" s="13"/>
      <c r="G1128" s="13"/>
      <c r="H1128" s="13"/>
      <c r="I1128" s="13"/>
      <c r="J1128" s="13"/>
      <c r="K1128" s="13"/>
      <c r="L1128" s="13"/>
      <c r="M1128" s="13"/>
      <c r="N1128" s="60"/>
      <c r="O1128" s="16"/>
      <c r="AA1128" s="11"/>
      <c r="AB1128" s="11"/>
      <c r="AC1128" s="11"/>
      <c r="AD1128" s="11"/>
      <c r="AE1128" s="11"/>
      <c r="AF1128" s="11"/>
      <c r="AG1128" s="11"/>
      <c r="AH1128" s="11"/>
      <c r="AI1128" s="11"/>
      <c r="AJ1128" s="11"/>
      <c r="AK1128" s="11"/>
      <c r="AL1128" s="11"/>
      <c r="AM1128" s="11"/>
      <c r="AN1128" s="11"/>
      <c r="AO1128" s="11"/>
      <c r="AP1128" s="11"/>
    </row>
    <row r="1129" spans="1:42" s="10" customFormat="1" ht="21">
      <c r="A1129" s="15"/>
      <c r="B1129" s="13"/>
      <c r="C1129" s="13"/>
      <c r="D1129" s="13"/>
      <c r="E1129" s="13"/>
      <c r="F1129" s="13"/>
      <c r="G1129" s="13"/>
      <c r="H1129" s="13"/>
      <c r="I1129" s="13"/>
      <c r="J1129" s="13"/>
      <c r="K1129" s="13"/>
      <c r="L1129" s="13"/>
      <c r="M1129" s="13"/>
      <c r="N1129" s="60"/>
      <c r="O1129" s="16"/>
      <c r="AA1129" s="11"/>
      <c r="AB1129" s="11"/>
      <c r="AC1129" s="11"/>
      <c r="AD1129" s="11"/>
      <c r="AE1129" s="11"/>
      <c r="AF1129" s="11"/>
      <c r="AG1129" s="11"/>
      <c r="AH1129" s="11"/>
      <c r="AI1129" s="11"/>
      <c r="AJ1129" s="11"/>
      <c r="AK1129" s="11"/>
      <c r="AL1129" s="11"/>
      <c r="AM1129" s="11"/>
      <c r="AN1129" s="11"/>
      <c r="AO1129" s="11"/>
      <c r="AP1129" s="11"/>
    </row>
    <row r="1130" spans="1:42" s="10" customFormat="1" ht="21">
      <c r="A1130" s="15"/>
      <c r="B1130" s="13"/>
      <c r="C1130" s="13"/>
      <c r="D1130" s="13"/>
      <c r="E1130" s="13"/>
      <c r="F1130" s="13"/>
      <c r="G1130" s="13"/>
      <c r="H1130" s="13"/>
      <c r="I1130" s="13"/>
      <c r="J1130" s="13"/>
      <c r="K1130" s="13"/>
      <c r="L1130" s="13"/>
      <c r="M1130" s="13"/>
      <c r="N1130" s="60"/>
      <c r="O1130" s="16"/>
      <c r="AA1130" s="11"/>
      <c r="AB1130" s="11"/>
      <c r="AC1130" s="11"/>
      <c r="AD1130" s="11"/>
      <c r="AE1130" s="11"/>
      <c r="AF1130" s="11"/>
      <c r="AG1130" s="11"/>
      <c r="AH1130" s="11"/>
      <c r="AI1130" s="11"/>
      <c r="AJ1130" s="11"/>
      <c r="AK1130" s="11"/>
      <c r="AL1130" s="11"/>
      <c r="AM1130" s="11"/>
      <c r="AN1130" s="11"/>
      <c r="AO1130" s="11"/>
      <c r="AP1130" s="11"/>
    </row>
    <row r="1131" spans="1:42" s="10" customFormat="1" ht="21">
      <c r="A1131" s="15"/>
      <c r="B1131" s="13"/>
      <c r="C1131" s="13"/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  <c r="N1131" s="60"/>
      <c r="O1131" s="16"/>
      <c r="AA1131" s="11"/>
      <c r="AB1131" s="11"/>
      <c r="AC1131" s="11"/>
      <c r="AD1131" s="11"/>
      <c r="AE1131" s="11"/>
      <c r="AF1131" s="11"/>
      <c r="AG1131" s="11"/>
      <c r="AH1131" s="11"/>
      <c r="AI1131" s="11"/>
      <c r="AJ1131" s="11"/>
      <c r="AK1131" s="11"/>
      <c r="AL1131" s="11"/>
      <c r="AM1131" s="11"/>
      <c r="AN1131" s="11"/>
      <c r="AO1131" s="11"/>
      <c r="AP1131" s="11"/>
    </row>
    <row r="1132" spans="1:42" s="10" customFormat="1" ht="21">
      <c r="A1132" s="15"/>
      <c r="B1132" s="13"/>
      <c r="C1132" s="13"/>
      <c r="D1132" s="13"/>
      <c r="E1132" s="13"/>
      <c r="F1132" s="13"/>
      <c r="G1132" s="13"/>
      <c r="H1132" s="13"/>
      <c r="I1132" s="13"/>
      <c r="J1132" s="13"/>
      <c r="K1132" s="13"/>
      <c r="L1132" s="13"/>
      <c r="M1132" s="13"/>
      <c r="N1132" s="60"/>
      <c r="O1132" s="16"/>
      <c r="AA1132" s="11"/>
      <c r="AB1132" s="11"/>
      <c r="AC1132" s="11"/>
      <c r="AD1132" s="11"/>
      <c r="AE1132" s="11"/>
      <c r="AF1132" s="11"/>
      <c r="AG1132" s="11"/>
      <c r="AH1132" s="11"/>
      <c r="AI1132" s="11"/>
      <c r="AJ1132" s="11"/>
      <c r="AK1132" s="11"/>
      <c r="AL1132" s="11"/>
      <c r="AM1132" s="11"/>
      <c r="AN1132" s="11"/>
      <c r="AO1132" s="11"/>
      <c r="AP1132" s="11"/>
    </row>
    <row r="1133" spans="1:42" s="10" customFormat="1" ht="21">
      <c r="A1133" s="15"/>
      <c r="B1133" s="13"/>
      <c r="C1133" s="13"/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  <c r="N1133" s="60"/>
      <c r="O1133" s="16"/>
      <c r="AA1133" s="11"/>
      <c r="AB1133" s="11"/>
      <c r="AC1133" s="11"/>
      <c r="AD1133" s="11"/>
      <c r="AE1133" s="11"/>
      <c r="AF1133" s="11"/>
      <c r="AG1133" s="11"/>
      <c r="AH1133" s="11"/>
      <c r="AI1133" s="11"/>
      <c r="AJ1133" s="11"/>
      <c r="AK1133" s="11"/>
      <c r="AL1133" s="11"/>
      <c r="AM1133" s="11"/>
      <c r="AN1133" s="11"/>
      <c r="AO1133" s="11"/>
      <c r="AP1133" s="11"/>
    </row>
    <row r="1134" spans="1:42" s="10" customFormat="1" ht="21">
      <c r="A1134" s="15"/>
      <c r="B1134" s="13"/>
      <c r="C1134" s="13"/>
      <c r="D1134" s="13"/>
      <c r="E1134" s="13"/>
      <c r="F1134" s="13"/>
      <c r="G1134" s="13"/>
      <c r="H1134" s="13"/>
      <c r="I1134" s="13"/>
      <c r="J1134" s="13"/>
      <c r="K1134" s="13"/>
      <c r="L1134" s="13"/>
      <c r="M1134" s="13"/>
      <c r="N1134" s="60"/>
      <c r="O1134" s="16"/>
      <c r="AA1134" s="11"/>
      <c r="AB1134" s="11"/>
      <c r="AC1134" s="11"/>
      <c r="AD1134" s="11"/>
      <c r="AE1134" s="11"/>
      <c r="AF1134" s="11"/>
      <c r="AG1134" s="11"/>
      <c r="AH1134" s="11"/>
      <c r="AI1134" s="11"/>
      <c r="AJ1134" s="11"/>
      <c r="AK1134" s="11"/>
      <c r="AL1134" s="11"/>
      <c r="AM1134" s="11"/>
      <c r="AN1134" s="11"/>
      <c r="AO1134" s="11"/>
      <c r="AP1134" s="11"/>
    </row>
    <row r="1135" spans="1:42" s="10" customFormat="1" ht="21">
      <c r="A1135" s="15"/>
      <c r="B1135" s="13"/>
      <c r="C1135" s="13"/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  <c r="N1135" s="60"/>
      <c r="O1135" s="16"/>
      <c r="AA1135" s="11"/>
      <c r="AB1135" s="11"/>
      <c r="AC1135" s="11"/>
      <c r="AD1135" s="11"/>
      <c r="AE1135" s="11"/>
      <c r="AF1135" s="11"/>
      <c r="AG1135" s="11"/>
      <c r="AH1135" s="11"/>
      <c r="AI1135" s="11"/>
      <c r="AJ1135" s="11"/>
      <c r="AK1135" s="11"/>
      <c r="AL1135" s="11"/>
      <c r="AM1135" s="11"/>
      <c r="AN1135" s="11"/>
      <c r="AO1135" s="11"/>
      <c r="AP1135" s="11"/>
    </row>
    <row r="1136" spans="1:42" s="10" customFormat="1" ht="21">
      <c r="A1136" s="15"/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60"/>
      <c r="O1136" s="16"/>
      <c r="AA1136" s="11"/>
      <c r="AB1136" s="11"/>
      <c r="AC1136" s="11"/>
      <c r="AD1136" s="11"/>
      <c r="AE1136" s="11"/>
      <c r="AF1136" s="11"/>
      <c r="AG1136" s="11"/>
      <c r="AH1136" s="11"/>
      <c r="AI1136" s="11"/>
      <c r="AJ1136" s="11"/>
      <c r="AK1136" s="11"/>
      <c r="AL1136" s="11"/>
      <c r="AM1136" s="11"/>
      <c r="AN1136" s="11"/>
      <c r="AO1136" s="11"/>
      <c r="AP1136" s="11"/>
    </row>
    <row r="1137" spans="1:42" s="10" customFormat="1" ht="21">
      <c r="A1137" s="15"/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60"/>
      <c r="O1137" s="16"/>
      <c r="AA1137" s="11"/>
      <c r="AB1137" s="11"/>
      <c r="AC1137" s="11"/>
      <c r="AD1137" s="11"/>
      <c r="AE1137" s="11"/>
      <c r="AF1137" s="11"/>
      <c r="AG1137" s="11"/>
      <c r="AH1137" s="11"/>
      <c r="AI1137" s="11"/>
      <c r="AJ1137" s="11"/>
      <c r="AK1137" s="11"/>
      <c r="AL1137" s="11"/>
      <c r="AM1137" s="11"/>
      <c r="AN1137" s="11"/>
      <c r="AO1137" s="11"/>
      <c r="AP1137" s="11"/>
    </row>
    <row r="1138" spans="1:42" s="10" customFormat="1" ht="21">
      <c r="A1138" s="15"/>
      <c r="B1138" s="13"/>
      <c r="C1138" s="13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60"/>
      <c r="O1138" s="16"/>
      <c r="AA1138" s="11"/>
      <c r="AB1138" s="11"/>
      <c r="AC1138" s="11"/>
      <c r="AD1138" s="11"/>
      <c r="AE1138" s="11"/>
      <c r="AF1138" s="11"/>
      <c r="AG1138" s="11"/>
      <c r="AH1138" s="11"/>
      <c r="AI1138" s="11"/>
      <c r="AJ1138" s="11"/>
      <c r="AK1138" s="11"/>
      <c r="AL1138" s="11"/>
      <c r="AM1138" s="11"/>
      <c r="AN1138" s="11"/>
      <c r="AO1138" s="11"/>
      <c r="AP1138" s="11"/>
    </row>
    <row r="1139" spans="1:42" s="10" customFormat="1" ht="21">
      <c r="A1139" s="15"/>
      <c r="B1139" s="13"/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60"/>
      <c r="O1139" s="16"/>
      <c r="AA1139" s="11"/>
      <c r="AB1139" s="11"/>
      <c r="AC1139" s="11"/>
      <c r="AD1139" s="11"/>
      <c r="AE1139" s="11"/>
      <c r="AF1139" s="11"/>
      <c r="AG1139" s="11"/>
      <c r="AH1139" s="11"/>
      <c r="AI1139" s="11"/>
      <c r="AJ1139" s="11"/>
      <c r="AK1139" s="11"/>
      <c r="AL1139" s="11"/>
      <c r="AM1139" s="11"/>
      <c r="AN1139" s="11"/>
      <c r="AO1139" s="11"/>
      <c r="AP1139" s="11"/>
    </row>
    <row r="1140" spans="1:42" s="10" customFormat="1" ht="21">
      <c r="A1140" s="15"/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60"/>
      <c r="O1140" s="16"/>
      <c r="AA1140" s="11"/>
      <c r="AB1140" s="11"/>
      <c r="AC1140" s="11"/>
      <c r="AD1140" s="11"/>
      <c r="AE1140" s="11"/>
      <c r="AF1140" s="11"/>
      <c r="AG1140" s="11"/>
      <c r="AH1140" s="11"/>
      <c r="AI1140" s="11"/>
      <c r="AJ1140" s="11"/>
      <c r="AK1140" s="11"/>
      <c r="AL1140" s="11"/>
      <c r="AM1140" s="11"/>
      <c r="AN1140" s="11"/>
      <c r="AO1140" s="11"/>
      <c r="AP1140" s="11"/>
    </row>
    <row r="1141" spans="1:42" s="10" customFormat="1" ht="21">
      <c r="A1141" s="15"/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60"/>
      <c r="O1141" s="16"/>
      <c r="AA1141" s="11"/>
      <c r="AB1141" s="11"/>
      <c r="AC1141" s="11"/>
      <c r="AD1141" s="11"/>
      <c r="AE1141" s="11"/>
      <c r="AF1141" s="11"/>
      <c r="AG1141" s="11"/>
      <c r="AH1141" s="11"/>
      <c r="AI1141" s="11"/>
      <c r="AJ1141" s="11"/>
      <c r="AK1141" s="11"/>
      <c r="AL1141" s="11"/>
      <c r="AM1141" s="11"/>
      <c r="AN1141" s="11"/>
      <c r="AO1141" s="11"/>
      <c r="AP1141" s="11"/>
    </row>
    <row r="1142" spans="1:42" s="10" customFormat="1" ht="21">
      <c r="A1142" s="15"/>
      <c r="B1142" s="13"/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60"/>
      <c r="O1142" s="16"/>
      <c r="AA1142" s="11"/>
      <c r="AB1142" s="11"/>
      <c r="AC1142" s="11"/>
      <c r="AD1142" s="11"/>
      <c r="AE1142" s="11"/>
      <c r="AF1142" s="11"/>
      <c r="AG1142" s="11"/>
      <c r="AH1142" s="11"/>
      <c r="AI1142" s="11"/>
      <c r="AJ1142" s="11"/>
      <c r="AK1142" s="11"/>
      <c r="AL1142" s="11"/>
      <c r="AM1142" s="11"/>
      <c r="AN1142" s="11"/>
      <c r="AO1142" s="11"/>
      <c r="AP1142" s="11"/>
    </row>
    <row r="1143" spans="1:42" s="10" customFormat="1" ht="21">
      <c r="A1143" s="15"/>
      <c r="B1143" s="13"/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60"/>
      <c r="O1143" s="16"/>
      <c r="AA1143" s="11"/>
      <c r="AB1143" s="11"/>
      <c r="AC1143" s="11"/>
      <c r="AD1143" s="11"/>
      <c r="AE1143" s="11"/>
      <c r="AF1143" s="11"/>
      <c r="AG1143" s="11"/>
      <c r="AH1143" s="11"/>
      <c r="AI1143" s="11"/>
      <c r="AJ1143" s="11"/>
      <c r="AK1143" s="11"/>
      <c r="AL1143" s="11"/>
      <c r="AM1143" s="11"/>
      <c r="AN1143" s="11"/>
      <c r="AO1143" s="11"/>
      <c r="AP1143" s="11"/>
    </row>
    <row r="1144" spans="1:42" s="10" customFormat="1" ht="21">
      <c r="A1144" s="15"/>
      <c r="B1144" s="13"/>
      <c r="C1144" s="13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60"/>
      <c r="O1144" s="16"/>
      <c r="AA1144" s="11"/>
      <c r="AB1144" s="11"/>
      <c r="AC1144" s="11"/>
      <c r="AD1144" s="11"/>
      <c r="AE1144" s="11"/>
      <c r="AF1144" s="11"/>
      <c r="AG1144" s="11"/>
      <c r="AH1144" s="11"/>
      <c r="AI1144" s="11"/>
      <c r="AJ1144" s="11"/>
      <c r="AK1144" s="11"/>
      <c r="AL1144" s="11"/>
      <c r="AM1144" s="11"/>
      <c r="AN1144" s="11"/>
      <c r="AO1144" s="11"/>
      <c r="AP1144" s="11"/>
    </row>
    <row r="1145" spans="1:42" s="10" customFormat="1" ht="21">
      <c r="A1145" s="15"/>
      <c r="B1145" s="13"/>
      <c r="C1145" s="13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60"/>
      <c r="O1145" s="16"/>
      <c r="AA1145" s="11"/>
      <c r="AB1145" s="11"/>
      <c r="AC1145" s="11"/>
      <c r="AD1145" s="11"/>
      <c r="AE1145" s="11"/>
      <c r="AF1145" s="11"/>
      <c r="AG1145" s="11"/>
      <c r="AH1145" s="11"/>
      <c r="AI1145" s="11"/>
      <c r="AJ1145" s="11"/>
      <c r="AK1145" s="11"/>
      <c r="AL1145" s="11"/>
      <c r="AM1145" s="11"/>
      <c r="AN1145" s="11"/>
      <c r="AO1145" s="11"/>
      <c r="AP1145" s="11"/>
    </row>
    <row r="1146" spans="1:42" s="10" customFormat="1" ht="21">
      <c r="A1146" s="15"/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60"/>
      <c r="O1146" s="16"/>
      <c r="AA1146" s="11"/>
      <c r="AB1146" s="11"/>
      <c r="AC1146" s="11"/>
      <c r="AD1146" s="11"/>
      <c r="AE1146" s="11"/>
      <c r="AF1146" s="11"/>
      <c r="AG1146" s="11"/>
      <c r="AH1146" s="11"/>
      <c r="AI1146" s="11"/>
      <c r="AJ1146" s="11"/>
      <c r="AK1146" s="11"/>
      <c r="AL1146" s="11"/>
      <c r="AM1146" s="11"/>
      <c r="AN1146" s="11"/>
      <c r="AO1146" s="11"/>
      <c r="AP1146" s="11"/>
    </row>
    <row r="1147" spans="1:42" s="10" customFormat="1" ht="21">
      <c r="A1147" s="15"/>
      <c r="B1147" s="13"/>
      <c r="C1147" s="13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60"/>
      <c r="O1147" s="16"/>
      <c r="AA1147" s="11"/>
      <c r="AB1147" s="11"/>
      <c r="AC1147" s="11"/>
      <c r="AD1147" s="11"/>
      <c r="AE1147" s="11"/>
      <c r="AF1147" s="11"/>
      <c r="AG1147" s="11"/>
      <c r="AH1147" s="11"/>
      <c r="AI1147" s="11"/>
      <c r="AJ1147" s="11"/>
      <c r="AK1147" s="11"/>
      <c r="AL1147" s="11"/>
      <c r="AM1147" s="11"/>
      <c r="AN1147" s="11"/>
      <c r="AO1147" s="11"/>
      <c r="AP1147" s="11"/>
    </row>
    <row r="1148" spans="1:42" s="10" customFormat="1" ht="21">
      <c r="A1148" s="15"/>
      <c r="B1148" s="13"/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60"/>
      <c r="O1148" s="16"/>
      <c r="AA1148" s="11"/>
      <c r="AB1148" s="11"/>
      <c r="AC1148" s="11"/>
      <c r="AD1148" s="11"/>
      <c r="AE1148" s="11"/>
      <c r="AF1148" s="11"/>
      <c r="AG1148" s="11"/>
      <c r="AH1148" s="11"/>
      <c r="AI1148" s="11"/>
      <c r="AJ1148" s="11"/>
      <c r="AK1148" s="11"/>
      <c r="AL1148" s="11"/>
      <c r="AM1148" s="11"/>
      <c r="AN1148" s="11"/>
      <c r="AO1148" s="11"/>
      <c r="AP1148" s="11"/>
    </row>
    <row r="1149" spans="1:42" s="10" customFormat="1" ht="21">
      <c r="A1149" s="15"/>
      <c r="B1149" s="13"/>
      <c r="C1149" s="13"/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  <c r="N1149" s="60"/>
      <c r="O1149" s="16"/>
      <c r="AA1149" s="11"/>
      <c r="AB1149" s="11"/>
      <c r="AC1149" s="11"/>
      <c r="AD1149" s="11"/>
      <c r="AE1149" s="11"/>
      <c r="AF1149" s="11"/>
      <c r="AG1149" s="11"/>
      <c r="AH1149" s="11"/>
      <c r="AI1149" s="11"/>
      <c r="AJ1149" s="11"/>
      <c r="AK1149" s="11"/>
      <c r="AL1149" s="11"/>
      <c r="AM1149" s="11"/>
      <c r="AN1149" s="11"/>
      <c r="AO1149" s="11"/>
      <c r="AP1149" s="11"/>
    </row>
    <row r="1150" spans="1:42" s="10" customFormat="1" ht="21">
      <c r="A1150" s="15"/>
      <c r="B1150" s="13"/>
      <c r="C1150" s="13"/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  <c r="N1150" s="60"/>
      <c r="O1150" s="16"/>
      <c r="AA1150" s="11"/>
      <c r="AB1150" s="11"/>
      <c r="AC1150" s="11"/>
      <c r="AD1150" s="11"/>
      <c r="AE1150" s="11"/>
      <c r="AF1150" s="11"/>
      <c r="AG1150" s="11"/>
      <c r="AH1150" s="11"/>
      <c r="AI1150" s="11"/>
      <c r="AJ1150" s="11"/>
      <c r="AK1150" s="11"/>
      <c r="AL1150" s="11"/>
      <c r="AM1150" s="11"/>
      <c r="AN1150" s="11"/>
      <c r="AO1150" s="11"/>
      <c r="AP1150" s="11"/>
    </row>
    <row r="1151" spans="1:42" s="10" customFormat="1" ht="21">
      <c r="A1151" s="15"/>
      <c r="B1151" s="13"/>
      <c r="C1151" s="13"/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  <c r="N1151" s="60"/>
      <c r="O1151" s="16"/>
      <c r="AA1151" s="11"/>
      <c r="AB1151" s="11"/>
      <c r="AC1151" s="11"/>
      <c r="AD1151" s="11"/>
      <c r="AE1151" s="11"/>
      <c r="AF1151" s="11"/>
      <c r="AG1151" s="11"/>
      <c r="AH1151" s="11"/>
      <c r="AI1151" s="11"/>
      <c r="AJ1151" s="11"/>
      <c r="AK1151" s="11"/>
      <c r="AL1151" s="11"/>
      <c r="AM1151" s="11"/>
      <c r="AN1151" s="11"/>
      <c r="AO1151" s="11"/>
      <c r="AP1151" s="11"/>
    </row>
    <row r="1152" spans="1:42" s="10" customFormat="1" ht="21">
      <c r="A1152" s="15"/>
      <c r="B1152" s="13"/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60"/>
      <c r="O1152" s="16"/>
      <c r="AA1152" s="11"/>
      <c r="AB1152" s="11"/>
      <c r="AC1152" s="11"/>
      <c r="AD1152" s="11"/>
      <c r="AE1152" s="11"/>
      <c r="AF1152" s="11"/>
      <c r="AG1152" s="11"/>
      <c r="AH1152" s="11"/>
      <c r="AI1152" s="11"/>
      <c r="AJ1152" s="11"/>
      <c r="AK1152" s="11"/>
      <c r="AL1152" s="11"/>
      <c r="AM1152" s="11"/>
      <c r="AN1152" s="11"/>
      <c r="AO1152" s="11"/>
      <c r="AP1152" s="11"/>
    </row>
    <row r="1153" spans="1:42" s="10" customFormat="1" ht="21">
      <c r="A1153" s="15"/>
      <c r="B1153" s="13"/>
      <c r="C1153" s="13"/>
      <c r="D1153" s="13"/>
      <c r="E1153" s="13"/>
      <c r="F1153" s="13"/>
      <c r="G1153" s="13"/>
      <c r="H1153" s="13"/>
      <c r="I1153" s="13"/>
      <c r="J1153" s="13"/>
      <c r="K1153" s="13"/>
      <c r="L1153" s="13"/>
      <c r="M1153" s="13"/>
      <c r="N1153" s="60"/>
      <c r="O1153" s="16"/>
      <c r="AA1153" s="11"/>
      <c r="AB1153" s="11"/>
      <c r="AC1153" s="11"/>
      <c r="AD1153" s="11"/>
      <c r="AE1153" s="11"/>
      <c r="AF1153" s="11"/>
      <c r="AG1153" s="11"/>
      <c r="AH1153" s="11"/>
      <c r="AI1153" s="11"/>
      <c r="AJ1153" s="11"/>
      <c r="AK1153" s="11"/>
      <c r="AL1153" s="11"/>
      <c r="AM1153" s="11"/>
      <c r="AN1153" s="11"/>
      <c r="AO1153" s="11"/>
      <c r="AP1153" s="11"/>
    </row>
    <row r="1154" spans="1:42" s="10" customFormat="1" ht="21">
      <c r="A1154" s="15"/>
      <c r="B1154" s="13"/>
      <c r="C1154" s="13"/>
      <c r="D1154" s="13"/>
      <c r="E1154" s="13"/>
      <c r="F1154" s="13"/>
      <c r="G1154" s="13"/>
      <c r="H1154" s="13"/>
      <c r="I1154" s="13"/>
      <c r="J1154" s="13"/>
      <c r="K1154" s="13"/>
      <c r="L1154" s="13"/>
      <c r="M1154" s="13"/>
      <c r="N1154" s="60"/>
      <c r="O1154" s="16"/>
      <c r="AA1154" s="11"/>
      <c r="AB1154" s="11"/>
      <c r="AC1154" s="11"/>
      <c r="AD1154" s="11"/>
      <c r="AE1154" s="11"/>
      <c r="AF1154" s="11"/>
      <c r="AG1154" s="11"/>
      <c r="AH1154" s="11"/>
      <c r="AI1154" s="11"/>
      <c r="AJ1154" s="11"/>
      <c r="AK1154" s="11"/>
      <c r="AL1154" s="11"/>
      <c r="AM1154" s="11"/>
      <c r="AN1154" s="11"/>
      <c r="AO1154" s="11"/>
      <c r="AP1154" s="11"/>
    </row>
    <row r="1155" spans="1:42" s="10" customFormat="1" ht="21">
      <c r="A1155" s="15"/>
      <c r="B1155" s="13"/>
      <c r="C1155" s="13"/>
      <c r="D1155" s="13"/>
      <c r="E1155" s="13"/>
      <c r="F1155" s="13"/>
      <c r="G1155" s="13"/>
      <c r="H1155" s="13"/>
      <c r="I1155" s="13"/>
      <c r="J1155" s="13"/>
      <c r="K1155" s="13"/>
      <c r="L1155" s="13"/>
      <c r="M1155" s="13"/>
      <c r="N1155" s="60"/>
      <c r="O1155" s="16"/>
      <c r="AA1155" s="11"/>
      <c r="AB1155" s="11"/>
      <c r="AC1155" s="11"/>
      <c r="AD1155" s="11"/>
      <c r="AE1155" s="11"/>
      <c r="AF1155" s="11"/>
      <c r="AG1155" s="11"/>
      <c r="AH1155" s="11"/>
      <c r="AI1155" s="11"/>
      <c r="AJ1155" s="11"/>
      <c r="AK1155" s="11"/>
      <c r="AL1155" s="11"/>
      <c r="AM1155" s="11"/>
      <c r="AN1155" s="11"/>
      <c r="AO1155" s="11"/>
      <c r="AP1155" s="11"/>
    </row>
    <row r="1156" spans="1:42" s="10" customFormat="1" ht="21">
      <c r="A1156" s="15"/>
      <c r="B1156" s="13"/>
      <c r="C1156" s="13"/>
      <c r="D1156" s="13"/>
      <c r="E1156" s="13"/>
      <c r="F1156" s="13"/>
      <c r="G1156" s="13"/>
      <c r="H1156" s="13"/>
      <c r="I1156" s="13"/>
      <c r="J1156" s="13"/>
      <c r="K1156" s="13"/>
      <c r="L1156" s="13"/>
      <c r="M1156" s="13"/>
      <c r="N1156" s="60"/>
      <c r="O1156" s="16"/>
      <c r="AA1156" s="11"/>
      <c r="AB1156" s="11"/>
      <c r="AC1156" s="11"/>
      <c r="AD1156" s="11"/>
      <c r="AE1156" s="11"/>
      <c r="AF1156" s="11"/>
      <c r="AG1156" s="11"/>
      <c r="AH1156" s="11"/>
      <c r="AI1156" s="11"/>
      <c r="AJ1156" s="11"/>
      <c r="AK1156" s="11"/>
      <c r="AL1156" s="11"/>
      <c r="AM1156" s="11"/>
      <c r="AN1156" s="11"/>
      <c r="AO1156" s="11"/>
      <c r="AP1156" s="11"/>
    </row>
    <row r="1157" spans="1:42" s="10" customFormat="1" ht="21">
      <c r="A1157" s="15"/>
      <c r="B1157" s="13"/>
      <c r="C1157" s="13"/>
      <c r="D1157" s="13"/>
      <c r="E1157" s="13"/>
      <c r="F1157" s="13"/>
      <c r="G1157" s="13"/>
      <c r="H1157" s="13"/>
      <c r="I1157" s="13"/>
      <c r="J1157" s="13"/>
      <c r="K1157" s="13"/>
      <c r="L1157" s="13"/>
      <c r="M1157" s="13"/>
      <c r="N1157" s="60"/>
      <c r="O1157" s="16"/>
      <c r="AA1157" s="11"/>
      <c r="AB1157" s="11"/>
      <c r="AC1157" s="11"/>
      <c r="AD1157" s="11"/>
      <c r="AE1157" s="11"/>
      <c r="AF1157" s="11"/>
      <c r="AG1157" s="11"/>
      <c r="AH1157" s="11"/>
      <c r="AI1157" s="11"/>
      <c r="AJ1157" s="11"/>
      <c r="AK1157" s="11"/>
      <c r="AL1157" s="11"/>
      <c r="AM1157" s="11"/>
      <c r="AN1157" s="11"/>
      <c r="AO1157" s="11"/>
      <c r="AP1157" s="11"/>
    </row>
    <row r="1158" spans="1:42" s="10" customFormat="1" ht="21">
      <c r="A1158" s="15"/>
      <c r="B1158" s="13"/>
      <c r="C1158" s="13"/>
      <c r="D1158" s="13"/>
      <c r="E1158" s="13"/>
      <c r="F1158" s="13"/>
      <c r="G1158" s="13"/>
      <c r="H1158" s="13"/>
      <c r="I1158" s="13"/>
      <c r="J1158" s="13"/>
      <c r="K1158" s="13"/>
      <c r="L1158" s="13"/>
      <c r="M1158" s="13"/>
      <c r="N1158" s="60"/>
      <c r="O1158" s="16"/>
      <c r="AA1158" s="11"/>
      <c r="AB1158" s="11"/>
      <c r="AC1158" s="11"/>
      <c r="AD1158" s="11"/>
      <c r="AE1158" s="11"/>
      <c r="AF1158" s="11"/>
      <c r="AG1158" s="11"/>
      <c r="AH1158" s="11"/>
      <c r="AI1158" s="11"/>
      <c r="AJ1158" s="11"/>
      <c r="AK1158" s="11"/>
      <c r="AL1158" s="11"/>
      <c r="AM1158" s="11"/>
      <c r="AN1158" s="11"/>
      <c r="AO1158" s="11"/>
      <c r="AP1158" s="11"/>
    </row>
    <row r="1159" spans="1:42" s="10" customFormat="1" ht="21">
      <c r="A1159" s="15"/>
      <c r="B1159" s="13"/>
      <c r="C1159" s="13"/>
      <c r="D1159" s="13"/>
      <c r="E1159" s="13"/>
      <c r="F1159" s="13"/>
      <c r="G1159" s="13"/>
      <c r="H1159" s="13"/>
      <c r="I1159" s="13"/>
      <c r="J1159" s="13"/>
      <c r="K1159" s="13"/>
      <c r="L1159" s="13"/>
      <c r="M1159" s="13"/>
      <c r="N1159" s="60"/>
      <c r="O1159" s="16"/>
      <c r="AA1159" s="11"/>
      <c r="AB1159" s="11"/>
      <c r="AC1159" s="11"/>
      <c r="AD1159" s="11"/>
      <c r="AE1159" s="11"/>
      <c r="AF1159" s="11"/>
      <c r="AG1159" s="11"/>
      <c r="AH1159" s="11"/>
      <c r="AI1159" s="11"/>
      <c r="AJ1159" s="11"/>
      <c r="AK1159" s="11"/>
      <c r="AL1159" s="11"/>
      <c r="AM1159" s="11"/>
      <c r="AN1159" s="11"/>
      <c r="AO1159" s="11"/>
      <c r="AP1159" s="11"/>
    </row>
    <row r="1160" spans="1:42" s="10" customFormat="1" ht="21">
      <c r="A1160" s="15"/>
      <c r="B1160" s="13"/>
      <c r="C1160" s="13"/>
      <c r="D1160" s="13"/>
      <c r="E1160" s="13"/>
      <c r="F1160" s="13"/>
      <c r="G1160" s="13"/>
      <c r="H1160" s="13"/>
      <c r="I1160" s="13"/>
      <c r="J1160" s="13"/>
      <c r="K1160" s="13"/>
      <c r="L1160" s="13"/>
      <c r="M1160" s="13"/>
      <c r="N1160" s="60"/>
      <c r="O1160" s="16"/>
      <c r="AA1160" s="11"/>
      <c r="AB1160" s="11"/>
      <c r="AC1160" s="11"/>
      <c r="AD1160" s="11"/>
      <c r="AE1160" s="11"/>
      <c r="AF1160" s="11"/>
      <c r="AG1160" s="11"/>
      <c r="AH1160" s="11"/>
      <c r="AI1160" s="11"/>
      <c r="AJ1160" s="11"/>
      <c r="AK1160" s="11"/>
      <c r="AL1160" s="11"/>
      <c r="AM1160" s="11"/>
      <c r="AN1160" s="11"/>
      <c r="AO1160" s="11"/>
      <c r="AP1160" s="11"/>
    </row>
    <row r="1161" spans="1:42" s="10" customFormat="1" ht="21">
      <c r="A1161" s="15"/>
      <c r="B1161" s="13"/>
      <c r="C1161" s="13"/>
      <c r="D1161" s="13"/>
      <c r="E1161" s="13"/>
      <c r="F1161" s="13"/>
      <c r="G1161" s="13"/>
      <c r="H1161" s="13"/>
      <c r="I1161" s="13"/>
      <c r="J1161" s="13"/>
      <c r="K1161" s="13"/>
      <c r="L1161" s="13"/>
      <c r="M1161" s="13"/>
      <c r="N1161" s="60"/>
      <c r="O1161" s="16"/>
      <c r="AA1161" s="11"/>
      <c r="AB1161" s="11"/>
      <c r="AC1161" s="11"/>
      <c r="AD1161" s="11"/>
      <c r="AE1161" s="11"/>
      <c r="AF1161" s="11"/>
      <c r="AG1161" s="11"/>
      <c r="AH1161" s="11"/>
      <c r="AI1161" s="11"/>
      <c r="AJ1161" s="11"/>
      <c r="AK1161" s="11"/>
      <c r="AL1161" s="11"/>
      <c r="AM1161" s="11"/>
      <c r="AN1161" s="11"/>
      <c r="AO1161" s="11"/>
      <c r="AP1161" s="11"/>
    </row>
    <row r="1162" spans="1:42" s="10" customFormat="1" ht="21">
      <c r="A1162" s="15"/>
      <c r="B1162" s="13"/>
      <c r="C1162" s="13"/>
      <c r="D1162" s="13"/>
      <c r="E1162" s="13"/>
      <c r="F1162" s="13"/>
      <c r="G1162" s="13"/>
      <c r="H1162" s="13"/>
      <c r="I1162" s="13"/>
      <c r="J1162" s="13"/>
      <c r="K1162" s="13"/>
      <c r="L1162" s="13"/>
      <c r="M1162" s="13"/>
      <c r="N1162" s="60"/>
      <c r="O1162" s="16"/>
      <c r="AA1162" s="11"/>
      <c r="AB1162" s="11"/>
      <c r="AC1162" s="11"/>
      <c r="AD1162" s="11"/>
      <c r="AE1162" s="11"/>
      <c r="AF1162" s="11"/>
      <c r="AG1162" s="11"/>
      <c r="AH1162" s="11"/>
      <c r="AI1162" s="11"/>
      <c r="AJ1162" s="11"/>
      <c r="AK1162" s="11"/>
      <c r="AL1162" s="11"/>
      <c r="AM1162" s="11"/>
      <c r="AN1162" s="11"/>
      <c r="AO1162" s="11"/>
      <c r="AP1162" s="11"/>
    </row>
    <row r="1163" spans="1:42" s="10" customFormat="1" ht="21">
      <c r="A1163" s="15"/>
      <c r="B1163" s="13"/>
      <c r="C1163" s="13"/>
      <c r="D1163" s="13"/>
      <c r="E1163" s="13"/>
      <c r="F1163" s="13"/>
      <c r="G1163" s="13"/>
      <c r="H1163" s="13"/>
      <c r="I1163" s="13"/>
      <c r="J1163" s="13"/>
      <c r="K1163" s="13"/>
      <c r="L1163" s="13"/>
      <c r="M1163" s="13"/>
      <c r="N1163" s="60"/>
      <c r="O1163" s="16"/>
      <c r="AA1163" s="11"/>
      <c r="AB1163" s="11"/>
      <c r="AC1163" s="11"/>
      <c r="AD1163" s="11"/>
      <c r="AE1163" s="11"/>
      <c r="AF1163" s="11"/>
      <c r="AG1163" s="11"/>
      <c r="AH1163" s="11"/>
      <c r="AI1163" s="11"/>
      <c r="AJ1163" s="11"/>
      <c r="AK1163" s="11"/>
      <c r="AL1163" s="11"/>
      <c r="AM1163" s="11"/>
      <c r="AN1163" s="11"/>
      <c r="AO1163" s="11"/>
      <c r="AP1163" s="11"/>
    </row>
    <row r="1164" spans="1:42" s="10" customFormat="1" ht="21">
      <c r="A1164" s="15"/>
      <c r="B1164" s="13"/>
      <c r="C1164" s="13"/>
      <c r="D1164" s="13"/>
      <c r="E1164" s="13"/>
      <c r="F1164" s="13"/>
      <c r="G1164" s="13"/>
      <c r="H1164" s="13"/>
      <c r="I1164" s="13"/>
      <c r="J1164" s="13"/>
      <c r="K1164" s="13"/>
      <c r="L1164" s="13"/>
      <c r="M1164" s="13"/>
      <c r="N1164" s="60"/>
      <c r="O1164" s="16"/>
      <c r="AA1164" s="11"/>
      <c r="AB1164" s="11"/>
      <c r="AC1164" s="11"/>
      <c r="AD1164" s="11"/>
      <c r="AE1164" s="11"/>
      <c r="AF1164" s="11"/>
      <c r="AG1164" s="11"/>
      <c r="AH1164" s="11"/>
      <c r="AI1164" s="11"/>
      <c r="AJ1164" s="11"/>
      <c r="AK1164" s="11"/>
      <c r="AL1164" s="11"/>
      <c r="AM1164" s="11"/>
      <c r="AN1164" s="11"/>
      <c r="AO1164" s="11"/>
      <c r="AP1164" s="11"/>
    </row>
    <row r="1165" spans="1:42" s="10" customFormat="1" ht="21">
      <c r="A1165" s="15"/>
      <c r="B1165" s="13"/>
      <c r="C1165" s="13"/>
      <c r="D1165" s="13"/>
      <c r="E1165" s="13"/>
      <c r="F1165" s="13"/>
      <c r="G1165" s="13"/>
      <c r="H1165" s="13"/>
      <c r="I1165" s="13"/>
      <c r="J1165" s="13"/>
      <c r="K1165" s="13"/>
      <c r="L1165" s="13"/>
      <c r="M1165" s="13"/>
      <c r="N1165" s="60"/>
      <c r="O1165" s="16"/>
      <c r="AA1165" s="11"/>
      <c r="AB1165" s="11"/>
      <c r="AC1165" s="11"/>
      <c r="AD1165" s="11"/>
      <c r="AE1165" s="11"/>
      <c r="AF1165" s="11"/>
      <c r="AG1165" s="11"/>
      <c r="AH1165" s="11"/>
      <c r="AI1165" s="11"/>
      <c r="AJ1165" s="11"/>
      <c r="AK1165" s="11"/>
      <c r="AL1165" s="11"/>
      <c r="AM1165" s="11"/>
      <c r="AN1165" s="11"/>
      <c r="AO1165" s="11"/>
      <c r="AP1165" s="11"/>
    </row>
    <row r="1166" spans="1:42" s="10" customFormat="1" ht="21">
      <c r="A1166" s="15"/>
      <c r="B1166" s="13"/>
      <c r="C1166" s="13"/>
      <c r="D1166" s="13"/>
      <c r="E1166" s="13"/>
      <c r="F1166" s="13"/>
      <c r="G1166" s="13"/>
      <c r="H1166" s="13"/>
      <c r="I1166" s="13"/>
      <c r="J1166" s="13"/>
      <c r="K1166" s="13"/>
      <c r="L1166" s="13"/>
      <c r="M1166" s="13"/>
      <c r="N1166" s="60"/>
      <c r="O1166" s="16"/>
      <c r="AA1166" s="11"/>
      <c r="AB1166" s="11"/>
      <c r="AC1166" s="11"/>
      <c r="AD1166" s="11"/>
      <c r="AE1166" s="11"/>
      <c r="AF1166" s="11"/>
      <c r="AG1166" s="11"/>
      <c r="AH1166" s="11"/>
      <c r="AI1166" s="11"/>
      <c r="AJ1166" s="11"/>
      <c r="AK1166" s="11"/>
      <c r="AL1166" s="11"/>
      <c r="AM1166" s="11"/>
      <c r="AN1166" s="11"/>
      <c r="AO1166" s="11"/>
      <c r="AP1166" s="11"/>
    </row>
    <row r="1167" spans="1:42" s="10" customFormat="1" ht="21">
      <c r="A1167" s="15"/>
      <c r="B1167" s="13"/>
      <c r="C1167" s="13"/>
      <c r="D1167" s="13"/>
      <c r="E1167" s="13"/>
      <c r="F1167" s="13"/>
      <c r="G1167" s="13"/>
      <c r="H1167" s="13"/>
      <c r="I1167" s="13"/>
      <c r="J1167" s="13"/>
      <c r="K1167" s="13"/>
      <c r="L1167" s="13"/>
      <c r="M1167" s="13"/>
      <c r="N1167" s="60"/>
      <c r="O1167" s="16"/>
      <c r="AA1167" s="11"/>
      <c r="AB1167" s="11"/>
      <c r="AC1167" s="11"/>
      <c r="AD1167" s="11"/>
      <c r="AE1167" s="11"/>
      <c r="AF1167" s="11"/>
      <c r="AG1167" s="11"/>
      <c r="AH1167" s="11"/>
      <c r="AI1167" s="11"/>
      <c r="AJ1167" s="11"/>
      <c r="AK1167" s="11"/>
      <c r="AL1167" s="11"/>
      <c r="AM1167" s="11"/>
      <c r="AN1167" s="11"/>
      <c r="AO1167" s="11"/>
      <c r="AP1167" s="11"/>
    </row>
    <row r="1168" spans="1:42" s="10" customFormat="1" ht="21">
      <c r="A1168" s="15"/>
      <c r="B1168" s="13"/>
      <c r="C1168" s="13"/>
      <c r="D1168" s="13"/>
      <c r="E1168" s="13"/>
      <c r="F1168" s="13"/>
      <c r="G1168" s="13"/>
      <c r="H1168" s="13"/>
      <c r="I1168" s="13"/>
      <c r="J1168" s="13"/>
      <c r="K1168" s="13"/>
      <c r="L1168" s="13"/>
      <c r="M1168" s="13"/>
      <c r="N1168" s="60"/>
      <c r="O1168" s="16"/>
      <c r="AA1168" s="11"/>
      <c r="AB1168" s="11"/>
      <c r="AC1168" s="11"/>
      <c r="AD1168" s="11"/>
      <c r="AE1168" s="11"/>
      <c r="AF1168" s="11"/>
      <c r="AG1168" s="11"/>
      <c r="AH1168" s="11"/>
      <c r="AI1168" s="11"/>
      <c r="AJ1168" s="11"/>
      <c r="AK1168" s="11"/>
      <c r="AL1168" s="11"/>
      <c r="AM1168" s="11"/>
      <c r="AN1168" s="11"/>
      <c r="AO1168" s="11"/>
      <c r="AP1168" s="11"/>
    </row>
    <row r="1169" spans="1:42" s="10" customFormat="1" ht="21">
      <c r="A1169" s="15"/>
      <c r="B1169" s="13"/>
      <c r="C1169" s="13"/>
      <c r="D1169" s="13"/>
      <c r="E1169" s="13"/>
      <c r="F1169" s="13"/>
      <c r="G1169" s="13"/>
      <c r="H1169" s="13"/>
      <c r="I1169" s="13"/>
      <c r="J1169" s="13"/>
      <c r="K1169" s="13"/>
      <c r="L1169" s="13"/>
      <c r="M1169" s="13"/>
      <c r="N1169" s="60"/>
      <c r="O1169" s="16"/>
      <c r="AA1169" s="11"/>
      <c r="AB1169" s="11"/>
      <c r="AC1169" s="11"/>
      <c r="AD1169" s="11"/>
      <c r="AE1169" s="11"/>
      <c r="AF1169" s="11"/>
      <c r="AG1169" s="11"/>
      <c r="AH1169" s="11"/>
      <c r="AI1169" s="11"/>
      <c r="AJ1169" s="11"/>
      <c r="AK1169" s="11"/>
      <c r="AL1169" s="11"/>
      <c r="AM1169" s="11"/>
      <c r="AN1169" s="11"/>
      <c r="AO1169" s="11"/>
      <c r="AP1169" s="11"/>
    </row>
    <row r="1170" spans="1:42" s="10" customFormat="1" ht="21">
      <c r="A1170" s="15"/>
      <c r="B1170" s="13"/>
      <c r="C1170" s="13"/>
      <c r="D1170" s="13"/>
      <c r="E1170" s="13"/>
      <c r="F1170" s="13"/>
      <c r="G1170" s="13"/>
      <c r="H1170" s="13"/>
      <c r="I1170" s="13"/>
      <c r="J1170" s="13"/>
      <c r="K1170" s="13"/>
      <c r="L1170" s="13"/>
      <c r="M1170" s="13"/>
      <c r="N1170" s="60"/>
      <c r="O1170" s="16"/>
      <c r="AA1170" s="11"/>
      <c r="AB1170" s="11"/>
      <c r="AC1170" s="11"/>
      <c r="AD1170" s="11"/>
      <c r="AE1170" s="11"/>
      <c r="AF1170" s="11"/>
      <c r="AG1170" s="11"/>
      <c r="AH1170" s="11"/>
      <c r="AI1170" s="11"/>
      <c r="AJ1170" s="11"/>
      <c r="AK1170" s="11"/>
      <c r="AL1170" s="11"/>
      <c r="AM1170" s="11"/>
      <c r="AN1170" s="11"/>
      <c r="AO1170" s="11"/>
      <c r="AP1170" s="11"/>
    </row>
    <row r="1171" spans="1:42" s="10" customFormat="1" ht="21">
      <c r="A1171" s="15"/>
      <c r="B1171" s="13"/>
      <c r="C1171" s="13"/>
      <c r="D1171" s="13"/>
      <c r="E1171" s="13"/>
      <c r="F1171" s="13"/>
      <c r="G1171" s="13"/>
      <c r="H1171" s="13"/>
      <c r="I1171" s="13"/>
      <c r="J1171" s="13"/>
      <c r="K1171" s="13"/>
      <c r="L1171" s="13"/>
      <c r="M1171" s="13"/>
      <c r="N1171" s="60"/>
      <c r="O1171" s="16"/>
      <c r="AA1171" s="11"/>
      <c r="AB1171" s="11"/>
      <c r="AC1171" s="11"/>
      <c r="AD1171" s="11"/>
      <c r="AE1171" s="11"/>
      <c r="AF1171" s="11"/>
      <c r="AG1171" s="11"/>
      <c r="AH1171" s="11"/>
      <c r="AI1171" s="11"/>
      <c r="AJ1171" s="11"/>
      <c r="AK1171" s="11"/>
      <c r="AL1171" s="11"/>
      <c r="AM1171" s="11"/>
      <c r="AN1171" s="11"/>
      <c r="AO1171" s="11"/>
      <c r="AP1171" s="11"/>
    </row>
    <row r="1172" spans="1:42" s="10" customFormat="1" ht="21">
      <c r="A1172" s="15"/>
      <c r="B1172" s="13"/>
      <c r="C1172" s="13"/>
      <c r="D1172" s="13"/>
      <c r="E1172" s="13"/>
      <c r="F1172" s="13"/>
      <c r="G1172" s="13"/>
      <c r="H1172" s="13"/>
      <c r="I1172" s="13"/>
      <c r="J1172" s="13"/>
      <c r="K1172" s="13"/>
      <c r="L1172" s="13"/>
      <c r="M1172" s="13"/>
      <c r="N1172" s="60"/>
      <c r="O1172" s="16"/>
      <c r="AA1172" s="11"/>
      <c r="AB1172" s="11"/>
      <c r="AC1172" s="11"/>
      <c r="AD1172" s="11"/>
      <c r="AE1172" s="11"/>
      <c r="AF1172" s="11"/>
      <c r="AG1172" s="11"/>
      <c r="AH1172" s="11"/>
      <c r="AI1172" s="11"/>
      <c r="AJ1172" s="11"/>
      <c r="AK1172" s="11"/>
      <c r="AL1172" s="11"/>
      <c r="AM1172" s="11"/>
      <c r="AN1172" s="11"/>
      <c r="AO1172" s="11"/>
      <c r="AP1172" s="11"/>
    </row>
    <row r="1173" spans="1:42" s="10" customFormat="1" ht="21">
      <c r="A1173" s="15"/>
      <c r="B1173" s="13"/>
      <c r="C1173" s="13"/>
      <c r="D1173" s="13"/>
      <c r="E1173" s="13"/>
      <c r="F1173" s="13"/>
      <c r="G1173" s="13"/>
      <c r="H1173" s="13"/>
      <c r="I1173" s="13"/>
      <c r="J1173" s="13"/>
      <c r="K1173" s="13"/>
      <c r="L1173" s="13"/>
      <c r="M1173" s="13"/>
      <c r="N1173" s="60"/>
      <c r="O1173" s="16"/>
      <c r="AA1173" s="11"/>
      <c r="AB1173" s="11"/>
      <c r="AC1173" s="11"/>
      <c r="AD1173" s="11"/>
      <c r="AE1173" s="11"/>
      <c r="AF1173" s="11"/>
      <c r="AG1173" s="11"/>
      <c r="AH1173" s="11"/>
      <c r="AI1173" s="11"/>
      <c r="AJ1173" s="11"/>
      <c r="AK1173" s="11"/>
      <c r="AL1173" s="11"/>
      <c r="AM1173" s="11"/>
      <c r="AN1173" s="11"/>
      <c r="AO1173" s="11"/>
      <c r="AP1173" s="11"/>
    </row>
    <row r="1174" spans="1:42" s="10" customFormat="1" ht="21">
      <c r="A1174" s="15"/>
      <c r="B1174" s="13"/>
      <c r="C1174" s="13"/>
      <c r="D1174" s="13"/>
      <c r="E1174" s="13"/>
      <c r="F1174" s="13"/>
      <c r="G1174" s="13"/>
      <c r="H1174" s="13"/>
      <c r="I1174" s="13"/>
      <c r="J1174" s="13"/>
      <c r="K1174" s="13"/>
      <c r="L1174" s="13"/>
      <c r="M1174" s="13"/>
      <c r="N1174" s="60"/>
      <c r="O1174" s="16"/>
      <c r="AA1174" s="11"/>
      <c r="AB1174" s="11"/>
      <c r="AC1174" s="11"/>
      <c r="AD1174" s="11"/>
      <c r="AE1174" s="11"/>
      <c r="AF1174" s="11"/>
      <c r="AG1174" s="11"/>
      <c r="AH1174" s="11"/>
      <c r="AI1174" s="11"/>
      <c r="AJ1174" s="11"/>
      <c r="AK1174" s="11"/>
      <c r="AL1174" s="11"/>
      <c r="AM1174" s="11"/>
      <c r="AN1174" s="11"/>
      <c r="AO1174" s="11"/>
      <c r="AP1174" s="11"/>
    </row>
    <row r="1175" spans="1:42" s="10" customFormat="1" ht="21">
      <c r="A1175" s="15"/>
      <c r="B1175" s="13"/>
      <c r="C1175" s="13"/>
      <c r="D1175" s="13"/>
      <c r="E1175" s="13"/>
      <c r="F1175" s="13"/>
      <c r="G1175" s="13"/>
      <c r="H1175" s="13"/>
      <c r="I1175" s="13"/>
      <c r="J1175" s="13"/>
      <c r="K1175" s="13"/>
      <c r="L1175" s="13"/>
      <c r="M1175" s="13"/>
      <c r="N1175" s="60"/>
      <c r="O1175" s="16"/>
      <c r="AA1175" s="11"/>
      <c r="AB1175" s="11"/>
      <c r="AC1175" s="11"/>
      <c r="AD1175" s="11"/>
      <c r="AE1175" s="11"/>
      <c r="AF1175" s="11"/>
      <c r="AG1175" s="11"/>
      <c r="AH1175" s="11"/>
      <c r="AI1175" s="11"/>
      <c r="AJ1175" s="11"/>
      <c r="AK1175" s="11"/>
      <c r="AL1175" s="11"/>
      <c r="AM1175" s="11"/>
      <c r="AN1175" s="11"/>
      <c r="AO1175" s="11"/>
      <c r="AP1175" s="11"/>
    </row>
    <row r="1176" spans="1:42" s="10" customFormat="1" ht="21">
      <c r="A1176" s="15"/>
      <c r="B1176" s="13"/>
      <c r="C1176" s="13"/>
      <c r="D1176" s="13"/>
      <c r="E1176" s="13"/>
      <c r="F1176" s="13"/>
      <c r="G1176" s="13"/>
      <c r="H1176" s="13"/>
      <c r="I1176" s="13"/>
      <c r="J1176" s="13"/>
      <c r="K1176" s="13"/>
      <c r="L1176" s="13"/>
      <c r="M1176" s="13"/>
      <c r="N1176" s="60"/>
      <c r="O1176" s="16"/>
      <c r="AA1176" s="11"/>
      <c r="AB1176" s="11"/>
      <c r="AC1176" s="11"/>
      <c r="AD1176" s="11"/>
      <c r="AE1176" s="11"/>
      <c r="AF1176" s="11"/>
      <c r="AG1176" s="11"/>
      <c r="AH1176" s="11"/>
      <c r="AI1176" s="11"/>
      <c r="AJ1176" s="11"/>
      <c r="AK1176" s="11"/>
      <c r="AL1176" s="11"/>
      <c r="AM1176" s="11"/>
      <c r="AN1176" s="11"/>
      <c r="AO1176" s="11"/>
      <c r="AP1176" s="11"/>
    </row>
    <row r="1177" spans="1:42" s="10" customFormat="1" ht="21">
      <c r="A1177" s="15"/>
      <c r="B1177" s="13"/>
      <c r="C1177" s="13"/>
      <c r="D1177" s="13"/>
      <c r="E1177" s="13"/>
      <c r="F1177" s="13"/>
      <c r="G1177" s="13"/>
      <c r="H1177" s="13"/>
      <c r="I1177" s="13"/>
      <c r="J1177" s="13"/>
      <c r="K1177" s="13"/>
      <c r="L1177" s="13"/>
      <c r="M1177" s="13"/>
      <c r="N1177" s="60"/>
      <c r="O1177" s="16"/>
      <c r="AA1177" s="11"/>
      <c r="AB1177" s="11"/>
      <c r="AC1177" s="11"/>
      <c r="AD1177" s="11"/>
      <c r="AE1177" s="11"/>
      <c r="AF1177" s="11"/>
      <c r="AG1177" s="11"/>
      <c r="AH1177" s="11"/>
      <c r="AI1177" s="11"/>
      <c r="AJ1177" s="11"/>
      <c r="AK1177" s="11"/>
      <c r="AL1177" s="11"/>
      <c r="AM1177" s="11"/>
      <c r="AN1177" s="11"/>
      <c r="AO1177" s="11"/>
      <c r="AP1177" s="11"/>
    </row>
    <row r="1178" spans="1:42" s="10" customFormat="1" ht="21">
      <c r="A1178" s="15"/>
      <c r="B1178" s="13"/>
      <c r="C1178" s="13"/>
      <c r="D1178" s="13"/>
      <c r="E1178" s="13"/>
      <c r="F1178" s="13"/>
      <c r="G1178" s="13"/>
      <c r="H1178" s="13"/>
      <c r="I1178" s="13"/>
      <c r="J1178" s="13"/>
      <c r="K1178" s="13"/>
      <c r="L1178" s="13"/>
      <c r="M1178" s="13"/>
      <c r="N1178" s="60"/>
      <c r="O1178" s="16"/>
      <c r="AA1178" s="11"/>
      <c r="AB1178" s="11"/>
      <c r="AC1178" s="11"/>
      <c r="AD1178" s="11"/>
      <c r="AE1178" s="11"/>
      <c r="AF1178" s="11"/>
      <c r="AG1178" s="11"/>
      <c r="AH1178" s="11"/>
      <c r="AI1178" s="11"/>
      <c r="AJ1178" s="11"/>
      <c r="AK1178" s="11"/>
      <c r="AL1178" s="11"/>
      <c r="AM1178" s="11"/>
      <c r="AN1178" s="11"/>
      <c r="AO1178" s="11"/>
      <c r="AP1178" s="11"/>
    </row>
    <row r="1179" spans="1:42" s="10" customFormat="1" ht="21">
      <c r="A1179" s="15"/>
      <c r="B1179" s="13"/>
      <c r="C1179" s="13"/>
      <c r="D1179" s="13"/>
      <c r="E1179" s="13"/>
      <c r="F1179" s="13"/>
      <c r="G1179" s="13"/>
      <c r="H1179" s="13"/>
      <c r="I1179" s="13"/>
      <c r="J1179" s="13"/>
      <c r="K1179" s="13"/>
      <c r="L1179" s="13"/>
      <c r="M1179" s="13"/>
      <c r="N1179" s="60"/>
      <c r="O1179" s="16"/>
      <c r="AA1179" s="11"/>
      <c r="AB1179" s="11"/>
      <c r="AC1179" s="11"/>
      <c r="AD1179" s="11"/>
      <c r="AE1179" s="11"/>
      <c r="AF1179" s="11"/>
      <c r="AG1179" s="11"/>
      <c r="AH1179" s="11"/>
      <c r="AI1179" s="11"/>
      <c r="AJ1179" s="11"/>
      <c r="AK1179" s="11"/>
      <c r="AL1179" s="11"/>
      <c r="AM1179" s="11"/>
      <c r="AN1179" s="11"/>
      <c r="AO1179" s="11"/>
      <c r="AP1179" s="11"/>
    </row>
    <row r="1180" spans="1:42" s="10" customFormat="1" ht="21">
      <c r="A1180" s="15"/>
      <c r="B1180" s="13"/>
      <c r="C1180" s="13"/>
      <c r="D1180" s="13"/>
      <c r="E1180" s="13"/>
      <c r="F1180" s="13"/>
      <c r="G1180" s="13"/>
      <c r="H1180" s="13"/>
      <c r="I1180" s="13"/>
      <c r="J1180" s="13"/>
      <c r="K1180" s="13"/>
      <c r="L1180" s="13"/>
      <c r="M1180" s="13"/>
      <c r="N1180" s="60"/>
      <c r="O1180" s="16"/>
      <c r="AA1180" s="11"/>
      <c r="AB1180" s="11"/>
      <c r="AC1180" s="11"/>
      <c r="AD1180" s="11"/>
      <c r="AE1180" s="11"/>
      <c r="AF1180" s="11"/>
      <c r="AG1180" s="11"/>
      <c r="AH1180" s="11"/>
      <c r="AI1180" s="11"/>
      <c r="AJ1180" s="11"/>
      <c r="AK1180" s="11"/>
      <c r="AL1180" s="11"/>
      <c r="AM1180" s="11"/>
      <c r="AN1180" s="11"/>
      <c r="AO1180" s="11"/>
      <c r="AP1180" s="11"/>
    </row>
    <row r="1181" spans="1:42" s="10" customFormat="1" ht="21">
      <c r="A1181" s="15"/>
      <c r="B1181" s="13"/>
      <c r="C1181" s="13"/>
      <c r="D1181" s="13"/>
      <c r="E1181" s="13"/>
      <c r="F1181" s="13"/>
      <c r="G1181" s="13"/>
      <c r="H1181" s="13"/>
      <c r="I1181" s="13"/>
      <c r="J1181" s="13"/>
      <c r="K1181" s="13"/>
      <c r="L1181" s="13"/>
      <c r="M1181" s="13"/>
      <c r="N1181" s="60"/>
      <c r="O1181" s="16"/>
      <c r="AA1181" s="11"/>
      <c r="AB1181" s="11"/>
      <c r="AC1181" s="11"/>
      <c r="AD1181" s="11"/>
      <c r="AE1181" s="11"/>
      <c r="AF1181" s="11"/>
      <c r="AG1181" s="11"/>
      <c r="AH1181" s="11"/>
      <c r="AI1181" s="11"/>
      <c r="AJ1181" s="11"/>
      <c r="AK1181" s="11"/>
      <c r="AL1181" s="11"/>
      <c r="AM1181" s="11"/>
      <c r="AN1181" s="11"/>
      <c r="AO1181" s="11"/>
      <c r="AP1181" s="11"/>
    </row>
    <row r="1182" spans="1:42" s="10" customFormat="1" ht="21">
      <c r="A1182" s="15"/>
      <c r="B1182" s="13"/>
      <c r="C1182" s="13"/>
      <c r="D1182" s="13"/>
      <c r="E1182" s="13"/>
      <c r="F1182" s="13"/>
      <c r="G1182" s="13"/>
      <c r="H1182" s="13"/>
      <c r="I1182" s="13"/>
      <c r="J1182" s="13"/>
      <c r="K1182" s="13"/>
      <c r="L1182" s="13"/>
      <c r="M1182" s="13"/>
      <c r="N1182" s="60"/>
      <c r="O1182" s="16"/>
      <c r="AA1182" s="11"/>
      <c r="AB1182" s="11"/>
      <c r="AC1182" s="11"/>
      <c r="AD1182" s="11"/>
      <c r="AE1182" s="11"/>
      <c r="AF1182" s="11"/>
      <c r="AG1182" s="11"/>
      <c r="AH1182" s="11"/>
      <c r="AI1182" s="11"/>
      <c r="AJ1182" s="11"/>
      <c r="AK1182" s="11"/>
      <c r="AL1182" s="11"/>
      <c r="AM1182" s="11"/>
      <c r="AN1182" s="11"/>
      <c r="AO1182" s="11"/>
      <c r="AP1182" s="11"/>
    </row>
    <row r="1183" spans="1:42" s="10" customFormat="1" ht="21">
      <c r="A1183" s="15"/>
      <c r="B1183" s="13"/>
      <c r="C1183" s="13"/>
      <c r="D1183" s="13"/>
      <c r="E1183" s="13"/>
      <c r="F1183" s="13"/>
      <c r="G1183" s="13"/>
      <c r="H1183" s="13"/>
      <c r="I1183" s="13"/>
      <c r="J1183" s="13"/>
      <c r="K1183" s="13"/>
      <c r="L1183" s="13"/>
      <c r="M1183" s="13"/>
      <c r="N1183" s="60"/>
      <c r="O1183" s="16"/>
      <c r="AA1183" s="11"/>
      <c r="AB1183" s="11"/>
      <c r="AC1183" s="11"/>
      <c r="AD1183" s="11"/>
      <c r="AE1183" s="11"/>
      <c r="AF1183" s="11"/>
      <c r="AG1183" s="11"/>
      <c r="AH1183" s="11"/>
      <c r="AI1183" s="11"/>
      <c r="AJ1183" s="11"/>
      <c r="AK1183" s="11"/>
      <c r="AL1183" s="11"/>
      <c r="AM1183" s="11"/>
      <c r="AN1183" s="11"/>
      <c r="AO1183" s="11"/>
      <c r="AP1183" s="11"/>
    </row>
    <row r="1184" spans="1:42" s="10" customFormat="1" ht="21">
      <c r="A1184" s="15"/>
      <c r="B1184" s="13"/>
      <c r="C1184" s="13"/>
      <c r="D1184" s="13"/>
      <c r="E1184" s="13"/>
      <c r="F1184" s="13"/>
      <c r="G1184" s="13"/>
      <c r="H1184" s="13"/>
      <c r="I1184" s="13"/>
      <c r="J1184" s="13"/>
      <c r="K1184" s="13"/>
      <c r="L1184" s="13"/>
      <c r="M1184" s="13"/>
      <c r="N1184" s="60"/>
      <c r="O1184" s="16"/>
      <c r="AA1184" s="11"/>
      <c r="AB1184" s="11"/>
      <c r="AC1184" s="11"/>
      <c r="AD1184" s="11"/>
      <c r="AE1184" s="11"/>
      <c r="AF1184" s="11"/>
      <c r="AG1184" s="11"/>
      <c r="AH1184" s="11"/>
      <c r="AI1184" s="11"/>
      <c r="AJ1184" s="11"/>
      <c r="AK1184" s="11"/>
      <c r="AL1184" s="11"/>
      <c r="AM1184" s="11"/>
      <c r="AN1184" s="11"/>
      <c r="AO1184" s="11"/>
      <c r="AP1184" s="11"/>
    </row>
    <row r="1185" spans="1:42" s="10" customFormat="1" ht="21">
      <c r="A1185" s="15"/>
      <c r="B1185" s="13"/>
      <c r="C1185" s="13"/>
      <c r="D1185" s="13"/>
      <c r="E1185" s="13"/>
      <c r="F1185" s="13"/>
      <c r="G1185" s="13"/>
      <c r="H1185" s="13"/>
      <c r="I1185" s="13"/>
      <c r="J1185" s="13"/>
      <c r="K1185" s="13"/>
      <c r="L1185" s="13"/>
      <c r="M1185" s="13"/>
      <c r="N1185" s="60"/>
      <c r="O1185" s="16"/>
      <c r="AA1185" s="11"/>
      <c r="AB1185" s="11"/>
      <c r="AC1185" s="11"/>
      <c r="AD1185" s="11"/>
      <c r="AE1185" s="11"/>
      <c r="AF1185" s="11"/>
      <c r="AG1185" s="11"/>
      <c r="AH1185" s="11"/>
      <c r="AI1185" s="11"/>
      <c r="AJ1185" s="11"/>
      <c r="AK1185" s="11"/>
      <c r="AL1185" s="11"/>
      <c r="AM1185" s="11"/>
      <c r="AN1185" s="11"/>
      <c r="AO1185" s="11"/>
      <c r="AP1185" s="11"/>
    </row>
    <row r="1186" spans="1:42" s="10" customFormat="1" ht="21">
      <c r="A1186" s="15"/>
      <c r="B1186" s="13"/>
      <c r="C1186" s="13"/>
      <c r="D1186" s="13"/>
      <c r="E1186" s="13"/>
      <c r="F1186" s="13"/>
      <c r="G1186" s="13"/>
      <c r="H1186" s="13"/>
      <c r="I1186" s="13"/>
      <c r="J1186" s="13"/>
      <c r="K1186" s="13"/>
      <c r="L1186" s="13"/>
      <c r="M1186" s="13"/>
      <c r="N1186" s="60"/>
      <c r="O1186" s="16"/>
      <c r="AA1186" s="11"/>
      <c r="AB1186" s="11"/>
      <c r="AC1186" s="11"/>
      <c r="AD1186" s="11"/>
      <c r="AE1186" s="11"/>
      <c r="AF1186" s="11"/>
      <c r="AG1186" s="11"/>
      <c r="AH1186" s="11"/>
      <c r="AI1186" s="11"/>
      <c r="AJ1186" s="11"/>
      <c r="AK1186" s="11"/>
      <c r="AL1186" s="11"/>
      <c r="AM1186" s="11"/>
      <c r="AN1186" s="11"/>
      <c r="AO1186" s="11"/>
      <c r="AP1186" s="11"/>
    </row>
    <row r="1187" spans="1:42" s="10" customFormat="1" ht="21">
      <c r="A1187" s="15"/>
      <c r="B1187" s="13"/>
      <c r="C1187" s="13"/>
      <c r="D1187" s="13"/>
      <c r="E1187" s="13"/>
      <c r="F1187" s="13"/>
      <c r="G1187" s="13"/>
      <c r="H1187" s="13"/>
      <c r="I1187" s="13"/>
      <c r="J1187" s="13"/>
      <c r="K1187" s="13"/>
      <c r="L1187" s="13"/>
      <c r="M1187" s="13"/>
      <c r="N1187" s="60"/>
      <c r="O1187" s="16"/>
      <c r="AA1187" s="11"/>
      <c r="AB1187" s="11"/>
      <c r="AC1187" s="11"/>
      <c r="AD1187" s="11"/>
      <c r="AE1187" s="11"/>
      <c r="AF1187" s="11"/>
      <c r="AG1187" s="11"/>
      <c r="AH1187" s="11"/>
      <c r="AI1187" s="11"/>
      <c r="AJ1187" s="11"/>
      <c r="AK1187" s="11"/>
      <c r="AL1187" s="11"/>
      <c r="AM1187" s="11"/>
      <c r="AN1187" s="11"/>
      <c r="AO1187" s="11"/>
      <c r="AP1187" s="11"/>
    </row>
    <row r="1188" spans="1:42" s="10" customFormat="1" ht="21">
      <c r="A1188" s="15"/>
      <c r="B1188" s="13"/>
      <c r="C1188" s="13"/>
      <c r="D1188" s="13"/>
      <c r="E1188" s="13"/>
      <c r="F1188" s="13"/>
      <c r="G1188" s="13"/>
      <c r="H1188" s="13"/>
      <c r="I1188" s="13"/>
      <c r="J1188" s="13"/>
      <c r="K1188" s="13"/>
      <c r="L1188" s="13"/>
      <c r="M1188" s="13"/>
      <c r="N1188" s="60"/>
      <c r="O1188" s="16"/>
      <c r="AA1188" s="11"/>
      <c r="AB1188" s="11"/>
      <c r="AC1188" s="11"/>
      <c r="AD1188" s="11"/>
      <c r="AE1188" s="11"/>
      <c r="AF1188" s="11"/>
      <c r="AG1188" s="11"/>
      <c r="AH1188" s="11"/>
      <c r="AI1188" s="11"/>
      <c r="AJ1188" s="11"/>
      <c r="AK1188" s="11"/>
      <c r="AL1188" s="11"/>
      <c r="AM1188" s="11"/>
      <c r="AN1188" s="11"/>
      <c r="AO1188" s="11"/>
      <c r="AP1188" s="11"/>
    </row>
    <row r="1189" spans="1:42" s="10" customFormat="1" ht="21">
      <c r="A1189" s="15"/>
      <c r="B1189" s="13"/>
      <c r="C1189" s="13"/>
      <c r="D1189" s="13"/>
      <c r="E1189" s="13"/>
      <c r="F1189" s="13"/>
      <c r="G1189" s="13"/>
      <c r="H1189" s="13"/>
      <c r="I1189" s="13"/>
      <c r="J1189" s="13"/>
      <c r="K1189" s="13"/>
      <c r="L1189" s="13"/>
      <c r="M1189" s="13"/>
      <c r="N1189" s="60"/>
      <c r="O1189" s="16"/>
      <c r="AA1189" s="11"/>
      <c r="AB1189" s="11"/>
      <c r="AC1189" s="11"/>
      <c r="AD1189" s="11"/>
      <c r="AE1189" s="11"/>
      <c r="AF1189" s="11"/>
      <c r="AG1189" s="11"/>
      <c r="AH1189" s="11"/>
      <c r="AI1189" s="11"/>
      <c r="AJ1189" s="11"/>
      <c r="AK1189" s="11"/>
      <c r="AL1189" s="11"/>
      <c r="AM1189" s="11"/>
      <c r="AN1189" s="11"/>
      <c r="AO1189" s="11"/>
      <c r="AP1189" s="11"/>
    </row>
    <row r="1190" spans="1:42" s="10" customFormat="1" ht="21">
      <c r="A1190" s="15"/>
      <c r="B1190" s="13"/>
      <c r="C1190" s="13"/>
      <c r="D1190" s="13"/>
      <c r="E1190" s="13"/>
      <c r="F1190" s="13"/>
      <c r="G1190" s="13"/>
      <c r="H1190" s="13"/>
      <c r="I1190" s="13"/>
      <c r="J1190" s="13"/>
      <c r="K1190" s="13"/>
      <c r="L1190" s="13"/>
      <c r="M1190" s="13"/>
      <c r="N1190" s="60"/>
      <c r="O1190" s="16"/>
      <c r="AA1190" s="11"/>
      <c r="AB1190" s="11"/>
      <c r="AC1190" s="11"/>
      <c r="AD1190" s="11"/>
      <c r="AE1190" s="11"/>
      <c r="AF1190" s="11"/>
      <c r="AG1190" s="11"/>
      <c r="AH1190" s="11"/>
      <c r="AI1190" s="11"/>
      <c r="AJ1190" s="11"/>
      <c r="AK1190" s="11"/>
      <c r="AL1190" s="11"/>
      <c r="AM1190" s="11"/>
      <c r="AN1190" s="11"/>
      <c r="AO1190" s="11"/>
      <c r="AP1190" s="11"/>
    </row>
    <row r="1191" spans="1:42" s="10" customFormat="1" ht="21">
      <c r="A1191" s="15"/>
      <c r="B1191" s="13"/>
      <c r="C1191" s="13"/>
      <c r="D1191" s="13"/>
      <c r="E1191" s="13"/>
      <c r="F1191" s="13"/>
      <c r="G1191" s="13"/>
      <c r="H1191" s="13"/>
      <c r="I1191" s="13"/>
      <c r="J1191" s="13"/>
      <c r="K1191" s="13"/>
      <c r="L1191" s="13"/>
      <c r="M1191" s="13"/>
      <c r="N1191" s="60"/>
      <c r="O1191" s="16"/>
      <c r="AA1191" s="11"/>
      <c r="AB1191" s="11"/>
      <c r="AC1191" s="11"/>
      <c r="AD1191" s="11"/>
      <c r="AE1191" s="11"/>
      <c r="AF1191" s="11"/>
      <c r="AG1191" s="11"/>
      <c r="AH1191" s="11"/>
      <c r="AI1191" s="11"/>
      <c r="AJ1191" s="11"/>
      <c r="AK1191" s="11"/>
      <c r="AL1191" s="11"/>
      <c r="AM1191" s="11"/>
      <c r="AN1191" s="11"/>
      <c r="AO1191" s="11"/>
      <c r="AP1191" s="11"/>
    </row>
    <row r="1192" spans="1:42" s="10" customFormat="1" ht="21">
      <c r="A1192" s="15"/>
      <c r="B1192" s="13"/>
      <c r="C1192" s="13"/>
      <c r="D1192" s="13"/>
      <c r="E1192" s="13"/>
      <c r="F1192" s="13"/>
      <c r="G1192" s="13"/>
      <c r="H1192" s="13"/>
      <c r="I1192" s="13"/>
      <c r="J1192" s="13"/>
      <c r="K1192" s="13"/>
      <c r="L1192" s="13"/>
      <c r="M1192" s="13"/>
      <c r="N1192" s="60"/>
      <c r="O1192" s="16"/>
      <c r="AA1192" s="11"/>
      <c r="AB1192" s="11"/>
      <c r="AC1192" s="11"/>
      <c r="AD1192" s="11"/>
      <c r="AE1192" s="11"/>
      <c r="AF1192" s="11"/>
      <c r="AG1192" s="11"/>
      <c r="AH1192" s="11"/>
      <c r="AI1192" s="11"/>
      <c r="AJ1192" s="11"/>
      <c r="AK1192" s="11"/>
      <c r="AL1192" s="11"/>
      <c r="AM1192" s="11"/>
      <c r="AN1192" s="11"/>
      <c r="AO1192" s="11"/>
      <c r="AP1192" s="11"/>
    </row>
    <row r="1193" spans="1:42" s="10" customFormat="1" ht="21">
      <c r="A1193" s="15"/>
      <c r="B1193" s="13"/>
      <c r="C1193" s="13"/>
      <c r="D1193" s="13"/>
      <c r="E1193" s="13"/>
      <c r="F1193" s="13"/>
      <c r="G1193" s="13"/>
      <c r="H1193" s="13"/>
      <c r="I1193" s="13"/>
      <c r="J1193" s="13"/>
      <c r="K1193" s="13"/>
      <c r="L1193" s="13"/>
      <c r="M1193" s="13"/>
      <c r="N1193" s="60"/>
      <c r="O1193" s="16"/>
      <c r="AA1193" s="11"/>
      <c r="AB1193" s="11"/>
      <c r="AC1193" s="11"/>
      <c r="AD1193" s="11"/>
      <c r="AE1193" s="11"/>
      <c r="AF1193" s="11"/>
      <c r="AG1193" s="11"/>
      <c r="AH1193" s="11"/>
      <c r="AI1193" s="11"/>
      <c r="AJ1193" s="11"/>
      <c r="AK1193" s="11"/>
      <c r="AL1193" s="11"/>
      <c r="AM1193" s="11"/>
      <c r="AN1193" s="11"/>
      <c r="AO1193" s="11"/>
      <c r="AP1193" s="11"/>
    </row>
    <row r="1194" spans="1:42" s="10" customFormat="1" ht="21">
      <c r="A1194" s="15"/>
      <c r="B1194" s="13"/>
      <c r="C1194" s="13"/>
      <c r="D1194" s="13"/>
      <c r="E1194" s="13"/>
      <c r="F1194" s="13"/>
      <c r="G1194" s="13"/>
      <c r="H1194" s="13"/>
      <c r="I1194" s="13"/>
      <c r="J1194" s="13"/>
      <c r="K1194" s="13"/>
      <c r="L1194" s="13"/>
      <c r="M1194" s="13"/>
      <c r="N1194" s="60"/>
      <c r="O1194" s="16"/>
      <c r="AA1194" s="11"/>
      <c r="AB1194" s="11"/>
      <c r="AC1194" s="11"/>
      <c r="AD1194" s="11"/>
      <c r="AE1194" s="11"/>
      <c r="AF1194" s="11"/>
      <c r="AG1194" s="11"/>
      <c r="AH1194" s="11"/>
      <c r="AI1194" s="11"/>
      <c r="AJ1194" s="11"/>
      <c r="AK1194" s="11"/>
      <c r="AL1194" s="11"/>
      <c r="AM1194" s="11"/>
      <c r="AN1194" s="11"/>
      <c r="AO1194" s="11"/>
      <c r="AP1194" s="11"/>
    </row>
    <row r="1195" spans="1:42" s="10" customFormat="1" ht="21">
      <c r="A1195" s="15"/>
      <c r="B1195" s="13"/>
      <c r="C1195" s="13"/>
      <c r="D1195" s="13"/>
      <c r="E1195" s="13"/>
      <c r="F1195" s="13"/>
      <c r="G1195" s="13"/>
      <c r="H1195" s="13"/>
      <c r="I1195" s="13"/>
      <c r="J1195" s="13"/>
      <c r="K1195" s="13"/>
      <c r="L1195" s="13"/>
      <c r="M1195" s="13"/>
      <c r="N1195" s="60"/>
      <c r="O1195" s="16"/>
      <c r="AA1195" s="11"/>
      <c r="AB1195" s="11"/>
      <c r="AC1195" s="11"/>
      <c r="AD1195" s="11"/>
      <c r="AE1195" s="11"/>
      <c r="AF1195" s="11"/>
      <c r="AG1195" s="11"/>
      <c r="AH1195" s="11"/>
      <c r="AI1195" s="11"/>
      <c r="AJ1195" s="11"/>
      <c r="AK1195" s="11"/>
      <c r="AL1195" s="11"/>
      <c r="AM1195" s="11"/>
      <c r="AN1195" s="11"/>
      <c r="AO1195" s="11"/>
      <c r="AP1195" s="11"/>
    </row>
    <row r="1196" spans="1:42" s="10" customFormat="1" ht="21">
      <c r="A1196" s="15"/>
      <c r="B1196" s="13"/>
      <c r="C1196" s="13"/>
      <c r="D1196" s="13"/>
      <c r="E1196" s="13"/>
      <c r="F1196" s="13"/>
      <c r="G1196" s="13"/>
      <c r="H1196" s="13"/>
      <c r="I1196" s="13"/>
      <c r="J1196" s="13"/>
      <c r="K1196" s="13"/>
      <c r="L1196" s="13"/>
      <c r="M1196" s="13"/>
      <c r="N1196" s="60"/>
      <c r="O1196" s="16"/>
      <c r="AA1196" s="11"/>
      <c r="AB1196" s="11"/>
      <c r="AC1196" s="11"/>
      <c r="AD1196" s="11"/>
      <c r="AE1196" s="11"/>
      <c r="AF1196" s="11"/>
      <c r="AG1196" s="11"/>
      <c r="AH1196" s="11"/>
      <c r="AI1196" s="11"/>
      <c r="AJ1196" s="11"/>
      <c r="AK1196" s="11"/>
      <c r="AL1196" s="11"/>
      <c r="AM1196" s="11"/>
      <c r="AN1196" s="11"/>
      <c r="AO1196" s="11"/>
      <c r="AP1196" s="11"/>
    </row>
    <row r="1197" spans="1:42" s="10" customFormat="1" ht="21">
      <c r="A1197" s="15"/>
      <c r="B1197" s="13"/>
      <c r="C1197" s="13"/>
      <c r="D1197" s="13"/>
      <c r="E1197" s="13"/>
      <c r="F1197" s="13"/>
      <c r="G1197" s="13"/>
      <c r="H1197" s="13"/>
      <c r="I1197" s="13"/>
      <c r="J1197" s="13"/>
      <c r="K1197" s="13"/>
      <c r="L1197" s="13"/>
      <c r="M1197" s="13"/>
      <c r="N1197" s="60"/>
      <c r="O1197" s="16"/>
      <c r="AA1197" s="11"/>
      <c r="AB1197" s="11"/>
      <c r="AC1197" s="11"/>
      <c r="AD1197" s="11"/>
      <c r="AE1197" s="11"/>
      <c r="AF1197" s="11"/>
      <c r="AG1197" s="11"/>
      <c r="AH1197" s="11"/>
      <c r="AI1197" s="11"/>
      <c r="AJ1197" s="11"/>
      <c r="AK1197" s="11"/>
      <c r="AL1197" s="11"/>
      <c r="AM1197" s="11"/>
      <c r="AN1197" s="11"/>
      <c r="AO1197" s="11"/>
      <c r="AP1197" s="11"/>
    </row>
    <row r="1198" spans="1:42" s="10" customFormat="1" ht="21">
      <c r="A1198" s="15"/>
      <c r="B1198" s="13"/>
      <c r="C1198" s="13"/>
      <c r="D1198" s="13"/>
      <c r="E1198" s="13"/>
      <c r="F1198" s="13"/>
      <c r="G1198" s="13"/>
      <c r="H1198" s="13"/>
      <c r="I1198" s="13"/>
      <c r="J1198" s="13"/>
      <c r="K1198" s="13"/>
      <c r="L1198" s="13"/>
      <c r="M1198" s="13"/>
      <c r="N1198" s="60"/>
      <c r="O1198" s="16"/>
      <c r="AA1198" s="11"/>
      <c r="AB1198" s="11"/>
      <c r="AC1198" s="11"/>
      <c r="AD1198" s="11"/>
      <c r="AE1198" s="11"/>
      <c r="AF1198" s="11"/>
      <c r="AG1198" s="11"/>
      <c r="AH1198" s="11"/>
      <c r="AI1198" s="11"/>
      <c r="AJ1198" s="11"/>
      <c r="AK1198" s="11"/>
      <c r="AL1198" s="11"/>
      <c r="AM1198" s="11"/>
      <c r="AN1198" s="11"/>
      <c r="AO1198" s="11"/>
      <c r="AP1198" s="11"/>
    </row>
    <row r="1199" spans="1:42" s="10" customFormat="1" ht="21">
      <c r="A1199" s="15"/>
      <c r="B1199" s="13"/>
      <c r="C1199" s="13"/>
      <c r="D1199" s="13"/>
      <c r="E1199" s="13"/>
      <c r="F1199" s="13"/>
      <c r="G1199" s="13"/>
      <c r="H1199" s="13"/>
      <c r="I1199" s="13"/>
      <c r="J1199" s="13"/>
      <c r="K1199" s="13"/>
      <c r="L1199" s="13"/>
      <c r="M1199" s="13"/>
      <c r="N1199" s="60"/>
      <c r="O1199" s="16"/>
      <c r="AA1199" s="11"/>
      <c r="AB1199" s="11"/>
      <c r="AC1199" s="11"/>
      <c r="AD1199" s="11"/>
      <c r="AE1199" s="11"/>
      <c r="AF1199" s="11"/>
      <c r="AG1199" s="11"/>
      <c r="AH1199" s="11"/>
      <c r="AI1199" s="11"/>
      <c r="AJ1199" s="11"/>
      <c r="AK1199" s="11"/>
      <c r="AL1199" s="11"/>
      <c r="AM1199" s="11"/>
      <c r="AN1199" s="11"/>
      <c r="AO1199" s="11"/>
      <c r="AP1199" s="11"/>
    </row>
    <row r="1200" spans="1:42" s="10" customFormat="1" ht="21">
      <c r="A1200" s="15"/>
      <c r="B1200" s="13"/>
      <c r="C1200" s="13"/>
      <c r="D1200" s="13"/>
      <c r="E1200" s="13"/>
      <c r="F1200" s="13"/>
      <c r="G1200" s="13"/>
      <c r="H1200" s="13"/>
      <c r="I1200" s="13"/>
      <c r="J1200" s="13"/>
      <c r="K1200" s="13"/>
      <c r="L1200" s="13"/>
      <c r="M1200" s="13"/>
      <c r="N1200" s="60"/>
      <c r="O1200" s="16"/>
      <c r="AA1200" s="11"/>
      <c r="AB1200" s="11"/>
      <c r="AC1200" s="11"/>
      <c r="AD1200" s="11"/>
      <c r="AE1200" s="11"/>
      <c r="AF1200" s="11"/>
      <c r="AG1200" s="11"/>
      <c r="AH1200" s="11"/>
      <c r="AI1200" s="11"/>
      <c r="AJ1200" s="11"/>
      <c r="AK1200" s="11"/>
      <c r="AL1200" s="11"/>
      <c r="AM1200" s="11"/>
      <c r="AN1200" s="11"/>
      <c r="AO1200" s="11"/>
      <c r="AP1200" s="11"/>
    </row>
    <row r="1201" spans="1:42" s="10" customFormat="1" ht="21">
      <c r="A1201" s="15"/>
      <c r="B1201" s="13"/>
      <c r="C1201" s="13"/>
      <c r="D1201" s="13"/>
      <c r="E1201" s="13"/>
      <c r="F1201" s="13"/>
      <c r="G1201" s="13"/>
      <c r="H1201" s="13"/>
      <c r="I1201" s="13"/>
      <c r="J1201" s="13"/>
      <c r="K1201" s="13"/>
      <c r="L1201" s="13"/>
      <c r="M1201" s="13"/>
      <c r="N1201" s="60"/>
      <c r="O1201" s="16"/>
      <c r="AA1201" s="11"/>
      <c r="AB1201" s="11"/>
      <c r="AC1201" s="11"/>
      <c r="AD1201" s="11"/>
      <c r="AE1201" s="11"/>
      <c r="AF1201" s="11"/>
      <c r="AG1201" s="11"/>
      <c r="AH1201" s="11"/>
      <c r="AI1201" s="11"/>
      <c r="AJ1201" s="11"/>
      <c r="AK1201" s="11"/>
      <c r="AL1201" s="11"/>
      <c r="AM1201" s="11"/>
      <c r="AN1201" s="11"/>
      <c r="AO1201" s="11"/>
      <c r="AP1201" s="11"/>
    </row>
    <row r="1202" spans="1:42" s="10" customFormat="1" ht="21">
      <c r="A1202" s="15"/>
      <c r="B1202" s="13"/>
      <c r="C1202" s="13"/>
      <c r="D1202" s="13"/>
      <c r="E1202" s="13"/>
      <c r="F1202" s="13"/>
      <c r="G1202" s="13"/>
      <c r="H1202" s="13"/>
      <c r="I1202" s="13"/>
      <c r="J1202" s="13"/>
      <c r="K1202" s="13"/>
      <c r="L1202" s="13"/>
      <c r="M1202" s="13"/>
      <c r="N1202" s="60"/>
      <c r="O1202" s="16"/>
      <c r="AA1202" s="11"/>
      <c r="AB1202" s="11"/>
      <c r="AC1202" s="11"/>
      <c r="AD1202" s="11"/>
      <c r="AE1202" s="11"/>
      <c r="AF1202" s="11"/>
      <c r="AG1202" s="11"/>
      <c r="AH1202" s="11"/>
      <c r="AI1202" s="11"/>
      <c r="AJ1202" s="11"/>
      <c r="AK1202" s="11"/>
      <c r="AL1202" s="11"/>
      <c r="AM1202" s="11"/>
      <c r="AN1202" s="11"/>
      <c r="AO1202" s="11"/>
      <c r="AP1202" s="11"/>
    </row>
    <row r="1203" spans="1:42" s="10" customFormat="1" ht="21">
      <c r="A1203" s="15"/>
      <c r="B1203" s="13"/>
      <c r="C1203" s="13"/>
      <c r="D1203" s="13"/>
      <c r="E1203" s="13"/>
      <c r="F1203" s="13"/>
      <c r="G1203" s="13"/>
      <c r="H1203" s="13"/>
      <c r="I1203" s="13"/>
      <c r="J1203" s="13"/>
      <c r="K1203" s="13"/>
      <c r="L1203" s="13"/>
      <c r="M1203" s="13"/>
      <c r="N1203" s="60"/>
      <c r="O1203" s="16"/>
      <c r="AA1203" s="11"/>
      <c r="AB1203" s="11"/>
      <c r="AC1203" s="11"/>
      <c r="AD1203" s="11"/>
      <c r="AE1203" s="11"/>
      <c r="AF1203" s="11"/>
      <c r="AG1203" s="11"/>
      <c r="AH1203" s="11"/>
      <c r="AI1203" s="11"/>
      <c r="AJ1203" s="11"/>
      <c r="AK1203" s="11"/>
      <c r="AL1203" s="11"/>
      <c r="AM1203" s="11"/>
      <c r="AN1203" s="11"/>
      <c r="AO1203" s="11"/>
      <c r="AP1203" s="11"/>
    </row>
    <row r="1204" spans="1:42" s="10" customFormat="1" ht="21">
      <c r="A1204" s="15"/>
      <c r="B1204" s="13"/>
      <c r="C1204" s="13"/>
      <c r="D1204" s="13"/>
      <c r="E1204" s="13"/>
      <c r="F1204" s="13"/>
      <c r="G1204" s="13"/>
      <c r="H1204" s="13"/>
      <c r="I1204" s="13"/>
      <c r="J1204" s="13"/>
      <c r="K1204" s="13"/>
      <c r="L1204" s="13"/>
      <c r="M1204" s="13"/>
      <c r="N1204" s="60"/>
      <c r="O1204" s="16"/>
      <c r="AA1204" s="11"/>
      <c r="AB1204" s="11"/>
      <c r="AC1204" s="11"/>
      <c r="AD1204" s="11"/>
      <c r="AE1204" s="11"/>
      <c r="AF1204" s="11"/>
      <c r="AG1204" s="11"/>
      <c r="AH1204" s="11"/>
      <c r="AI1204" s="11"/>
      <c r="AJ1204" s="11"/>
      <c r="AK1204" s="11"/>
      <c r="AL1204" s="11"/>
      <c r="AM1204" s="11"/>
      <c r="AN1204" s="11"/>
      <c r="AO1204" s="11"/>
      <c r="AP1204" s="11"/>
    </row>
    <row r="1205" spans="1:42" s="10" customFormat="1" ht="21">
      <c r="A1205" s="15"/>
      <c r="B1205" s="13"/>
      <c r="C1205" s="13"/>
      <c r="D1205" s="13"/>
      <c r="E1205" s="13"/>
      <c r="F1205" s="13"/>
      <c r="G1205" s="13"/>
      <c r="H1205" s="13"/>
      <c r="I1205" s="13"/>
      <c r="J1205" s="13"/>
      <c r="K1205" s="13"/>
      <c r="L1205" s="13"/>
      <c r="M1205" s="13"/>
      <c r="N1205" s="60"/>
      <c r="O1205" s="16"/>
      <c r="AA1205" s="11"/>
      <c r="AB1205" s="11"/>
      <c r="AC1205" s="11"/>
      <c r="AD1205" s="11"/>
      <c r="AE1205" s="11"/>
      <c r="AF1205" s="11"/>
      <c r="AG1205" s="11"/>
      <c r="AH1205" s="11"/>
      <c r="AI1205" s="11"/>
      <c r="AJ1205" s="11"/>
      <c r="AK1205" s="11"/>
      <c r="AL1205" s="11"/>
      <c r="AM1205" s="11"/>
      <c r="AN1205" s="11"/>
      <c r="AO1205" s="11"/>
      <c r="AP1205" s="11"/>
    </row>
    <row r="1206" spans="1:42" s="10" customFormat="1" ht="21">
      <c r="A1206" s="15"/>
      <c r="B1206" s="13"/>
      <c r="C1206" s="13"/>
      <c r="D1206" s="13"/>
      <c r="E1206" s="13"/>
      <c r="F1206" s="13"/>
      <c r="G1206" s="13"/>
      <c r="H1206" s="13"/>
      <c r="I1206" s="13"/>
      <c r="J1206" s="13"/>
      <c r="K1206" s="13"/>
      <c r="L1206" s="13"/>
      <c r="M1206" s="13"/>
      <c r="N1206" s="60"/>
      <c r="O1206" s="16"/>
      <c r="AA1206" s="11"/>
      <c r="AB1206" s="11"/>
      <c r="AC1206" s="11"/>
      <c r="AD1206" s="11"/>
      <c r="AE1206" s="11"/>
      <c r="AF1206" s="11"/>
      <c r="AG1206" s="11"/>
      <c r="AH1206" s="11"/>
      <c r="AI1206" s="11"/>
      <c r="AJ1206" s="11"/>
      <c r="AK1206" s="11"/>
      <c r="AL1206" s="11"/>
      <c r="AM1206" s="11"/>
      <c r="AN1206" s="11"/>
      <c r="AO1206" s="11"/>
      <c r="AP1206" s="11"/>
    </row>
    <row r="1207" spans="1:42" s="10" customFormat="1" ht="21">
      <c r="A1207" s="15"/>
      <c r="B1207" s="13"/>
      <c r="C1207" s="13"/>
      <c r="D1207" s="13"/>
      <c r="E1207" s="13"/>
      <c r="F1207" s="13"/>
      <c r="G1207" s="13"/>
      <c r="H1207" s="13"/>
      <c r="I1207" s="13"/>
      <c r="J1207" s="13"/>
      <c r="K1207" s="13"/>
      <c r="L1207" s="13"/>
      <c r="M1207" s="13"/>
      <c r="N1207" s="60"/>
      <c r="O1207" s="16"/>
      <c r="AA1207" s="11"/>
      <c r="AB1207" s="11"/>
      <c r="AC1207" s="11"/>
      <c r="AD1207" s="11"/>
      <c r="AE1207" s="11"/>
      <c r="AF1207" s="11"/>
      <c r="AG1207" s="11"/>
      <c r="AH1207" s="11"/>
      <c r="AI1207" s="11"/>
      <c r="AJ1207" s="11"/>
      <c r="AK1207" s="11"/>
      <c r="AL1207" s="11"/>
      <c r="AM1207" s="11"/>
      <c r="AN1207" s="11"/>
      <c r="AO1207" s="11"/>
      <c r="AP1207" s="11"/>
    </row>
    <row r="1208" spans="1:42" s="10" customFormat="1" ht="21">
      <c r="A1208" s="15"/>
      <c r="B1208" s="13"/>
      <c r="C1208" s="13"/>
      <c r="D1208" s="13"/>
      <c r="E1208" s="13"/>
      <c r="F1208" s="13"/>
      <c r="G1208" s="13"/>
      <c r="H1208" s="13"/>
      <c r="I1208" s="13"/>
      <c r="J1208" s="13"/>
      <c r="K1208" s="13"/>
      <c r="L1208" s="13"/>
      <c r="M1208" s="13"/>
      <c r="N1208" s="60"/>
      <c r="O1208" s="16"/>
      <c r="AA1208" s="11"/>
      <c r="AB1208" s="11"/>
      <c r="AC1208" s="11"/>
      <c r="AD1208" s="11"/>
      <c r="AE1208" s="11"/>
      <c r="AF1208" s="11"/>
      <c r="AG1208" s="11"/>
      <c r="AH1208" s="11"/>
      <c r="AI1208" s="11"/>
      <c r="AJ1208" s="11"/>
      <c r="AK1208" s="11"/>
      <c r="AL1208" s="11"/>
      <c r="AM1208" s="11"/>
      <c r="AN1208" s="11"/>
      <c r="AO1208" s="11"/>
      <c r="AP1208" s="11"/>
    </row>
    <row r="1209" spans="1:42" s="10" customFormat="1" ht="21">
      <c r="A1209" s="15"/>
      <c r="B1209" s="13"/>
      <c r="C1209" s="13"/>
      <c r="D1209" s="13"/>
      <c r="E1209" s="13"/>
      <c r="F1209" s="13"/>
      <c r="G1209" s="13"/>
      <c r="H1209" s="13"/>
      <c r="I1209" s="13"/>
      <c r="J1209" s="13"/>
      <c r="K1209" s="13"/>
      <c r="L1209" s="13"/>
      <c r="M1209" s="13"/>
      <c r="N1209" s="60"/>
      <c r="O1209" s="16"/>
      <c r="AA1209" s="11"/>
      <c r="AB1209" s="11"/>
      <c r="AC1209" s="11"/>
      <c r="AD1209" s="11"/>
      <c r="AE1209" s="11"/>
      <c r="AF1209" s="11"/>
      <c r="AG1209" s="11"/>
      <c r="AH1209" s="11"/>
      <c r="AI1209" s="11"/>
      <c r="AJ1209" s="11"/>
      <c r="AK1209" s="11"/>
      <c r="AL1209" s="11"/>
      <c r="AM1209" s="11"/>
      <c r="AN1209" s="11"/>
      <c r="AO1209" s="11"/>
      <c r="AP1209" s="11"/>
    </row>
    <row r="1210" spans="1:42" s="10" customFormat="1" ht="21">
      <c r="A1210" s="15"/>
      <c r="B1210" s="13"/>
      <c r="C1210" s="13"/>
      <c r="D1210" s="13"/>
      <c r="E1210" s="13"/>
      <c r="F1210" s="13"/>
      <c r="G1210" s="13"/>
      <c r="H1210" s="13"/>
      <c r="I1210" s="13"/>
      <c r="J1210" s="13"/>
      <c r="K1210" s="13"/>
      <c r="L1210" s="13"/>
      <c r="M1210" s="13"/>
      <c r="N1210" s="60"/>
      <c r="O1210" s="16"/>
      <c r="AA1210" s="11"/>
      <c r="AB1210" s="11"/>
      <c r="AC1210" s="11"/>
      <c r="AD1210" s="11"/>
      <c r="AE1210" s="11"/>
      <c r="AF1210" s="11"/>
      <c r="AG1210" s="11"/>
      <c r="AH1210" s="11"/>
      <c r="AI1210" s="11"/>
      <c r="AJ1210" s="11"/>
      <c r="AK1210" s="11"/>
      <c r="AL1210" s="11"/>
      <c r="AM1210" s="11"/>
      <c r="AN1210" s="11"/>
      <c r="AO1210" s="11"/>
      <c r="AP1210" s="11"/>
    </row>
    <row r="1211" spans="1:42" s="10" customFormat="1" ht="21">
      <c r="A1211" s="15"/>
      <c r="B1211" s="13"/>
      <c r="C1211" s="13"/>
      <c r="D1211" s="13"/>
      <c r="E1211" s="13"/>
      <c r="F1211" s="13"/>
      <c r="G1211" s="13"/>
      <c r="H1211" s="13"/>
      <c r="I1211" s="13"/>
      <c r="J1211" s="13"/>
      <c r="K1211" s="13"/>
      <c r="L1211" s="13"/>
      <c r="M1211" s="13"/>
      <c r="N1211" s="60"/>
      <c r="O1211" s="16"/>
      <c r="AA1211" s="11"/>
      <c r="AB1211" s="11"/>
      <c r="AC1211" s="11"/>
      <c r="AD1211" s="11"/>
      <c r="AE1211" s="11"/>
      <c r="AF1211" s="11"/>
      <c r="AG1211" s="11"/>
      <c r="AH1211" s="11"/>
      <c r="AI1211" s="11"/>
      <c r="AJ1211" s="11"/>
      <c r="AK1211" s="11"/>
      <c r="AL1211" s="11"/>
      <c r="AM1211" s="11"/>
      <c r="AN1211" s="11"/>
      <c r="AO1211" s="11"/>
      <c r="AP1211" s="11"/>
    </row>
    <row r="1212" spans="1:42" s="10" customFormat="1" ht="21">
      <c r="A1212" s="15"/>
      <c r="B1212" s="13"/>
      <c r="C1212" s="13"/>
      <c r="D1212" s="13"/>
      <c r="E1212" s="13"/>
      <c r="F1212" s="13"/>
      <c r="G1212" s="13"/>
      <c r="H1212" s="13"/>
      <c r="I1212" s="13"/>
      <c r="J1212" s="13"/>
      <c r="K1212" s="13"/>
      <c r="L1212" s="13"/>
      <c r="M1212" s="13"/>
      <c r="N1212" s="60"/>
      <c r="O1212" s="16"/>
      <c r="AA1212" s="11"/>
      <c r="AB1212" s="11"/>
      <c r="AC1212" s="11"/>
      <c r="AD1212" s="11"/>
      <c r="AE1212" s="11"/>
      <c r="AF1212" s="11"/>
      <c r="AG1212" s="11"/>
      <c r="AH1212" s="11"/>
      <c r="AI1212" s="11"/>
      <c r="AJ1212" s="11"/>
      <c r="AK1212" s="11"/>
      <c r="AL1212" s="11"/>
      <c r="AM1212" s="11"/>
      <c r="AN1212" s="11"/>
      <c r="AO1212" s="11"/>
      <c r="AP1212" s="11"/>
    </row>
    <row r="1213" spans="1:42" s="10" customFormat="1" ht="21">
      <c r="A1213" s="15"/>
      <c r="B1213" s="13"/>
      <c r="C1213" s="13"/>
      <c r="D1213" s="13"/>
      <c r="E1213" s="13"/>
      <c r="F1213" s="13"/>
      <c r="G1213" s="13"/>
      <c r="H1213" s="13"/>
      <c r="I1213" s="13"/>
      <c r="J1213" s="13"/>
      <c r="K1213" s="13"/>
      <c r="L1213" s="13"/>
      <c r="M1213" s="13"/>
      <c r="N1213" s="60"/>
      <c r="O1213" s="16"/>
      <c r="AA1213" s="11"/>
      <c r="AB1213" s="11"/>
      <c r="AC1213" s="11"/>
      <c r="AD1213" s="11"/>
      <c r="AE1213" s="11"/>
      <c r="AF1213" s="11"/>
      <c r="AG1213" s="11"/>
      <c r="AH1213" s="11"/>
      <c r="AI1213" s="11"/>
      <c r="AJ1213" s="11"/>
      <c r="AK1213" s="11"/>
      <c r="AL1213" s="11"/>
      <c r="AM1213" s="11"/>
      <c r="AN1213" s="11"/>
      <c r="AO1213" s="11"/>
      <c r="AP1213" s="11"/>
    </row>
    <row r="1214" spans="1:42" s="10" customFormat="1" ht="21">
      <c r="A1214" s="15"/>
      <c r="B1214" s="13"/>
      <c r="C1214" s="13"/>
      <c r="D1214" s="13"/>
      <c r="E1214" s="13"/>
      <c r="F1214" s="13"/>
      <c r="G1214" s="13"/>
      <c r="H1214" s="13"/>
      <c r="I1214" s="13"/>
      <c r="J1214" s="13"/>
      <c r="K1214" s="13"/>
      <c r="L1214" s="13"/>
      <c r="M1214" s="13"/>
      <c r="N1214" s="60"/>
      <c r="O1214" s="16"/>
      <c r="AA1214" s="11"/>
      <c r="AB1214" s="11"/>
      <c r="AC1214" s="11"/>
      <c r="AD1214" s="11"/>
      <c r="AE1214" s="11"/>
      <c r="AF1214" s="11"/>
      <c r="AG1214" s="11"/>
      <c r="AH1214" s="11"/>
      <c r="AI1214" s="11"/>
      <c r="AJ1214" s="11"/>
      <c r="AK1214" s="11"/>
      <c r="AL1214" s="11"/>
      <c r="AM1214" s="11"/>
      <c r="AN1214" s="11"/>
      <c r="AO1214" s="11"/>
      <c r="AP1214" s="11"/>
    </row>
    <row r="1215" spans="1:42" s="10" customFormat="1" ht="21">
      <c r="A1215" s="15"/>
      <c r="B1215" s="13"/>
      <c r="C1215" s="13"/>
      <c r="D1215" s="13"/>
      <c r="E1215" s="13"/>
      <c r="F1215" s="13"/>
      <c r="G1215" s="13"/>
      <c r="H1215" s="13"/>
      <c r="I1215" s="13"/>
      <c r="J1215" s="13"/>
      <c r="K1215" s="13"/>
      <c r="L1215" s="13"/>
      <c r="M1215" s="13"/>
      <c r="N1215" s="60"/>
      <c r="O1215" s="16"/>
      <c r="AA1215" s="11"/>
      <c r="AB1215" s="11"/>
      <c r="AC1215" s="11"/>
      <c r="AD1215" s="11"/>
      <c r="AE1215" s="11"/>
      <c r="AF1215" s="11"/>
      <c r="AG1215" s="11"/>
      <c r="AH1215" s="11"/>
      <c r="AI1215" s="11"/>
      <c r="AJ1215" s="11"/>
      <c r="AK1215" s="11"/>
      <c r="AL1215" s="11"/>
      <c r="AM1215" s="11"/>
      <c r="AN1215" s="11"/>
      <c r="AO1215" s="11"/>
      <c r="AP1215" s="11"/>
    </row>
    <row r="1216" spans="1:42" s="10" customFormat="1" ht="21">
      <c r="A1216" s="15"/>
      <c r="B1216" s="13"/>
      <c r="C1216" s="13"/>
      <c r="D1216" s="13"/>
      <c r="E1216" s="13"/>
      <c r="F1216" s="13"/>
      <c r="G1216" s="13"/>
      <c r="H1216" s="13"/>
      <c r="I1216" s="13"/>
      <c r="J1216" s="13"/>
      <c r="K1216" s="13"/>
      <c r="L1216" s="13"/>
      <c r="M1216" s="13"/>
      <c r="N1216" s="60"/>
      <c r="O1216" s="16"/>
      <c r="AA1216" s="11"/>
      <c r="AB1216" s="11"/>
      <c r="AC1216" s="11"/>
      <c r="AD1216" s="11"/>
      <c r="AE1216" s="11"/>
      <c r="AF1216" s="11"/>
      <c r="AG1216" s="11"/>
      <c r="AH1216" s="11"/>
      <c r="AI1216" s="11"/>
      <c r="AJ1216" s="11"/>
      <c r="AK1216" s="11"/>
      <c r="AL1216" s="11"/>
      <c r="AM1216" s="11"/>
      <c r="AN1216" s="11"/>
      <c r="AO1216" s="11"/>
      <c r="AP1216" s="11"/>
    </row>
    <row r="1217" spans="1:42" s="10" customFormat="1" ht="21">
      <c r="A1217" s="15"/>
      <c r="B1217" s="13"/>
      <c r="C1217" s="13"/>
      <c r="D1217" s="13"/>
      <c r="E1217" s="13"/>
      <c r="F1217" s="13"/>
      <c r="G1217" s="13"/>
      <c r="H1217" s="13"/>
      <c r="I1217" s="13"/>
      <c r="J1217" s="13"/>
      <c r="K1217" s="13"/>
      <c r="L1217" s="13"/>
      <c r="M1217" s="13"/>
      <c r="N1217" s="60"/>
      <c r="O1217" s="16"/>
      <c r="AA1217" s="11"/>
      <c r="AB1217" s="11"/>
      <c r="AC1217" s="11"/>
      <c r="AD1217" s="11"/>
      <c r="AE1217" s="11"/>
      <c r="AF1217" s="11"/>
      <c r="AG1217" s="11"/>
      <c r="AH1217" s="11"/>
      <c r="AI1217" s="11"/>
      <c r="AJ1217" s="11"/>
      <c r="AK1217" s="11"/>
      <c r="AL1217" s="11"/>
      <c r="AM1217" s="11"/>
      <c r="AN1217" s="11"/>
      <c r="AO1217" s="11"/>
      <c r="AP1217" s="11"/>
    </row>
    <row r="1218" spans="1:42" s="10" customFormat="1" ht="21">
      <c r="A1218" s="15"/>
      <c r="B1218" s="13"/>
      <c r="C1218" s="13"/>
      <c r="D1218" s="13"/>
      <c r="E1218" s="13"/>
      <c r="F1218" s="13"/>
      <c r="G1218" s="13"/>
      <c r="H1218" s="13"/>
      <c r="I1218" s="13"/>
      <c r="J1218" s="13"/>
      <c r="K1218" s="13"/>
      <c r="L1218" s="13"/>
      <c r="M1218" s="13"/>
      <c r="N1218" s="60"/>
      <c r="O1218" s="16"/>
      <c r="AA1218" s="11"/>
      <c r="AB1218" s="11"/>
      <c r="AC1218" s="11"/>
      <c r="AD1218" s="11"/>
      <c r="AE1218" s="11"/>
      <c r="AF1218" s="11"/>
      <c r="AG1218" s="11"/>
      <c r="AH1218" s="11"/>
      <c r="AI1218" s="11"/>
      <c r="AJ1218" s="11"/>
      <c r="AK1218" s="11"/>
      <c r="AL1218" s="11"/>
      <c r="AM1218" s="11"/>
      <c r="AN1218" s="11"/>
      <c r="AO1218" s="11"/>
      <c r="AP1218" s="11"/>
    </row>
    <row r="1219" spans="1:42" s="10" customFormat="1" ht="21">
      <c r="A1219" s="15"/>
      <c r="B1219" s="13"/>
      <c r="C1219" s="13"/>
      <c r="D1219" s="13"/>
      <c r="E1219" s="13"/>
      <c r="F1219" s="13"/>
      <c r="G1219" s="13"/>
      <c r="H1219" s="13"/>
      <c r="I1219" s="13"/>
      <c r="J1219" s="13"/>
      <c r="K1219" s="13"/>
      <c r="L1219" s="13"/>
      <c r="M1219" s="13"/>
      <c r="N1219" s="60"/>
      <c r="O1219" s="16"/>
      <c r="AA1219" s="11"/>
      <c r="AB1219" s="11"/>
      <c r="AC1219" s="11"/>
      <c r="AD1219" s="11"/>
      <c r="AE1219" s="11"/>
      <c r="AF1219" s="11"/>
      <c r="AG1219" s="11"/>
      <c r="AH1219" s="11"/>
      <c r="AI1219" s="11"/>
      <c r="AJ1219" s="11"/>
      <c r="AK1219" s="11"/>
      <c r="AL1219" s="11"/>
      <c r="AM1219" s="11"/>
      <c r="AN1219" s="11"/>
      <c r="AO1219" s="11"/>
      <c r="AP1219" s="11"/>
    </row>
    <row r="1220" spans="1:42" s="10" customFormat="1" ht="21">
      <c r="A1220" s="15"/>
      <c r="B1220" s="13"/>
      <c r="C1220" s="13"/>
      <c r="D1220" s="13"/>
      <c r="E1220" s="13"/>
      <c r="F1220" s="13"/>
      <c r="G1220" s="13"/>
      <c r="H1220" s="13"/>
      <c r="I1220" s="13"/>
      <c r="J1220" s="13"/>
      <c r="K1220" s="13"/>
      <c r="L1220" s="13"/>
      <c r="M1220" s="13"/>
      <c r="N1220" s="60"/>
      <c r="O1220" s="16"/>
      <c r="AA1220" s="11"/>
      <c r="AB1220" s="11"/>
      <c r="AC1220" s="11"/>
      <c r="AD1220" s="11"/>
      <c r="AE1220" s="11"/>
      <c r="AF1220" s="11"/>
      <c r="AG1220" s="11"/>
      <c r="AH1220" s="11"/>
      <c r="AI1220" s="11"/>
      <c r="AJ1220" s="11"/>
      <c r="AK1220" s="11"/>
      <c r="AL1220" s="11"/>
      <c r="AM1220" s="11"/>
      <c r="AN1220" s="11"/>
      <c r="AO1220" s="11"/>
      <c r="AP1220" s="11"/>
    </row>
    <row r="1221" spans="1:42" s="10" customFormat="1" ht="21">
      <c r="A1221" s="15"/>
      <c r="B1221" s="13"/>
      <c r="C1221" s="13"/>
      <c r="D1221" s="13"/>
      <c r="E1221" s="13"/>
      <c r="F1221" s="13"/>
      <c r="G1221" s="13"/>
      <c r="H1221" s="13"/>
      <c r="I1221" s="13"/>
      <c r="J1221" s="13"/>
      <c r="K1221" s="13"/>
      <c r="L1221" s="13"/>
      <c r="M1221" s="13"/>
      <c r="N1221" s="60"/>
      <c r="O1221" s="16"/>
      <c r="AA1221" s="11"/>
      <c r="AB1221" s="11"/>
      <c r="AC1221" s="11"/>
      <c r="AD1221" s="11"/>
      <c r="AE1221" s="11"/>
      <c r="AF1221" s="11"/>
      <c r="AG1221" s="11"/>
      <c r="AH1221" s="11"/>
      <c r="AI1221" s="11"/>
      <c r="AJ1221" s="11"/>
      <c r="AK1221" s="11"/>
      <c r="AL1221" s="11"/>
      <c r="AM1221" s="11"/>
      <c r="AN1221" s="11"/>
      <c r="AO1221" s="11"/>
      <c r="AP1221" s="11"/>
    </row>
    <row r="1222" spans="1:42" s="10" customFormat="1" ht="21">
      <c r="A1222" s="15"/>
      <c r="B1222" s="13"/>
      <c r="C1222" s="13"/>
      <c r="D1222" s="13"/>
      <c r="E1222" s="13"/>
      <c r="F1222" s="13"/>
      <c r="G1222" s="13"/>
      <c r="H1222" s="13"/>
      <c r="I1222" s="13"/>
      <c r="J1222" s="13"/>
      <c r="K1222" s="13"/>
      <c r="L1222" s="13"/>
      <c r="M1222" s="13"/>
      <c r="N1222" s="60"/>
      <c r="O1222" s="16"/>
      <c r="AA1222" s="11"/>
      <c r="AB1222" s="11"/>
      <c r="AC1222" s="11"/>
      <c r="AD1222" s="11"/>
      <c r="AE1222" s="11"/>
      <c r="AF1222" s="11"/>
      <c r="AG1222" s="11"/>
      <c r="AH1222" s="11"/>
      <c r="AI1222" s="11"/>
      <c r="AJ1222" s="11"/>
      <c r="AK1222" s="11"/>
      <c r="AL1222" s="11"/>
      <c r="AM1222" s="11"/>
      <c r="AN1222" s="11"/>
      <c r="AO1222" s="11"/>
      <c r="AP1222" s="11"/>
    </row>
    <row r="1223" spans="1:42" s="10" customFormat="1" ht="21">
      <c r="A1223" s="15"/>
      <c r="B1223" s="13"/>
      <c r="C1223" s="13"/>
      <c r="D1223" s="13"/>
      <c r="E1223" s="13"/>
      <c r="F1223" s="13"/>
      <c r="G1223" s="13"/>
      <c r="H1223" s="13"/>
      <c r="I1223" s="13"/>
      <c r="J1223" s="13"/>
      <c r="K1223" s="13"/>
      <c r="L1223" s="13"/>
      <c r="M1223" s="13"/>
      <c r="N1223" s="60"/>
      <c r="O1223" s="16"/>
      <c r="AA1223" s="11"/>
      <c r="AB1223" s="11"/>
      <c r="AC1223" s="11"/>
      <c r="AD1223" s="11"/>
      <c r="AE1223" s="11"/>
      <c r="AF1223" s="11"/>
      <c r="AG1223" s="11"/>
      <c r="AH1223" s="11"/>
      <c r="AI1223" s="11"/>
      <c r="AJ1223" s="11"/>
      <c r="AK1223" s="11"/>
      <c r="AL1223" s="11"/>
      <c r="AM1223" s="11"/>
      <c r="AN1223" s="11"/>
      <c r="AO1223" s="11"/>
      <c r="AP1223" s="11"/>
    </row>
    <row r="1224" spans="1:42" s="10" customFormat="1" ht="21">
      <c r="A1224" s="15"/>
      <c r="B1224" s="13"/>
      <c r="C1224" s="13"/>
      <c r="D1224" s="13"/>
      <c r="E1224" s="13"/>
      <c r="F1224" s="13"/>
      <c r="G1224" s="13"/>
      <c r="H1224" s="13"/>
      <c r="I1224" s="13"/>
      <c r="J1224" s="13"/>
      <c r="K1224" s="13"/>
      <c r="L1224" s="13"/>
      <c r="M1224" s="13"/>
      <c r="N1224" s="60"/>
      <c r="O1224" s="16"/>
      <c r="AA1224" s="11"/>
      <c r="AB1224" s="11"/>
      <c r="AC1224" s="11"/>
      <c r="AD1224" s="11"/>
      <c r="AE1224" s="11"/>
      <c r="AF1224" s="11"/>
      <c r="AG1224" s="11"/>
      <c r="AH1224" s="11"/>
      <c r="AI1224" s="11"/>
      <c r="AJ1224" s="11"/>
      <c r="AK1224" s="11"/>
      <c r="AL1224" s="11"/>
      <c r="AM1224" s="11"/>
      <c r="AN1224" s="11"/>
      <c r="AO1224" s="11"/>
      <c r="AP1224" s="11"/>
    </row>
    <row r="1225" spans="1:42" s="10" customFormat="1" ht="21">
      <c r="A1225" s="15"/>
      <c r="B1225" s="13"/>
      <c r="C1225" s="13"/>
      <c r="D1225" s="13"/>
      <c r="E1225" s="13"/>
      <c r="F1225" s="13"/>
      <c r="G1225" s="13"/>
      <c r="H1225" s="13"/>
      <c r="I1225" s="13"/>
      <c r="J1225" s="13"/>
      <c r="K1225" s="13"/>
      <c r="L1225" s="13"/>
      <c r="M1225" s="13"/>
      <c r="N1225" s="60"/>
      <c r="O1225" s="16"/>
      <c r="AA1225" s="11"/>
      <c r="AB1225" s="11"/>
      <c r="AC1225" s="11"/>
      <c r="AD1225" s="11"/>
      <c r="AE1225" s="11"/>
      <c r="AF1225" s="11"/>
      <c r="AG1225" s="11"/>
      <c r="AH1225" s="11"/>
      <c r="AI1225" s="11"/>
      <c r="AJ1225" s="11"/>
      <c r="AK1225" s="11"/>
      <c r="AL1225" s="11"/>
      <c r="AM1225" s="11"/>
      <c r="AN1225" s="11"/>
      <c r="AO1225" s="11"/>
      <c r="AP1225" s="11"/>
    </row>
    <row r="1226" spans="1:42" s="10" customFormat="1" ht="21">
      <c r="A1226" s="15"/>
      <c r="B1226" s="13"/>
      <c r="C1226" s="13"/>
      <c r="D1226" s="13"/>
      <c r="E1226" s="13"/>
      <c r="F1226" s="13"/>
      <c r="G1226" s="13"/>
      <c r="H1226" s="13"/>
      <c r="I1226" s="13"/>
      <c r="J1226" s="13"/>
      <c r="K1226" s="13"/>
      <c r="L1226" s="13"/>
      <c r="M1226" s="13"/>
      <c r="N1226" s="60"/>
      <c r="O1226" s="16"/>
      <c r="AA1226" s="11"/>
      <c r="AB1226" s="11"/>
      <c r="AC1226" s="11"/>
      <c r="AD1226" s="11"/>
      <c r="AE1226" s="11"/>
      <c r="AF1226" s="11"/>
      <c r="AG1226" s="11"/>
      <c r="AH1226" s="11"/>
      <c r="AI1226" s="11"/>
      <c r="AJ1226" s="11"/>
      <c r="AK1226" s="11"/>
      <c r="AL1226" s="11"/>
      <c r="AM1226" s="11"/>
      <c r="AN1226" s="11"/>
      <c r="AO1226" s="11"/>
      <c r="AP1226" s="11"/>
    </row>
    <row r="1227" spans="1:42" s="10" customFormat="1" ht="21">
      <c r="A1227" s="15"/>
      <c r="B1227" s="13"/>
      <c r="C1227" s="13"/>
      <c r="D1227" s="13"/>
      <c r="E1227" s="13"/>
      <c r="F1227" s="13"/>
      <c r="G1227" s="13"/>
      <c r="H1227" s="13"/>
      <c r="I1227" s="13"/>
      <c r="J1227" s="13"/>
      <c r="K1227" s="13"/>
      <c r="L1227" s="13"/>
      <c r="M1227" s="13"/>
      <c r="N1227" s="60"/>
      <c r="O1227" s="16"/>
      <c r="AA1227" s="11"/>
      <c r="AB1227" s="11"/>
      <c r="AC1227" s="11"/>
      <c r="AD1227" s="11"/>
      <c r="AE1227" s="11"/>
      <c r="AF1227" s="11"/>
      <c r="AG1227" s="11"/>
      <c r="AH1227" s="11"/>
      <c r="AI1227" s="11"/>
      <c r="AJ1227" s="11"/>
      <c r="AK1227" s="11"/>
      <c r="AL1227" s="11"/>
      <c r="AM1227" s="11"/>
      <c r="AN1227" s="11"/>
      <c r="AO1227" s="11"/>
      <c r="AP1227" s="11"/>
    </row>
    <row r="1228" spans="1:42" s="10" customFormat="1" ht="21">
      <c r="A1228" s="15"/>
      <c r="B1228" s="13"/>
      <c r="C1228" s="13"/>
      <c r="D1228" s="13"/>
      <c r="E1228" s="13"/>
      <c r="F1228" s="13"/>
      <c r="G1228" s="13"/>
      <c r="H1228" s="13"/>
      <c r="I1228" s="13"/>
      <c r="J1228" s="13"/>
      <c r="K1228" s="13"/>
      <c r="L1228" s="13"/>
      <c r="M1228" s="13"/>
      <c r="N1228" s="60"/>
      <c r="O1228" s="16"/>
      <c r="AA1228" s="11"/>
      <c r="AB1228" s="11"/>
      <c r="AC1228" s="11"/>
      <c r="AD1228" s="11"/>
      <c r="AE1228" s="11"/>
      <c r="AF1228" s="11"/>
      <c r="AG1228" s="11"/>
      <c r="AH1228" s="11"/>
      <c r="AI1228" s="11"/>
      <c r="AJ1228" s="11"/>
      <c r="AK1228" s="11"/>
      <c r="AL1228" s="11"/>
      <c r="AM1228" s="11"/>
      <c r="AN1228" s="11"/>
      <c r="AO1228" s="11"/>
      <c r="AP1228" s="11"/>
    </row>
    <row r="1229" spans="1:42" s="10" customFormat="1" ht="21">
      <c r="A1229" s="15"/>
      <c r="B1229" s="13"/>
      <c r="C1229" s="13"/>
      <c r="D1229" s="13"/>
      <c r="E1229" s="13"/>
      <c r="F1229" s="13"/>
      <c r="G1229" s="13"/>
      <c r="H1229" s="13"/>
      <c r="I1229" s="13"/>
      <c r="J1229" s="13"/>
      <c r="K1229" s="13"/>
      <c r="L1229" s="13"/>
      <c r="M1229" s="13"/>
      <c r="N1229" s="60"/>
      <c r="O1229" s="16"/>
      <c r="AA1229" s="11"/>
      <c r="AB1229" s="11"/>
      <c r="AC1229" s="11"/>
      <c r="AD1229" s="11"/>
      <c r="AE1229" s="11"/>
      <c r="AF1229" s="11"/>
      <c r="AG1229" s="11"/>
      <c r="AH1229" s="11"/>
      <c r="AI1229" s="11"/>
      <c r="AJ1229" s="11"/>
      <c r="AK1229" s="11"/>
      <c r="AL1229" s="11"/>
      <c r="AM1229" s="11"/>
      <c r="AN1229" s="11"/>
      <c r="AO1229" s="11"/>
      <c r="AP1229" s="11"/>
    </row>
    <row r="1230" spans="1:42" s="10" customFormat="1" ht="21">
      <c r="A1230" s="15"/>
      <c r="B1230" s="13"/>
      <c r="C1230" s="13"/>
      <c r="D1230" s="13"/>
      <c r="E1230" s="13"/>
      <c r="F1230" s="13"/>
      <c r="G1230" s="13"/>
      <c r="H1230" s="13"/>
      <c r="I1230" s="13"/>
      <c r="J1230" s="13"/>
      <c r="K1230" s="13"/>
      <c r="L1230" s="13"/>
      <c r="M1230" s="13"/>
      <c r="N1230" s="60"/>
      <c r="O1230" s="16"/>
      <c r="AA1230" s="11"/>
      <c r="AB1230" s="11"/>
      <c r="AC1230" s="11"/>
      <c r="AD1230" s="11"/>
      <c r="AE1230" s="11"/>
      <c r="AF1230" s="11"/>
      <c r="AG1230" s="11"/>
      <c r="AH1230" s="11"/>
      <c r="AI1230" s="11"/>
      <c r="AJ1230" s="11"/>
      <c r="AK1230" s="11"/>
      <c r="AL1230" s="11"/>
      <c r="AM1230" s="11"/>
      <c r="AN1230" s="11"/>
      <c r="AO1230" s="11"/>
      <c r="AP1230" s="11"/>
    </row>
    <row r="1231" spans="1:42" s="10" customFormat="1" ht="21">
      <c r="A1231" s="15"/>
      <c r="B1231" s="13"/>
      <c r="C1231" s="13"/>
      <c r="D1231" s="13"/>
      <c r="E1231" s="13"/>
      <c r="F1231" s="13"/>
      <c r="G1231" s="13"/>
      <c r="H1231" s="13"/>
      <c r="I1231" s="13"/>
      <c r="J1231" s="13"/>
      <c r="K1231" s="13"/>
      <c r="L1231" s="13"/>
      <c r="M1231" s="13"/>
      <c r="N1231" s="60"/>
      <c r="O1231" s="16"/>
      <c r="AA1231" s="11"/>
      <c r="AB1231" s="11"/>
      <c r="AC1231" s="11"/>
      <c r="AD1231" s="11"/>
      <c r="AE1231" s="11"/>
      <c r="AF1231" s="11"/>
      <c r="AG1231" s="11"/>
      <c r="AH1231" s="11"/>
      <c r="AI1231" s="11"/>
      <c r="AJ1231" s="11"/>
      <c r="AK1231" s="11"/>
      <c r="AL1231" s="11"/>
      <c r="AM1231" s="11"/>
      <c r="AN1231" s="11"/>
      <c r="AO1231" s="11"/>
      <c r="AP1231" s="11"/>
    </row>
    <row r="1232" spans="1:42" s="10" customFormat="1" ht="21">
      <c r="A1232" s="15"/>
      <c r="B1232" s="13"/>
      <c r="C1232" s="13"/>
      <c r="D1232" s="13"/>
      <c r="E1232" s="13"/>
      <c r="F1232" s="13"/>
      <c r="G1232" s="13"/>
      <c r="H1232" s="13"/>
      <c r="I1232" s="13"/>
      <c r="J1232" s="13"/>
      <c r="K1232" s="13"/>
      <c r="L1232" s="13"/>
      <c r="M1232" s="13"/>
      <c r="N1232" s="60"/>
      <c r="O1232" s="16"/>
      <c r="AA1232" s="11"/>
      <c r="AB1232" s="11"/>
      <c r="AC1232" s="11"/>
      <c r="AD1232" s="11"/>
      <c r="AE1232" s="11"/>
      <c r="AF1232" s="11"/>
      <c r="AG1232" s="11"/>
      <c r="AH1232" s="11"/>
      <c r="AI1232" s="11"/>
      <c r="AJ1232" s="11"/>
      <c r="AK1232" s="11"/>
      <c r="AL1232" s="11"/>
      <c r="AM1232" s="11"/>
      <c r="AN1232" s="11"/>
      <c r="AO1232" s="11"/>
      <c r="AP1232" s="11"/>
    </row>
    <row r="1233" spans="1:42" s="10" customFormat="1" ht="21">
      <c r="A1233" s="15"/>
      <c r="B1233" s="13"/>
      <c r="C1233" s="13"/>
      <c r="D1233" s="13"/>
      <c r="E1233" s="13"/>
      <c r="F1233" s="13"/>
      <c r="G1233" s="13"/>
      <c r="H1233" s="13"/>
      <c r="I1233" s="13"/>
      <c r="J1233" s="13"/>
      <c r="K1233" s="13"/>
      <c r="L1233" s="13"/>
      <c r="M1233" s="13"/>
      <c r="N1233" s="60"/>
      <c r="O1233" s="16"/>
      <c r="AA1233" s="11"/>
      <c r="AB1233" s="11"/>
      <c r="AC1233" s="11"/>
      <c r="AD1233" s="11"/>
      <c r="AE1233" s="11"/>
      <c r="AF1233" s="11"/>
      <c r="AG1233" s="11"/>
      <c r="AH1233" s="11"/>
      <c r="AI1233" s="11"/>
      <c r="AJ1233" s="11"/>
      <c r="AK1233" s="11"/>
      <c r="AL1233" s="11"/>
      <c r="AM1233" s="11"/>
      <c r="AN1233" s="11"/>
      <c r="AO1233" s="11"/>
      <c r="AP1233" s="11"/>
    </row>
    <row r="1234" spans="1:42" s="10" customFormat="1" ht="21">
      <c r="A1234" s="15"/>
      <c r="B1234" s="13"/>
      <c r="C1234" s="13"/>
      <c r="D1234" s="13"/>
      <c r="E1234" s="13"/>
      <c r="F1234" s="13"/>
      <c r="G1234" s="13"/>
      <c r="H1234" s="13"/>
      <c r="I1234" s="13"/>
      <c r="J1234" s="13"/>
      <c r="K1234" s="13"/>
      <c r="L1234" s="13"/>
      <c r="M1234" s="13"/>
      <c r="N1234" s="60"/>
      <c r="O1234" s="16"/>
      <c r="AA1234" s="11"/>
      <c r="AB1234" s="11"/>
      <c r="AC1234" s="11"/>
      <c r="AD1234" s="11"/>
      <c r="AE1234" s="11"/>
      <c r="AF1234" s="11"/>
      <c r="AG1234" s="11"/>
      <c r="AH1234" s="11"/>
      <c r="AI1234" s="11"/>
      <c r="AJ1234" s="11"/>
      <c r="AK1234" s="11"/>
      <c r="AL1234" s="11"/>
      <c r="AM1234" s="11"/>
      <c r="AN1234" s="11"/>
      <c r="AO1234" s="11"/>
      <c r="AP1234" s="11"/>
    </row>
    <row r="1235" spans="1:42" s="10" customFormat="1" ht="21">
      <c r="A1235" s="15"/>
      <c r="B1235" s="13"/>
      <c r="C1235" s="13"/>
      <c r="D1235" s="13"/>
      <c r="E1235" s="13"/>
      <c r="F1235" s="13"/>
      <c r="G1235" s="13"/>
      <c r="H1235" s="13"/>
      <c r="I1235" s="13"/>
      <c r="J1235" s="13"/>
      <c r="K1235" s="13"/>
      <c r="L1235" s="13"/>
      <c r="M1235" s="13"/>
      <c r="N1235" s="60"/>
      <c r="O1235" s="16"/>
      <c r="AA1235" s="11"/>
      <c r="AB1235" s="11"/>
      <c r="AC1235" s="11"/>
      <c r="AD1235" s="11"/>
      <c r="AE1235" s="11"/>
      <c r="AF1235" s="11"/>
      <c r="AG1235" s="11"/>
      <c r="AH1235" s="11"/>
      <c r="AI1235" s="11"/>
      <c r="AJ1235" s="11"/>
      <c r="AK1235" s="11"/>
      <c r="AL1235" s="11"/>
      <c r="AM1235" s="11"/>
      <c r="AN1235" s="11"/>
      <c r="AO1235" s="11"/>
      <c r="AP1235" s="11"/>
    </row>
    <row r="1236" spans="1:42" s="10" customFormat="1" ht="21">
      <c r="A1236" s="15"/>
      <c r="B1236" s="13"/>
      <c r="C1236" s="13"/>
      <c r="D1236" s="13"/>
      <c r="E1236" s="13"/>
      <c r="F1236" s="13"/>
      <c r="G1236" s="13"/>
      <c r="H1236" s="13"/>
      <c r="I1236" s="13"/>
      <c r="J1236" s="13"/>
      <c r="K1236" s="13"/>
      <c r="L1236" s="13"/>
      <c r="M1236" s="13"/>
      <c r="N1236" s="60"/>
      <c r="O1236" s="16"/>
      <c r="AA1236" s="11"/>
      <c r="AB1236" s="11"/>
      <c r="AC1236" s="11"/>
      <c r="AD1236" s="11"/>
      <c r="AE1236" s="11"/>
      <c r="AF1236" s="11"/>
      <c r="AG1236" s="11"/>
      <c r="AH1236" s="11"/>
      <c r="AI1236" s="11"/>
      <c r="AJ1236" s="11"/>
      <c r="AK1236" s="11"/>
      <c r="AL1236" s="11"/>
      <c r="AM1236" s="11"/>
      <c r="AN1236" s="11"/>
      <c r="AO1236" s="11"/>
      <c r="AP1236" s="11"/>
    </row>
    <row r="1237" spans="1:42" s="10" customFormat="1" ht="21">
      <c r="A1237" s="15"/>
      <c r="B1237" s="13"/>
      <c r="C1237" s="13"/>
      <c r="D1237" s="13"/>
      <c r="E1237" s="13"/>
      <c r="F1237" s="13"/>
      <c r="G1237" s="13"/>
      <c r="H1237" s="13"/>
      <c r="I1237" s="13"/>
      <c r="J1237" s="13"/>
      <c r="K1237" s="13"/>
      <c r="L1237" s="13"/>
      <c r="M1237" s="13"/>
      <c r="N1237" s="60"/>
      <c r="O1237" s="16"/>
      <c r="AA1237" s="11"/>
      <c r="AB1237" s="11"/>
      <c r="AC1237" s="11"/>
      <c r="AD1237" s="11"/>
      <c r="AE1237" s="11"/>
      <c r="AF1237" s="11"/>
      <c r="AG1237" s="11"/>
      <c r="AH1237" s="11"/>
      <c r="AI1237" s="11"/>
      <c r="AJ1237" s="11"/>
      <c r="AK1237" s="11"/>
      <c r="AL1237" s="11"/>
      <c r="AM1237" s="11"/>
      <c r="AN1237" s="11"/>
      <c r="AO1237" s="11"/>
      <c r="AP1237" s="11"/>
    </row>
    <row r="1238" spans="1:42" s="10" customFormat="1" ht="21">
      <c r="A1238" s="15"/>
      <c r="B1238" s="13"/>
      <c r="C1238" s="13"/>
      <c r="D1238" s="13"/>
      <c r="E1238" s="13"/>
      <c r="F1238" s="13"/>
      <c r="G1238" s="13"/>
      <c r="H1238" s="13"/>
      <c r="I1238" s="13"/>
      <c r="J1238" s="13"/>
      <c r="K1238" s="13"/>
      <c r="L1238" s="13"/>
      <c r="M1238" s="13"/>
      <c r="N1238" s="60"/>
      <c r="O1238" s="16"/>
      <c r="AA1238" s="11"/>
      <c r="AB1238" s="11"/>
      <c r="AC1238" s="11"/>
      <c r="AD1238" s="11"/>
      <c r="AE1238" s="11"/>
      <c r="AF1238" s="11"/>
      <c r="AG1238" s="11"/>
      <c r="AH1238" s="11"/>
      <c r="AI1238" s="11"/>
      <c r="AJ1238" s="11"/>
      <c r="AK1238" s="11"/>
      <c r="AL1238" s="11"/>
      <c r="AM1238" s="11"/>
      <c r="AN1238" s="11"/>
      <c r="AO1238" s="11"/>
      <c r="AP1238" s="11"/>
    </row>
    <row r="1239" spans="1:42" s="10" customFormat="1" ht="21">
      <c r="A1239" s="15"/>
      <c r="B1239" s="13"/>
      <c r="C1239" s="13"/>
      <c r="D1239" s="13"/>
      <c r="E1239" s="13"/>
      <c r="F1239" s="13"/>
      <c r="G1239" s="13"/>
      <c r="H1239" s="13"/>
      <c r="I1239" s="13"/>
      <c r="J1239" s="13"/>
      <c r="K1239" s="13"/>
      <c r="L1239" s="13"/>
      <c r="M1239" s="13"/>
      <c r="N1239" s="60"/>
      <c r="O1239" s="16"/>
      <c r="AA1239" s="11"/>
      <c r="AB1239" s="11"/>
      <c r="AC1239" s="11"/>
      <c r="AD1239" s="11"/>
      <c r="AE1239" s="11"/>
      <c r="AF1239" s="11"/>
      <c r="AG1239" s="11"/>
      <c r="AH1239" s="11"/>
      <c r="AI1239" s="11"/>
      <c r="AJ1239" s="11"/>
      <c r="AK1239" s="11"/>
      <c r="AL1239" s="11"/>
      <c r="AM1239" s="11"/>
      <c r="AN1239" s="11"/>
      <c r="AO1239" s="11"/>
      <c r="AP1239" s="11"/>
    </row>
    <row r="1240" spans="1:42" s="10" customFormat="1" ht="21">
      <c r="A1240" s="15"/>
      <c r="B1240" s="13"/>
      <c r="C1240" s="13"/>
      <c r="D1240" s="13"/>
      <c r="E1240" s="13"/>
      <c r="F1240" s="13"/>
      <c r="G1240" s="13"/>
      <c r="H1240" s="13"/>
      <c r="I1240" s="13"/>
      <c r="J1240" s="13"/>
      <c r="K1240" s="13"/>
      <c r="L1240" s="13"/>
      <c r="M1240" s="13"/>
      <c r="N1240" s="60"/>
      <c r="O1240" s="16"/>
      <c r="AA1240" s="11"/>
      <c r="AB1240" s="11"/>
      <c r="AC1240" s="11"/>
      <c r="AD1240" s="11"/>
      <c r="AE1240" s="11"/>
      <c r="AF1240" s="11"/>
      <c r="AG1240" s="11"/>
      <c r="AH1240" s="11"/>
      <c r="AI1240" s="11"/>
      <c r="AJ1240" s="11"/>
      <c r="AK1240" s="11"/>
      <c r="AL1240" s="11"/>
      <c r="AM1240" s="11"/>
      <c r="AN1240" s="11"/>
      <c r="AO1240" s="11"/>
      <c r="AP1240" s="11"/>
    </row>
    <row r="1241" spans="1:42" s="10" customFormat="1" ht="21">
      <c r="A1241" s="15"/>
      <c r="B1241" s="13"/>
      <c r="C1241" s="13"/>
      <c r="D1241" s="13"/>
      <c r="E1241" s="13"/>
      <c r="F1241" s="13"/>
      <c r="G1241" s="13"/>
      <c r="H1241" s="13"/>
      <c r="I1241" s="13"/>
      <c r="J1241" s="13"/>
      <c r="K1241" s="13"/>
      <c r="L1241" s="13"/>
      <c r="M1241" s="13"/>
      <c r="N1241" s="60"/>
      <c r="O1241" s="16"/>
      <c r="AA1241" s="11"/>
      <c r="AB1241" s="11"/>
      <c r="AC1241" s="11"/>
      <c r="AD1241" s="11"/>
      <c r="AE1241" s="11"/>
      <c r="AF1241" s="11"/>
      <c r="AG1241" s="11"/>
      <c r="AH1241" s="11"/>
      <c r="AI1241" s="11"/>
      <c r="AJ1241" s="11"/>
      <c r="AK1241" s="11"/>
      <c r="AL1241" s="11"/>
      <c r="AM1241" s="11"/>
      <c r="AN1241" s="11"/>
      <c r="AO1241" s="11"/>
      <c r="AP1241" s="11"/>
    </row>
    <row r="1242" spans="1:42" s="10" customFormat="1" ht="21">
      <c r="A1242" s="15"/>
      <c r="B1242" s="13"/>
      <c r="C1242" s="13"/>
      <c r="D1242" s="13"/>
      <c r="E1242" s="13"/>
      <c r="F1242" s="13"/>
      <c r="G1242" s="13"/>
      <c r="H1242" s="13"/>
      <c r="I1242" s="13"/>
      <c r="J1242" s="13"/>
      <c r="K1242" s="13"/>
      <c r="L1242" s="13"/>
      <c r="M1242" s="13"/>
      <c r="N1242" s="60"/>
      <c r="O1242" s="16"/>
      <c r="AA1242" s="11"/>
      <c r="AB1242" s="11"/>
      <c r="AC1242" s="11"/>
      <c r="AD1242" s="11"/>
      <c r="AE1242" s="11"/>
      <c r="AF1242" s="11"/>
      <c r="AG1242" s="11"/>
      <c r="AH1242" s="11"/>
      <c r="AI1242" s="11"/>
      <c r="AJ1242" s="11"/>
      <c r="AK1242" s="11"/>
      <c r="AL1242" s="11"/>
      <c r="AM1242" s="11"/>
      <c r="AN1242" s="11"/>
      <c r="AO1242" s="11"/>
      <c r="AP1242" s="11"/>
    </row>
    <row r="1243" spans="1:42" s="10" customFormat="1" ht="21">
      <c r="A1243" s="15"/>
      <c r="B1243" s="13"/>
      <c r="C1243" s="13"/>
      <c r="D1243" s="13"/>
      <c r="E1243" s="13"/>
      <c r="F1243" s="13"/>
      <c r="G1243" s="13"/>
      <c r="H1243" s="13"/>
      <c r="I1243" s="13"/>
      <c r="J1243" s="13"/>
      <c r="K1243" s="13"/>
      <c r="L1243" s="13"/>
      <c r="M1243" s="13"/>
      <c r="N1243" s="60"/>
      <c r="O1243" s="16"/>
      <c r="AA1243" s="11"/>
      <c r="AB1243" s="11"/>
      <c r="AC1243" s="11"/>
      <c r="AD1243" s="11"/>
      <c r="AE1243" s="11"/>
      <c r="AF1243" s="11"/>
      <c r="AG1243" s="11"/>
      <c r="AH1243" s="11"/>
      <c r="AI1243" s="11"/>
      <c r="AJ1243" s="11"/>
      <c r="AK1243" s="11"/>
      <c r="AL1243" s="11"/>
      <c r="AM1243" s="11"/>
      <c r="AN1243" s="11"/>
      <c r="AO1243" s="11"/>
      <c r="AP1243" s="11"/>
    </row>
    <row r="1244" spans="1:42" s="10" customFormat="1" ht="21">
      <c r="A1244" s="15"/>
      <c r="B1244" s="13"/>
      <c r="C1244" s="13"/>
      <c r="D1244" s="13"/>
      <c r="E1244" s="13"/>
      <c r="F1244" s="13"/>
      <c r="G1244" s="13"/>
      <c r="H1244" s="13"/>
      <c r="I1244" s="13"/>
      <c r="J1244" s="13"/>
      <c r="K1244" s="13"/>
      <c r="L1244" s="13"/>
      <c r="M1244" s="13"/>
      <c r="N1244" s="60"/>
      <c r="O1244" s="16"/>
      <c r="AA1244" s="11"/>
      <c r="AB1244" s="11"/>
      <c r="AC1244" s="11"/>
      <c r="AD1244" s="11"/>
      <c r="AE1244" s="11"/>
      <c r="AF1244" s="11"/>
      <c r="AG1244" s="11"/>
      <c r="AH1244" s="11"/>
      <c r="AI1244" s="11"/>
      <c r="AJ1244" s="11"/>
      <c r="AK1244" s="11"/>
      <c r="AL1244" s="11"/>
      <c r="AM1244" s="11"/>
      <c r="AN1244" s="11"/>
      <c r="AO1244" s="11"/>
      <c r="AP1244" s="11"/>
    </row>
    <row r="1245" spans="1:42" s="10" customFormat="1" ht="21">
      <c r="A1245" s="15"/>
      <c r="B1245" s="13"/>
      <c r="C1245" s="13"/>
      <c r="D1245" s="13"/>
      <c r="E1245" s="13"/>
      <c r="F1245" s="13"/>
      <c r="G1245" s="13"/>
      <c r="H1245" s="13"/>
      <c r="I1245" s="13"/>
      <c r="J1245" s="13"/>
      <c r="K1245" s="13"/>
      <c r="L1245" s="13"/>
      <c r="M1245" s="13"/>
      <c r="N1245" s="60"/>
      <c r="O1245" s="16"/>
      <c r="AA1245" s="11"/>
      <c r="AB1245" s="11"/>
      <c r="AC1245" s="11"/>
      <c r="AD1245" s="11"/>
      <c r="AE1245" s="11"/>
      <c r="AF1245" s="11"/>
      <c r="AG1245" s="11"/>
      <c r="AH1245" s="11"/>
      <c r="AI1245" s="11"/>
      <c r="AJ1245" s="11"/>
      <c r="AK1245" s="11"/>
      <c r="AL1245" s="11"/>
      <c r="AM1245" s="11"/>
      <c r="AN1245" s="11"/>
      <c r="AO1245" s="11"/>
      <c r="AP1245" s="11"/>
    </row>
    <row r="1246" spans="1:42" s="10" customFormat="1" ht="21">
      <c r="A1246" s="15"/>
      <c r="B1246" s="13"/>
      <c r="C1246" s="13"/>
      <c r="D1246" s="13"/>
      <c r="E1246" s="13"/>
      <c r="F1246" s="13"/>
      <c r="G1246" s="13"/>
      <c r="H1246" s="13"/>
      <c r="I1246" s="13"/>
      <c r="J1246" s="13"/>
      <c r="K1246" s="13"/>
      <c r="L1246" s="13"/>
      <c r="M1246" s="13"/>
      <c r="N1246" s="60"/>
      <c r="O1246" s="16"/>
      <c r="AA1246" s="11"/>
      <c r="AB1246" s="11"/>
      <c r="AC1246" s="11"/>
      <c r="AD1246" s="11"/>
      <c r="AE1246" s="11"/>
      <c r="AF1246" s="11"/>
      <c r="AG1246" s="11"/>
      <c r="AH1246" s="11"/>
      <c r="AI1246" s="11"/>
      <c r="AJ1246" s="11"/>
      <c r="AK1246" s="11"/>
      <c r="AL1246" s="11"/>
      <c r="AM1246" s="11"/>
      <c r="AN1246" s="11"/>
      <c r="AO1246" s="11"/>
      <c r="AP1246" s="11"/>
    </row>
    <row r="1247" spans="1:42" s="10" customFormat="1" ht="21">
      <c r="A1247" s="15"/>
      <c r="B1247" s="13"/>
      <c r="C1247" s="13"/>
      <c r="D1247" s="13"/>
      <c r="E1247" s="13"/>
      <c r="F1247" s="13"/>
      <c r="G1247" s="13"/>
      <c r="H1247" s="13"/>
      <c r="I1247" s="13"/>
      <c r="J1247" s="13"/>
      <c r="K1247" s="13"/>
      <c r="L1247" s="13"/>
      <c r="M1247" s="13"/>
      <c r="N1247" s="60"/>
      <c r="O1247" s="16"/>
      <c r="AA1247" s="11"/>
      <c r="AB1247" s="11"/>
      <c r="AC1247" s="11"/>
      <c r="AD1247" s="11"/>
      <c r="AE1247" s="11"/>
      <c r="AF1247" s="11"/>
      <c r="AG1247" s="11"/>
      <c r="AH1247" s="11"/>
      <c r="AI1247" s="11"/>
      <c r="AJ1247" s="11"/>
      <c r="AK1247" s="11"/>
      <c r="AL1247" s="11"/>
      <c r="AM1247" s="11"/>
      <c r="AN1247" s="11"/>
      <c r="AO1247" s="11"/>
      <c r="AP1247" s="11"/>
    </row>
    <row r="1248" spans="1:42" s="10" customFormat="1" ht="21">
      <c r="A1248" s="15"/>
      <c r="B1248" s="13"/>
      <c r="C1248" s="13"/>
      <c r="D1248" s="13"/>
      <c r="E1248" s="13"/>
      <c r="F1248" s="13"/>
      <c r="G1248" s="13"/>
      <c r="H1248" s="13"/>
      <c r="I1248" s="13"/>
      <c r="J1248" s="13"/>
      <c r="K1248" s="13"/>
      <c r="L1248" s="13"/>
      <c r="M1248" s="13"/>
      <c r="N1248" s="60"/>
      <c r="O1248" s="16"/>
      <c r="AA1248" s="11"/>
      <c r="AB1248" s="11"/>
      <c r="AC1248" s="11"/>
      <c r="AD1248" s="11"/>
      <c r="AE1248" s="11"/>
      <c r="AF1248" s="11"/>
      <c r="AG1248" s="11"/>
      <c r="AH1248" s="11"/>
      <c r="AI1248" s="11"/>
      <c r="AJ1248" s="11"/>
      <c r="AK1248" s="11"/>
      <c r="AL1248" s="11"/>
      <c r="AM1248" s="11"/>
      <c r="AN1248" s="11"/>
      <c r="AO1248" s="11"/>
      <c r="AP1248" s="11"/>
    </row>
    <row r="1249" spans="1:42" s="10" customFormat="1" ht="21">
      <c r="A1249" s="15"/>
      <c r="B1249" s="13"/>
      <c r="C1249" s="13"/>
      <c r="D1249" s="13"/>
      <c r="E1249" s="13"/>
      <c r="F1249" s="13"/>
      <c r="G1249" s="13"/>
      <c r="H1249" s="13"/>
      <c r="I1249" s="13"/>
      <c r="J1249" s="13"/>
      <c r="K1249" s="13"/>
      <c r="L1249" s="13"/>
      <c r="M1249" s="13"/>
      <c r="N1249" s="60"/>
      <c r="O1249" s="16"/>
      <c r="AA1249" s="11"/>
      <c r="AB1249" s="11"/>
      <c r="AC1249" s="11"/>
      <c r="AD1249" s="11"/>
      <c r="AE1249" s="11"/>
      <c r="AF1249" s="11"/>
      <c r="AG1249" s="11"/>
      <c r="AH1249" s="11"/>
      <c r="AI1249" s="11"/>
      <c r="AJ1249" s="11"/>
      <c r="AK1249" s="11"/>
      <c r="AL1249" s="11"/>
      <c r="AM1249" s="11"/>
      <c r="AN1249" s="11"/>
      <c r="AO1249" s="11"/>
      <c r="AP1249" s="11"/>
    </row>
    <row r="1250" spans="1:42" s="10" customFormat="1" ht="21">
      <c r="A1250" s="15"/>
      <c r="B1250" s="13"/>
      <c r="C1250" s="13"/>
      <c r="D1250" s="13"/>
      <c r="E1250" s="13"/>
      <c r="F1250" s="13"/>
      <c r="G1250" s="13"/>
      <c r="H1250" s="13"/>
      <c r="I1250" s="13"/>
      <c r="J1250" s="13"/>
      <c r="K1250" s="13"/>
      <c r="L1250" s="13"/>
      <c r="M1250" s="13"/>
      <c r="N1250" s="60"/>
      <c r="O1250" s="16"/>
      <c r="AA1250" s="11"/>
      <c r="AB1250" s="11"/>
      <c r="AC1250" s="11"/>
      <c r="AD1250" s="11"/>
      <c r="AE1250" s="11"/>
      <c r="AF1250" s="11"/>
      <c r="AG1250" s="11"/>
      <c r="AH1250" s="11"/>
      <c r="AI1250" s="11"/>
      <c r="AJ1250" s="11"/>
      <c r="AK1250" s="11"/>
      <c r="AL1250" s="11"/>
      <c r="AM1250" s="11"/>
      <c r="AN1250" s="11"/>
      <c r="AO1250" s="11"/>
      <c r="AP1250" s="11"/>
    </row>
    <row r="1251" spans="1:42" s="10" customFormat="1" ht="21">
      <c r="A1251" s="15"/>
      <c r="B1251" s="13"/>
      <c r="C1251" s="13"/>
      <c r="D1251" s="13"/>
      <c r="E1251" s="13"/>
      <c r="F1251" s="13"/>
      <c r="G1251" s="13"/>
      <c r="H1251" s="13"/>
      <c r="I1251" s="13"/>
      <c r="J1251" s="13"/>
      <c r="K1251" s="13"/>
      <c r="L1251" s="13"/>
      <c r="M1251" s="13"/>
      <c r="N1251" s="60"/>
      <c r="O1251" s="16"/>
      <c r="AA1251" s="11"/>
      <c r="AB1251" s="11"/>
      <c r="AC1251" s="11"/>
      <c r="AD1251" s="11"/>
      <c r="AE1251" s="11"/>
      <c r="AF1251" s="11"/>
      <c r="AG1251" s="11"/>
      <c r="AH1251" s="11"/>
      <c r="AI1251" s="11"/>
      <c r="AJ1251" s="11"/>
      <c r="AK1251" s="11"/>
      <c r="AL1251" s="11"/>
      <c r="AM1251" s="11"/>
      <c r="AN1251" s="11"/>
      <c r="AO1251" s="11"/>
      <c r="AP1251" s="11"/>
    </row>
    <row r="1252" spans="1:42" s="10" customFormat="1" ht="21">
      <c r="A1252" s="15"/>
      <c r="B1252" s="13"/>
      <c r="C1252" s="13"/>
      <c r="D1252" s="13"/>
      <c r="E1252" s="13"/>
      <c r="F1252" s="13"/>
      <c r="G1252" s="13"/>
      <c r="H1252" s="13"/>
      <c r="I1252" s="13"/>
      <c r="J1252" s="13"/>
      <c r="K1252" s="13"/>
      <c r="L1252" s="13"/>
      <c r="M1252" s="13"/>
      <c r="N1252" s="60"/>
      <c r="O1252" s="16"/>
      <c r="AA1252" s="11"/>
      <c r="AB1252" s="11"/>
      <c r="AC1252" s="11"/>
      <c r="AD1252" s="11"/>
      <c r="AE1252" s="11"/>
      <c r="AF1252" s="11"/>
      <c r="AG1252" s="11"/>
      <c r="AH1252" s="11"/>
      <c r="AI1252" s="11"/>
      <c r="AJ1252" s="11"/>
      <c r="AK1252" s="11"/>
      <c r="AL1252" s="11"/>
      <c r="AM1252" s="11"/>
      <c r="AN1252" s="11"/>
      <c r="AO1252" s="11"/>
      <c r="AP1252" s="11"/>
    </row>
    <row r="1253" spans="1:42" s="10" customFormat="1" ht="21">
      <c r="A1253" s="15"/>
      <c r="B1253" s="13"/>
      <c r="C1253" s="13"/>
      <c r="D1253" s="13"/>
      <c r="E1253" s="13"/>
      <c r="F1253" s="13"/>
      <c r="G1253" s="13"/>
      <c r="H1253" s="13"/>
      <c r="I1253" s="13"/>
      <c r="J1253" s="13"/>
      <c r="K1253" s="13"/>
      <c r="L1253" s="13"/>
      <c r="M1253" s="13"/>
      <c r="N1253" s="60"/>
      <c r="O1253" s="16"/>
      <c r="AA1253" s="11"/>
      <c r="AB1253" s="11"/>
      <c r="AC1253" s="11"/>
      <c r="AD1253" s="11"/>
      <c r="AE1253" s="11"/>
      <c r="AF1253" s="11"/>
      <c r="AG1253" s="11"/>
      <c r="AH1253" s="11"/>
      <c r="AI1253" s="11"/>
      <c r="AJ1253" s="11"/>
      <c r="AK1253" s="11"/>
      <c r="AL1253" s="11"/>
      <c r="AM1253" s="11"/>
      <c r="AN1253" s="11"/>
      <c r="AO1253" s="11"/>
      <c r="AP1253" s="11"/>
    </row>
    <row r="1254" spans="1:42" s="10" customFormat="1" ht="21">
      <c r="A1254" s="15"/>
      <c r="B1254" s="13"/>
      <c r="C1254" s="13"/>
      <c r="D1254" s="13"/>
      <c r="E1254" s="13"/>
      <c r="F1254" s="13"/>
      <c r="G1254" s="13"/>
      <c r="H1254" s="13"/>
      <c r="I1254" s="13"/>
      <c r="J1254" s="13"/>
      <c r="K1254" s="13"/>
      <c r="L1254" s="13"/>
      <c r="M1254" s="13"/>
      <c r="N1254" s="60"/>
      <c r="O1254" s="16"/>
      <c r="AA1254" s="11"/>
      <c r="AB1254" s="11"/>
      <c r="AC1254" s="11"/>
      <c r="AD1254" s="11"/>
      <c r="AE1254" s="11"/>
      <c r="AF1254" s="11"/>
      <c r="AG1254" s="11"/>
      <c r="AH1254" s="11"/>
      <c r="AI1254" s="11"/>
      <c r="AJ1254" s="11"/>
      <c r="AK1254" s="11"/>
      <c r="AL1254" s="11"/>
      <c r="AM1254" s="11"/>
      <c r="AN1254" s="11"/>
      <c r="AO1254" s="11"/>
      <c r="AP1254" s="11"/>
    </row>
    <row r="1255" spans="1:42" s="10" customFormat="1" ht="21">
      <c r="A1255" s="15"/>
      <c r="B1255" s="13"/>
      <c r="C1255" s="13"/>
      <c r="D1255" s="13"/>
      <c r="E1255" s="13"/>
      <c r="F1255" s="13"/>
      <c r="G1255" s="13"/>
      <c r="H1255" s="13"/>
      <c r="I1255" s="13"/>
      <c r="J1255" s="13"/>
      <c r="K1255" s="13"/>
      <c r="L1255" s="13"/>
      <c r="M1255" s="13"/>
      <c r="N1255" s="60"/>
      <c r="O1255" s="16"/>
      <c r="AA1255" s="11"/>
      <c r="AB1255" s="11"/>
      <c r="AC1255" s="11"/>
      <c r="AD1255" s="11"/>
      <c r="AE1255" s="11"/>
      <c r="AF1255" s="11"/>
      <c r="AG1255" s="11"/>
      <c r="AH1255" s="11"/>
      <c r="AI1255" s="11"/>
      <c r="AJ1255" s="11"/>
      <c r="AK1255" s="11"/>
      <c r="AL1255" s="11"/>
      <c r="AM1255" s="11"/>
      <c r="AN1255" s="11"/>
      <c r="AO1255" s="11"/>
      <c r="AP1255" s="11"/>
    </row>
    <row r="1256" spans="1:42" s="10" customFormat="1" ht="21">
      <c r="A1256" s="15"/>
      <c r="B1256" s="13"/>
      <c r="C1256" s="13"/>
      <c r="D1256" s="13"/>
      <c r="E1256" s="13"/>
      <c r="F1256" s="13"/>
      <c r="G1256" s="13"/>
      <c r="H1256" s="13"/>
      <c r="I1256" s="13"/>
      <c r="J1256" s="13"/>
      <c r="K1256" s="13"/>
      <c r="L1256" s="13"/>
      <c r="M1256" s="13"/>
      <c r="N1256" s="60"/>
      <c r="O1256" s="16"/>
      <c r="AA1256" s="11"/>
      <c r="AB1256" s="11"/>
      <c r="AC1256" s="11"/>
      <c r="AD1256" s="11"/>
      <c r="AE1256" s="11"/>
      <c r="AF1256" s="11"/>
      <c r="AG1256" s="11"/>
      <c r="AH1256" s="11"/>
      <c r="AI1256" s="11"/>
      <c r="AJ1256" s="11"/>
      <c r="AK1256" s="11"/>
      <c r="AL1256" s="11"/>
      <c r="AM1256" s="11"/>
      <c r="AN1256" s="11"/>
      <c r="AO1256" s="11"/>
      <c r="AP1256" s="11"/>
    </row>
    <row r="1257" spans="1:42" s="10" customFormat="1" ht="21">
      <c r="A1257" s="15"/>
      <c r="B1257" s="13"/>
      <c r="C1257" s="13"/>
      <c r="D1257" s="13"/>
      <c r="E1257" s="13"/>
      <c r="F1257" s="13"/>
      <c r="G1257" s="13"/>
      <c r="H1257" s="13"/>
      <c r="I1257" s="13"/>
      <c r="J1257" s="13"/>
      <c r="K1257" s="13"/>
      <c r="L1257" s="13"/>
      <c r="M1257" s="13"/>
      <c r="N1257" s="60"/>
      <c r="O1257" s="16"/>
      <c r="AA1257" s="11"/>
      <c r="AB1257" s="11"/>
      <c r="AC1257" s="11"/>
      <c r="AD1257" s="11"/>
      <c r="AE1257" s="11"/>
      <c r="AF1257" s="11"/>
      <c r="AG1257" s="11"/>
      <c r="AH1257" s="11"/>
      <c r="AI1257" s="11"/>
      <c r="AJ1257" s="11"/>
      <c r="AK1257" s="11"/>
      <c r="AL1257" s="11"/>
      <c r="AM1257" s="11"/>
      <c r="AN1257" s="11"/>
      <c r="AO1257" s="11"/>
      <c r="AP1257" s="11"/>
    </row>
    <row r="1258" spans="1:42" s="10" customFormat="1" ht="21">
      <c r="A1258" s="15"/>
      <c r="B1258" s="13"/>
      <c r="C1258" s="13"/>
      <c r="D1258" s="13"/>
      <c r="E1258" s="13"/>
      <c r="F1258" s="13"/>
      <c r="G1258" s="13"/>
      <c r="H1258" s="13"/>
      <c r="I1258" s="13"/>
      <c r="J1258" s="13"/>
      <c r="K1258" s="13"/>
      <c r="L1258" s="13"/>
      <c r="M1258" s="13"/>
      <c r="N1258" s="60"/>
      <c r="O1258" s="16"/>
      <c r="AA1258" s="11"/>
      <c r="AB1258" s="11"/>
      <c r="AC1258" s="11"/>
      <c r="AD1258" s="11"/>
      <c r="AE1258" s="11"/>
      <c r="AF1258" s="11"/>
      <c r="AG1258" s="11"/>
      <c r="AH1258" s="11"/>
      <c r="AI1258" s="11"/>
      <c r="AJ1258" s="11"/>
      <c r="AK1258" s="11"/>
      <c r="AL1258" s="11"/>
      <c r="AM1258" s="11"/>
      <c r="AN1258" s="11"/>
      <c r="AO1258" s="11"/>
      <c r="AP1258" s="11"/>
    </row>
    <row r="1259" spans="1:42" s="10" customFormat="1" ht="21">
      <c r="A1259" s="15"/>
      <c r="B1259" s="13"/>
      <c r="C1259" s="13"/>
      <c r="D1259" s="13"/>
      <c r="E1259" s="13"/>
      <c r="F1259" s="13"/>
      <c r="G1259" s="13"/>
      <c r="H1259" s="13"/>
      <c r="I1259" s="13"/>
      <c r="J1259" s="13"/>
      <c r="K1259" s="13"/>
      <c r="L1259" s="13"/>
      <c r="M1259" s="13"/>
      <c r="N1259" s="60"/>
      <c r="O1259" s="16"/>
      <c r="AA1259" s="11"/>
      <c r="AB1259" s="11"/>
      <c r="AC1259" s="11"/>
      <c r="AD1259" s="11"/>
      <c r="AE1259" s="11"/>
      <c r="AF1259" s="11"/>
      <c r="AG1259" s="11"/>
      <c r="AH1259" s="11"/>
      <c r="AI1259" s="11"/>
      <c r="AJ1259" s="11"/>
      <c r="AK1259" s="11"/>
      <c r="AL1259" s="11"/>
      <c r="AM1259" s="11"/>
      <c r="AN1259" s="11"/>
      <c r="AO1259" s="11"/>
      <c r="AP1259" s="11"/>
    </row>
    <row r="1260" spans="1:42" s="10" customFormat="1" ht="21">
      <c r="A1260" s="15"/>
      <c r="B1260" s="13"/>
      <c r="C1260" s="13"/>
      <c r="D1260" s="13"/>
      <c r="E1260" s="13"/>
      <c r="F1260" s="13"/>
      <c r="G1260" s="13"/>
      <c r="H1260" s="13"/>
      <c r="I1260" s="13"/>
      <c r="J1260" s="13"/>
      <c r="K1260" s="13"/>
      <c r="L1260" s="13"/>
      <c r="M1260" s="13"/>
      <c r="N1260" s="60"/>
      <c r="O1260" s="16"/>
      <c r="AA1260" s="11"/>
      <c r="AB1260" s="11"/>
      <c r="AC1260" s="11"/>
      <c r="AD1260" s="11"/>
      <c r="AE1260" s="11"/>
      <c r="AF1260" s="11"/>
      <c r="AG1260" s="11"/>
      <c r="AH1260" s="11"/>
      <c r="AI1260" s="11"/>
      <c r="AJ1260" s="11"/>
      <c r="AK1260" s="11"/>
      <c r="AL1260" s="11"/>
      <c r="AM1260" s="11"/>
      <c r="AN1260" s="11"/>
      <c r="AO1260" s="11"/>
      <c r="AP1260" s="11"/>
    </row>
    <row r="1261" spans="1:42" s="10" customFormat="1" ht="21">
      <c r="A1261" s="15"/>
      <c r="B1261" s="13"/>
      <c r="C1261" s="13"/>
      <c r="D1261" s="13"/>
      <c r="E1261" s="13"/>
      <c r="F1261" s="13"/>
      <c r="G1261" s="13"/>
      <c r="H1261" s="13"/>
      <c r="I1261" s="13"/>
      <c r="J1261" s="13"/>
      <c r="K1261" s="13"/>
      <c r="L1261" s="13"/>
      <c r="M1261" s="13"/>
      <c r="N1261" s="60"/>
      <c r="O1261" s="16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11"/>
      <c r="AK1261" s="11"/>
      <c r="AL1261" s="11"/>
      <c r="AM1261" s="11"/>
      <c r="AN1261" s="11"/>
      <c r="AO1261" s="11"/>
      <c r="AP1261" s="11"/>
    </row>
    <row r="1262" spans="1:42" s="10" customFormat="1" ht="21">
      <c r="A1262" s="15"/>
      <c r="B1262" s="13"/>
      <c r="C1262" s="13"/>
      <c r="D1262" s="13"/>
      <c r="E1262" s="13"/>
      <c r="F1262" s="13"/>
      <c r="G1262" s="13"/>
      <c r="H1262" s="13"/>
      <c r="I1262" s="13"/>
      <c r="J1262" s="13"/>
      <c r="K1262" s="13"/>
      <c r="L1262" s="13"/>
      <c r="M1262" s="13"/>
      <c r="N1262" s="60"/>
      <c r="O1262" s="16"/>
      <c r="AA1262" s="11"/>
      <c r="AB1262" s="11"/>
      <c r="AC1262" s="11"/>
      <c r="AD1262" s="11"/>
      <c r="AE1262" s="11"/>
      <c r="AF1262" s="11"/>
      <c r="AG1262" s="11"/>
      <c r="AH1262" s="11"/>
      <c r="AI1262" s="11"/>
      <c r="AJ1262" s="11"/>
      <c r="AK1262" s="11"/>
      <c r="AL1262" s="11"/>
      <c r="AM1262" s="11"/>
      <c r="AN1262" s="11"/>
      <c r="AO1262" s="11"/>
      <c r="AP1262" s="11"/>
    </row>
    <row r="1263" spans="1:42" s="10" customFormat="1" ht="21">
      <c r="A1263" s="15"/>
      <c r="B1263" s="13"/>
      <c r="C1263" s="13"/>
      <c r="D1263" s="13"/>
      <c r="E1263" s="13"/>
      <c r="F1263" s="13"/>
      <c r="G1263" s="13"/>
      <c r="H1263" s="13"/>
      <c r="I1263" s="13"/>
      <c r="J1263" s="13"/>
      <c r="K1263" s="13"/>
      <c r="L1263" s="13"/>
      <c r="M1263" s="13"/>
      <c r="N1263" s="60"/>
      <c r="O1263" s="16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11"/>
      <c r="AK1263" s="11"/>
      <c r="AL1263" s="11"/>
      <c r="AM1263" s="11"/>
      <c r="AN1263" s="11"/>
      <c r="AO1263" s="11"/>
      <c r="AP1263" s="11"/>
    </row>
    <row r="1264" spans="1:42" s="10" customFormat="1" ht="21">
      <c r="A1264" s="15"/>
      <c r="B1264" s="13"/>
      <c r="C1264" s="13"/>
      <c r="D1264" s="13"/>
      <c r="E1264" s="13"/>
      <c r="F1264" s="13"/>
      <c r="G1264" s="13"/>
      <c r="H1264" s="13"/>
      <c r="I1264" s="13"/>
      <c r="J1264" s="13"/>
      <c r="K1264" s="13"/>
      <c r="L1264" s="13"/>
      <c r="M1264" s="13"/>
      <c r="N1264" s="60"/>
      <c r="O1264" s="16"/>
      <c r="AA1264" s="11"/>
      <c r="AB1264" s="11"/>
      <c r="AC1264" s="11"/>
      <c r="AD1264" s="11"/>
      <c r="AE1264" s="11"/>
      <c r="AF1264" s="11"/>
      <c r="AG1264" s="11"/>
      <c r="AH1264" s="11"/>
      <c r="AI1264" s="11"/>
      <c r="AJ1264" s="11"/>
      <c r="AK1264" s="11"/>
      <c r="AL1264" s="11"/>
      <c r="AM1264" s="11"/>
      <c r="AN1264" s="11"/>
      <c r="AO1264" s="11"/>
      <c r="AP1264" s="11"/>
    </row>
    <row r="1265" spans="1:42" s="10" customFormat="1" ht="21">
      <c r="A1265" s="15"/>
      <c r="B1265" s="13"/>
      <c r="C1265" s="13"/>
      <c r="D1265" s="13"/>
      <c r="E1265" s="13"/>
      <c r="F1265" s="13"/>
      <c r="G1265" s="13"/>
      <c r="H1265" s="13"/>
      <c r="I1265" s="13"/>
      <c r="J1265" s="13"/>
      <c r="K1265" s="13"/>
      <c r="L1265" s="13"/>
      <c r="M1265" s="13"/>
      <c r="N1265" s="60"/>
      <c r="O1265" s="16"/>
      <c r="AA1265" s="11"/>
      <c r="AB1265" s="11"/>
      <c r="AC1265" s="11"/>
      <c r="AD1265" s="11"/>
      <c r="AE1265" s="11"/>
      <c r="AF1265" s="11"/>
      <c r="AG1265" s="11"/>
      <c r="AH1265" s="11"/>
      <c r="AI1265" s="11"/>
      <c r="AJ1265" s="11"/>
      <c r="AK1265" s="11"/>
      <c r="AL1265" s="11"/>
      <c r="AM1265" s="11"/>
      <c r="AN1265" s="11"/>
      <c r="AO1265" s="11"/>
      <c r="AP1265" s="11"/>
    </row>
    <row r="1266" spans="1:42" s="10" customFormat="1" ht="21">
      <c r="A1266" s="15"/>
      <c r="B1266" s="13"/>
      <c r="C1266" s="13"/>
      <c r="D1266" s="13"/>
      <c r="E1266" s="13"/>
      <c r="F1266" s="13"/>
      <c r="G1266" s="13"/>
      <c r="H1266" s="13"/>
      <c r="I1266" s="13"/>
      <c r="J1266" s="13"/>
      <c r="K1266" s="13"/>
      <c r="L1266" s="13"/>
      <c r="M1266" s="13"/>
      <c r="N1266" s="60"/>
      <c r="O1266" s="16"/>
      <c r="AA1266" s="11"/>
      <c r="AB1266" s="11"/>
      <c r="AC1266" s="11"/>
      <c r="AD1266" s="11"/>
      <c r="AE1266" s="11"/>
      <c r="AF1266" s="11"/>
      <c r="AG1266" s="11"/>
      <c r="AH1266" s="11"/>
      <c r="AI1266" s="11"/>
      <c r="AJ1266" s="11"/>
      <c r="AK1266" s="11"/>
      <c r="AL1266" s="11"/>
      <c r="AM1266" s="11"/>
      <c r="AN1266" s="11"/>
      <c r="AO1266" s="11"/>
      <c r="AP1266" s="11"/>
    </row>
    <row r="1267" spans="1:42" s="10" customFormat="1" ht="21">
      <c r="A1267" s="15"/>
      <c r="B1267" s="13"/>
      <c r="C1267" s="13"/>
      <c r="D1267" s="13"/>
      <c r="E1267" s="13"/>
      <c r="F1267" s="13"/>
      <c r="G1267" s="13"/>
      <c r="H1267" s="13"/>
      <c r="I1267" s="13"/>
      <c r="J1267" s="13"/>
      <c r="K1267" s="13"/>
      <c r="L1267" s="13"/>
      <c r="M1267" s="13"/>
      <c r="N1267" s="60"/>
      <c r="O1267" s="16"/>
      <c r="AA1267" s="11"/>
      <c r="AB1267" s="11"/>
      <c r="AC1267" s="11"/>
      <c r="AD1267" s="11"/>
      <c r="AE1267" s="11"/>
      <c r="AF1267" s="11"/>
      <c r="AG1267" s="11"/>
      <c r="AH1267" s="11"/>
      <c r="AI1267" s="11"/>
      <c r="AJ1267" s="11"/>
      <c r="AK1267" s="11"/>
      <c r="AL1267" s="11"/>
      <c r="AM1267" s="11"/>
      <c r="AN1267" s="11"/>
      <c r="AO1267" s="11"/>
      <c r="AP1267" s="11"/>
    </row>
    <row r="1268" spans="1:42" s="10" customFormat="1" ht="21">
      <c r="A1268" s="15"/>
      <c r="B1268" s="13"/>
      <c r="C1268" s="13"/>
      <c r="D1268" s="13"/>
      <c r="E1268" s="13"/>
      <c r="F1268" s="13"/>
      <c r="G1268" s="13"/>
      <c r="H1268" s="13"/>
      <c r="I1268" s="13"/>
      <c r="J1268" s="13"/>
      <c r="K1268" s="13"/>
      <c r="L1268" s="13"/>
      <c r="M1268" s="13"/>
      <c r="N1268" s="60"/>
      <c r="O1268" s="16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11"/>
      <c r="AK1268" s="11"/>
      <c r="AL1268" s="11"/>
      <c r="AM1268" s="11"/>
      <c r="AN1268" s="11"/>
      <c r="AO1268" s="11"/>
      <c r="AP1268" s="11"/>
    </row>
    <row r="1269" spans="1:42" s="10" customFormat="1" ht="21">
      <c r="A1269" s="15"/>
      <c r="B1269" s="13"/>
      <c r="C1269" s="13"/>
      <c r="D1269" s="13"/>
      <c r="E1269" s="13"/>
      <c r="F1269" s="13"/>
      <c r="G1269" s="13"/>
      <c r="H1269" s="13"/>
      <c r="I1269" s="13"/>
      <c r="J1269" s="13"/>
      <c r="K1269" s="13"/>
      <c r="L1269" s="13"/>
      <c r="M1269" s="13"/>
      <c r="N1269" s="60"/>
      <c r="O1269" s="16"/>
      <c r="AA1269" s="11"/>
      <c r="AB1269" s="11"/>
      <c r="AC1269" s="11"/>
      <c r="AD1269" s="11"/>
      <c r="AE1269" s="11"/>
      <c r="AF1269" s="11"/>
      <c r="AG1269" s="11"/>
      <c r="AH1269" s="11"/>
      <c r="AI1269" s="11"/>
      <c r="AJ1269" s="11"/>
      <c r="AK1269" s="11"/>
      <c r="AL1269" s="11"/>
      <c r="AM1269" s="11"/>
      <c r="AN1269" s="11"/>
      <c r="AO1269" s="11"/>
      <c r="AP1269" s="11"/>
    </row>
    <row r="1270" spans="1:42" s="10" customFormat="1" ht="21">
      <c r="A1270" s="15"/>
      <c r="B1270" s="13"/>
      <c r="C1270" s="13"/>
      <c r="D1270" s="13"/>
      <c r="E1270" s="13"/>
      <c r="F1270" s="13"/>
      <c r="G1270" s="13"/>
      <c r="H1270" s="13"/>
      <c r="I1270" s="13"/>
      <c r="J1270" s="13"/>
      <c r="K1270" s="13"/>
      <c r="L1270" s="13"/>
      <c r="M1270" s="13"/>
      <c r="N1270" s="60"/>
      <c r="O1270" s="16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11"/>
      <c r="AK1270" s="11"/>
      <c r="AL1270" s="11"/>
      <c r="AM1270" s="11"/>
      <c r="AN1270" s="11"/>
      <c r="AO1270" s="11"/>
      <c r="AP1270" s="11"/>
    </row>
    <row r="1271" spans="1:42" s="10" customFormat="1" ht="21">
      <c r="A1271" s="15"/>
      <c r="B1271" s="13"/>
      <c r="C1271" s="13"/>
      <c r="D1271" s="13"/>
      <c r="E1271" s="13"/>
      <c r="F1271" s="13"/>
      <c r="G1271" s="13"/>
      <c r="H1271" s="13"/>
      <c r="I1271" s="13"/>
      <c r="J1271" s="13"/>
      <c r="K1271" s="13"/>
      <c r="L1271" s="13"/>
      <c r="M1271" s="13"/>
      <c r="N1271" s="60"/>
      <c r="O1271" s="16"/>
      <c r="AA1271" s="11"/>
      <c r="AB1271" s="11"/>
      <c r="AC1271" s="11"/>
      <c r="AD1271" s="11"/>
      <c r="AE1271" s="11"/>
      <c r="AF1271" s="11"/>
      <c r="AG1271" s="11"/>
      <c r="AH1271" s="11"/>
      <c r="AI1271" s="11"/>
      <c r="AJ1271" s="11"/>
      <c r="AK1271" s="11"/>
      <c r="AL1271" s="11"/>
      <c r="AM1271" s="11"/>
      <c r="AN1271" s="11"/>
      <c r="AO1271" s="11"/>
      <c r="AP1271" s="11"/>
    </row>
    <row r="1272" spans="1:42" s="10" customFormat="1" ht="21">
      <c r="A1272" s="15"/>
      <c r="B1272" s="13"/>
      <c r="C1272" s="13"/>
      <c r="D1272" s="13"/>
      <c r="E1272" s="13"/>
      <c r="F1272" s="13"/>
      <c r="G1272" s="13"/>
      <c r="H1272" s="13"/>
      <c r="I1272" s="13"/>
      <c r="J1272" s="13"/>
      <c r="K1272" s="13"/>
      <c r="L1272" s="13"/>
      <c r="M1272" s="13"/>
      <c r="N1272" s="60"/>
      <c r="O1272" s="16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11"/>
      <c r="AK1272" s="11"/>
      <c r="AL1272" s="11"/>
      <c r="AM1272" s="11"/>
      <c r="AN1272" s="11"/>
      <c r="AO1272" s="11"/>
      <c r="AP1272" s="11"/>
    </row>
    <row r="1273" spans="1:42" s="10" customFormat="1" ht="21">
      <c r="A1273" s="15"/>
      <c r="B1273" s="13"/>
      <c r="C1273" s="13"/>
      <c r="D1273" s="13"/>
      <c r="E1273" s="13"/>
      <c r="F1273" s="13"/>
      <c r="G1273" s="13"/>
      <c r="H1273" s="13"/>
      <c r="I1273" s="13"/>
      <c r="J1273" s="13"/>
      <c r="K1273" s="13"/>
      <c r="L1273" s="13"/>
      <c r="M1273" s="13"/>
      <c r="N1273" s="60"/>
      <c r="O1273" s="16"/>
      <c r="AA1273" s="11"/>
      <c r="AB1273" s="11"/>
      <c r="AC1273" s="11"/>
      <c r="AD1273" s="11"/>
      <c r="AE1273" s="11"/>
      <c r="AF1273" s="11"/>
      <c r="AG1273" s="11"/>
      <c r="AH1273" s="11"/>
      <c r="AI1273" s="11"/>
      <c r="AJ1273" s="11"/>
      <c r="AK1273" s="11"/>
      <c r="AL1273" s="11"/>
      <c r="AM1273" s="11"/>
      <c r="AN1273" s="11"/>
      <c r="AO1273" s="11"/>
      <c r="AP1273" s="11"/>
    </row>
    <row r="1274" spans="1:42" s="10" customFormat="1" ht="21">
      <c r="A1274" s="15"/>
      <c r="B1274" s="13"/>
      <c r="C1274" s="13"/>
      <c r="D1274" s="13"/>
      <c r="E1274" s="13"/>
      <c r="F1274" s="13"/>
      <c r="G1274" s="13"/>
      <c r="H1274" s="13"/>
      <c r="I1274" s="13"/>
      <c r="J1274" s="13"/>
      <c r="K1274" s="13"/>
      <c r="L1274" s="13"/>
      <c r="M1274" s="13"/>
      <c r="N1274" s="60"/>
      <c r="O1274" s="16"/>
      <c r="AA1274" s="11"/>
      <c r="AB1274" s="11"/>
      <c r="AC1274" s="11"/>
      <c r="AD1274" s="11"/>
      <c r="AE1274" s="11"/>
      <c r="AF1274" s="11"/>
      <c r="AG1274" s="11"/>
      <c r="AH1274" s="11"/>
      <c r="AI1274" s="11"/>
      <c r="AJ1274" s="11"/>
      <c r="AK1274" s="11"/>
      <c r="AL1274" s="11"/>
      <c r="AM1274" s="11"/>
      <c r="AN1274" s="11"/>
      <c r="AO1274" s="11"/>
      <c r="AP1274" s="11"/>
    </row>
    <row r="1275" spans="1:42" s="10" customFormat="1" ht="21">
      <c r="A1275" s="15"/>
      <c r="B1275" s="13"/>
      <c r="C1275" s="13"/>
      <c r="D1275" s="13"/>
      <c r="E1275" s="13"/>
      <c r="F1275" s="13"/>
      <c r="G1275" s="13"/>
      <c r="H1275" s="13"/>
      <c r="I1275" s="13"/>
      <c r="J1275" s="13"/>
      <c r="K1275" s="13"/>
      <c r="L1275" s="13"/>
      <c r="M1275" s="13"/>
      <c r="N1275" s="60"/>
      <c r="O1275" s="16"/>
      <c r="AA1275" s="11"/>
      <c r="AB1275" s="11"/>
      <c r="AC1275" s="11"/>
      <c r="AD1275" s="11"/>
      <c r="AE1275" s="11"/>
      <c r="AF1275" s="11"/>
      <c r="AG1275" s="11"/>
      <c r="AH1275" s="11"/>
      <c r="AI1275" s="11"/>
      <c r="AJ1275" s="11"/>
      <c r="AK1275" s="11"/>
      <c r="AL1275" s="11"/>
      <c r="AM1275" s="11"/>
      <c r="AN1275" s="11"/>
      <c r="AO1275" s="11"/>
      <c r="AP1275" s="11"/>
    </row>
    <row r="1276" spans="1:42" s="10" customFormat="1" ht="21">
      <c r="A1276" s="15"/>
      <c r="B1276" s="13"/>
      <c r="C1276" s="13"/>
      <c r="D1276" s="13"/>
      <c r="E1276" s="13"/>
      <c r="F1276" s="13"/>
      <c r="G1276" s="13"/>
      <c r="H1276" s="13"/>
      <c r="I1276" s="13"/>
      <c r="J1276" s="13"/>
      <c r="K1276" s="13"/>
      <c r="L1276" s="13"/>
      <c r="M1276" s="13"/>
      <c r="N1276" s="60"/>
      <c r="O1276" s="16"/>
      <c r="AA1276" s="11"/>
      <c r="AB1276" s="11"/>
      <c r="AC1276" s="11"/>
      <c r="AD1276" s="11"/>
      <c r="AE1276" s="11"/>
      <c r="AF1276" s="11"/>
      <c r="AG1276" s="11"/>
      <c r="AH1276" s="11"/>
      <c r="AI1276" s="11"/>
      <c r="AJ1276" s="11"/>
      <c r="AK1276" s="11"/>
      <c r="AL1276" s="11"/>
      <c r="AM1276" s="11"/>
      <c r="AN1276" s="11"/>
      <c r="AO1276" s="11"/>
      <c r="AP1276" s="11"/>
    </row>
    <row r="1277" spans="1:42" s="10" customFormat="1" ht="21">
      <c r="A1277" s="15"/>
      <c r="B1277" s="13"/>
      <c r="C1277" s="13"/>
      <c r="D1277" s="13"/>
      <c r="E1277" s="13"/>
      <c r="F1277" s="13"/>
      <c r="G1277" s="13"/>
      <c r="H1277" s="13"/>
      <c r="I1277" s="13"/>
      <c r="J1277" s="13"/>
      <c r="K1277" s="13"/>
      <c r="L1277" s="13"/>
      <c r="M1277" s="13"/>
      <c r="N1277" s="60"/>
      <c r="O1277" s="16"/>
      <c r="AA1277" s="11"/>
      <c r="AB1277" s="11"/>
      <c r="AC1277" s="11"/>
      <c r="AD1277" s="11"/>
      <c r="AE1277" s="11"/>
      <c r="AF1277" s="11"/>
      <c r="AG1277" s="11"/>
      <c r="AH1277" s="11"/>
      <c r="AI1277" s="11"/>
      <c r="AJ1277" s="11"/>
      <c r="AK1277" s="11"/>
      <c r="AL1277" s="11"/>
      <c r="AM1277" s="11"/>
      <c r="AN1277" s="11"/>
      <c r="AO1277" s="11"/>
      <c r="AP1277" s="11"/>
    </row>
    <row r="1278" spans="1:42" s="10" customFormat="1" ht="21">
      <c r="A1278" s="15"/>
      <c r="B1278" s="13"/>
      <c r="C1278" s="13"/>
      <c r="D1278" s="13"/>
      <c r="E1278" s="13"/>
      <c r="F1278" s="13"/>
      <c r="G1278" s="13"/>
      <c r="H1278" s="13"/>
      <c r="I1278" s="13"/>
      <c r="J1278" s="13"/>
      <c r="K1278" s="13"/>
      <c r="L1278" s="13"/>
      <c r="M1278" s="13"/>
      <c r="N1278" s="60"/>
      <c r="O1278" s="16"/>
      <c r="AA1278" s="11"/>
      <c r="AB1278" s="11"/>
      <c r="AC1278" s="11"/>
      <c r="AD1278" s="11"/>
      <c r="AE1278" s="11"/>
      <c r="AF1278" s="11"/>
      <c r="AG1278" s="11"/>
      <c r="AH1278" s="11"/>
      <c r="AI1278" s="11"/>
      <c r="AJ1278" s="11"/>
      <c r="AK1278" s="11"/>
      <c r="AL1278" s="11"/>
      <c r="AM1278" s="11"/>
      <c r="AN1278" s="11"/>
      <c r="AO1278" s="11"/>
      <c r="AP1278" s="11"/>
    </row>
    <row r="1279" spans="1:42" s="10" customFormat="1" ht="21">
      <c r="A1279" s="15"/>
      <c r="B1279" s="13"/>
      <c r="C1279" s="13"/>
      <c r="D1279" s="13"/>
      <c r="E1279" s="13"/>
      <c r="F1279" s="13"/>
      <c r="G1279" s="13"/>
      <c r="H1279" s="13"/>
      <c r="I1279" s="13"/>
      <c r="J1279" s="13"/>
      <c r="K1279" s="13"/>
      <c r="L1279" s="13"/>
      <c r="M1279" s="13"/>
      <c r="N1279" s="60"/>
      <c r="O1279" s="16"/>
      <c r="AA1279" s="11"/>
      <c r="AB1279" s="11"/>
      <c r="AC1279" s="11"/>
      <c r="AD1279" s="11"/>
      <c r="AE1279" s="11"/>
      <c r="AF1279" s="11"/>
      <c r="AG1279" s="11"/>
      <c r="AH1279" s="11"/>
      <c r="AI1279" s="11"/>
      <c r="AJ1279" s="11"/>
      <c r="AK1279" s="11"/>
      <c r="AL1279" s="11"/>
      <c r="AM1279" s="11"/>
      <c r="AN1279" s="11"/>
      <c r="AO1279" s="11"/>
      <c r="AP1279" s="11"/>
    </row>
    <row r="1280" spans="1:42" s="10" customFormat="1" ht="21">
      <c r="A1280" s="15"/>
      <c r="B1280" s="13"/>
      <c r="C1280" s="13"/>
      <c r="D1280" s="13"/>
      <c r="E1280" s="13"/>
      <c r="F1280" s="13"/>
      <c r="G1280" s="13"/>
      <c r="H1280" s="13"/>
      <c r="I1280" s="13"/>
      <c r="J1280" s="13"/>
      <c r="K1280" s="13"/>
      <c r="L1280" s="13"/>
      <c r="M1280" s="13"/>
      <c r="N1280" s="60"/>
      <c r="O1280" s="16"/>
      <c r="AA1280" s="11"/>
      <c r="AB1280" s="11"/>
      <c r="AC1280" s="11"/>
      <c r="AD1280" s="11"/>
      <c r="AE1280" s="11"/>
      <c r="AF1280" s="11"/>
      <c r="AG1280" s="11"/>
      <c r="AH1280" s="11"/>
      <c r="AI1280" s="11"/>
      <c r="AJ1280" s="11"/>
      <c r="AK1280" s="11"/>
      <c r="AL1280" s="11"/>
      <c r="AM1280" s="11"/>
      <c r="AN1280" s="11"/>
      <c r="AO1280" s="11"/>
      <c r="AP1280" s="11"/>
    </row>
    <row r="1281" spans="1:42" s="10" customFormat="1" ht="21">
      <c r="A1281" s="15"/>
      <c r="B1281" s="13"/>
      <c r="C1281" s="13"/>
      <c r="D1281" s="13"/>
      <c r="E1281" s="13"/>
      <c r="F1281" s="13"/>
      <c r="G1281" s="13"/>
      <c r="H1281" s="13"/>
      <c r="I1281" s="13"/>
      <c r="J1281" s="13"/>
      <c r="K1281" s="13"/>
      <c r="L1281" s="13"/>
      <c r="M1281" s="13"/>
      <c r="N1281" s="60"/>
      <c r="O1281" s="16"/>
      <c r="AA1281" s="11"/>
      <c r="AB1281" s="11"/>
      <c r="AC1281" s="11"/>
      <c r="AD1281" s="11"/>
      <c r="AE1281" s="11"/>
      <c r="AF1281" s="11"/>
      <c r="AG1281" s="11"/>
      <c r="AH1281" s="11"/>
      <c r="AI1281" s="11"/>
      <c r="AJ1281" s="11"/>
      <c r="AK1281" s="11"/>
      <c r="AL1281" s="11"/>
      <c r="AM1281" s="11"/>
      <c r="AN1281" s="11"/>
      <c r="AO1281" s="11"/>
      <c r="AP1281" s="11"/>
    </row>
    <row r="1282" spans="1:42" s="10" customFormat="1" ht="21">
      <c r="A1282" s="15"/>
      <c r="B1282" s="13"/>
      <c r="C1282" s="13"/>
      <c r="D1282" s="13"/>
      <c r="E1282" s="13"/>
      <c r="F1282" s="13"/>
      <c r="G1282" s="13"/>
      <c r="H1282" s="13"/>
      <c r="I1282" s="13"/>
      <c r="J1282" s="13"/>
      <c r="K1282" s="13"/>
      <c r="L1282" s="13"/>
      <c r="M1282" s="13"/>
      <c r="N1282" s="60"/>
      <c r="O1282" s="16"/>
      <c r="AA1282" s="11"/>
      <c r="AB1282" s="11"/>
      <c r="AC1282" s="11"/>
      <c r="AD1282" s="11"/>
      <c r="AE1282" s="11"/>
      <c r="AF1282" s="11"/>
      <c r="AG1282" s="11"/>
      <c r="AH1282" s="11"/>
      <c r="AI1282" s="11"/>
      <c r="AJ1282" s="11"/>
      <c r="AK1282" s="11"/>
      <c r="AL1282" s="11"/>
      <c r="AM1282" s="11"/>
      <c r="AN1282" s="11"/>
      <c r="AO1282" s="11"/>
      <c r="AP1282" s="11"/>
    </row>
    <row r="1283" spans="1:42" s="10" customFormat="1" ht="21">
      <c r="A1283" s="15"/>
      <c r="B1283" s="13"/>
      <c r="C1283" s="13"/>
      <c r="D1283" s="13"/>
      <c r="E1283" s="13"/>
      <c r="F1283" s="13"/>
      <c r="G1283" s="13"/>
      <c r="H1283" s="13"/>
      <c r="I1283" s="13"/>
      <c r="J1283" s="13"/>
      <c r="K1283" s="13"/>
      <c r="L1283" s="13"/>
      <c r="M1283" s="13"/>
      <c r="N1283" s="60"/>
      <c r="O1283" s="16"/>
      <c r="AA1283" s="11"/>
      <c r="AB1283" s="11"/>
      <c r="AC1283" s="11"/>
      <c r="AD1283" s="11"/>
      <c r="AE1283" s="11"/>
      <c r="AF1283" s="11"/>
      <c r="AG1283" s="11"/>
      <c r="AH1283" s="11"/>
      <c r="AI1283" s="11"/>
      <c r="AJ1283" s="11"/>
      <c r="AK1283" s="11"/>
      <c r="AL1283" s="11"/>
      <c r="AM1283" s="11"/>
      <c r="AN1283" s="11"/>
      <c r="AO1283" s="11"/>
      <c r="AP1283" s="11"/>
    </row>
    <row r="1284" spans="1:42" s="10" customFormat="1" ht="21">
      <c r="A1284" s="15"/>
      <c r="B1284" s="13"/>
      <c r="C1284" s="13"/>
      <c r="D1284" s="13"/>
      <c r="E1284" s="13"/>
      <c r="F1284" s="13"/>
      <c r="G1284" s="13"/>
      <c r="H1284" s="13"/>
      <c r="I1284" s="13"/>
      <c r="J1284" s="13"/>
      <c r="K1284" s="13"/>
      <c r="L1284" s="13"/>
      <c r="M1284" s="13"/>
      <c r="N1284" s="60"/>
      <c r="O1284" s="16"/>
      <c r="AA1284" s="11"/>
      <c r="AB1284" s="11"/>
      <c r="AC1284" s="11"/>
      <c r="AD1284" s="11"/>
      <c r="AE1284" s="11"/>
      <c r="AF1284" s="11"/>
      <c r="AG1284" s="11"/>
      <c r="AH1284" s="11"/>
      <c r="AI1284" s="11"/>
      <c r="AJ1284" s="11"/>
      <c r="AK1284" s="11"/>
      <c r="AL1284" s="11"/>
      <c r="AM1284" s="11"/>
      <c r="AN1284" s="11"/>
      <c r="AO1284" s="11"/>
      <c r="AP1284" s="11"/>
    </row>
    <row r="1285" spans="1:42" s="10" customFormat="1" ht="21">
      <c r="A1285" s="15"/>
      <c r="B1285" s="13"/>
      <c r="C1285" s="13"/>
      <c r="D1285" s="13"/>
      <c r="E1285" s="13"/>
      <c r="F1285" s="13"/>
      <c r="G1285" s="13"/>
      <c r="H1285" s="13"/>
      <c r="I1285" s="13"/>
      <c r="J1285" s="13"/>
      <c r="K1285" s="13"/>
      <c r="L1285" s="13"/>
      <c r="M1285" s="13"/>
      <c r="N1285" s="60"/>
      <c r="O1285" s="16"/>
      <c r="AA1285" s="11"/>
      <c r="AB1285" s="11"/>
      <c r="AC1285" s="11"/>
      <c r="AD1285" s="11"/>
      <c r="AE1285" s="11"/>
      <c r="AF1285" s="11"/>
      <c r="AG1285" s="11"/>
      <c r="AH1285" s="11"/>
      <c r="AI1285" s="11"/>
      <c r="AJ1285" s="11"/>
      <c r="AK1285" s="11"/>
      <c r="AL1285" s="11"/>
      <c r="AM1285" s="11"/>
      <c r="AN1285" s="11"/>
      <c r="AO1285" s="11"/>
      <c r="AP1285" s="11"/>
    </row>
    <row r="1286" spans="1:42" s="10" customFormat="1" ht="21">
      <c r="A1286" s="15"/>
      <c r="B1286" s="13"/>
      <c r="C1286" s="13"/>
      <c r="D1286" s="13"/>
      <c r="E1286" s="13"/>
      <c r="F1286" s="13"/>
      <c r="G1286" s="13"/>
      <c r="H1286" s="13"/>
      <c r="I1286" s="13"/>
      <c r="J1286" s="13"/>
      <c r="K1286" s="13"/>
      <c r="L1286" s="13"/>
      <c r="M1286" s="13"/>
      <c r="N1286" s="60"/>
      <c r="O1286" s="16"/>
      <c r="AA1286" s="11"/>
      <c r="AB1286" s="11"/>
      <c r="AC1286" s="11"/>
      <c r="AD1286" s="11"/>
      <c r="AE1286" s="11"/>
      <c r="AF1286" s="11"/>
      <c r="AG1286" s="11"/>
      <c r="AH1286" s="11"/>
      <c r="AI1286" s="11"/>
      <c r="AJ1286" s="11"/>
      <c r="AK1286" s="11"/>
      <c r="AL1286" s="11"/>
      <c r="AM1286" s="11"/>
      <c r="AN1286" s="11"/>
      <c r="AO1286" s="11"/>
      <c r="AP1286" s="11"/>
    </row>
    <row r="1287" spans="1:42" s="10" customFormat="1" ht="21">
      <c r="A1287" s="15"/>
      <c r="B1287" s="13"/>
      <c r="C1287" s="13"/>
      <c r="D1287" s="13"/>
      <c r="E1287" s="13"/>
      <c r="F1287" s="13"/>
      <c r="G1287" s="13"/>
      <c r="H1287" s="13"/>
      <c r="I1287" s="13"/>
      <c r="J1287" s="13"/>
      <c r="K1287" s="13"/>
      <c r="L1287" s="13"/>
      <c r="M1287" s="13"/>
      <c r="N1287" s="60"/>
      <c r="O1287" s="16"/>
      <c r="AA1287" s="11"/>
      <c r="AB1287" s="11"/>
      <c r="AC1287" s="11"/>
      <c r="AD1287" s="11"/>
      <c r="AE1287" s="11"/>
      <c r="AF1287" s="11"/>
      <c r="AG1287" s="11"/>
      <c r="AH1287" s="11"/>
      <c r="AI1287" s="11"/>
      <c r="AJ1287" s="11"/>
      <c r="AK1287" s="11"/>
      <c r="AL1287" s="11"/>
      <c r="AM1287" s="11"/>
      <c r="AN1287" s="11"/>
      <c r="AO1287" s="11"/>
      <c r="AP1287" s="11"/>
    </row>
    <row r="1288" spans="1:42" s="10" customFormat="1" ht="21">
      <c r="A1288" s="15"/>
      <c r="B1288" s="13"/>
      <c r="C1288" s="13"/>
      <c r="D1288" s="13"/>
      <c r="E1288" s="13"/>
      <c r="F1288" s="13"/>
      <c r="G1288" s="13"/>
      <c r="H1288" s="13"/>
      <c r="I1288" s="13"/>
      <c r="J1288" s="13"/>
      <c r="K1288" s="13"/>
      <c r="L1288" s="13"/>
      <c r="M1288" s="13"/>
      <c r="N1288" s="60"/>
      <c r="O1288" s="16"/>
      <c r="AA1288" s="11"/>
      <c r="AB1288" s="11"/>
      <c r="AC1288" s="11"/>
      <c r="AD1288" s="11"/>
      <c r="AE1288" s="11"/>
      <c r="AF1288" s="11"/>
      <c r="AG1288" s="11"/>
      <c r="AH1288" s="11"/>
      <c r="AI1288" s="11"/>
      <c r="AJ1288" s="11"/>
      <c r="AK1288" s="11"/>
      <c r="AL1288" s="11"/>
      <c r="AM1288" s="11"/>
      <c r="AN1288" s="11"/>
      <c r="AO1288" s="11"/>
      <c r="AP1288" s="11"/>
    </row>
    <row r="1289" spans="1:42" s="10" customFormat="1" ht="21">
      <c r="A1289" s="15"/>
      <c r="B1289" s="13"/>
      <c r="C1289" s="13"/>
      <c r="D1289" s="13"/>
      <c r="E1289" s="13"/>
      <c r="F1289" s="13"/>
      <c r="G1289" s="13"/>
      <c r="H1289" s="13"/>
      <c r="I1289" s="13"/>
      <c r="J1289" s="13"/>
      <c r="K1289" s="13"/>
      <c r="L1289" s="13"/>
      <c r="M1289" s="13"/>
      <c r="N1289" s="60"/>
      <c r="O1289" s="16"/>
      <c r="AA1289" s="11"/>
      <c r="AB1289" s="11"/>
      <c r="AC1289" s="11"/>
      <c r="AD1289" s="11"/>
      <c r="AE1289" s="11"/>
      <c r="AF1289" s="11"/>
      <c r="AG1289" s="11"/>
      <c r="AH1289" s="11"/>
      <c r="AI1289" s="11"/>
      <c r="AJ1289" s="11"/>
      <c r="AK1289" s="11"/>
      <c r="AL1289" s="11"/>
      <c r="AM1289" s="11"/>
      <c r="AN1289" s="11"/>
      <c r="AO1289" s="11"/>
      <c r="AP1289" s="11"/>
    </row>
    <row r="1290" spans="1:42" s="10" customFormat="1" ht="21">
      <c r="A1290" s="15"/>
      <c r="B1290" s="13"/>
      <c r="C1290" s="13"/>
      <c r="D1290" s="13"/>
      <c r="E1290" s="13"/>
      <c r="F1290" s="13"/>
      <c r="G1290" s="13"/>
      <c r="H1290" s="13"/>
      <c r="I1290" s="13"/>
      <c r="J1290" s="13"/>
      <c r="K1290" s="13"/>
      <c r="L1290" s="13"/>
      <c r="M1290" s="13"/>
      <c r="N1290" s="60"/>
      <c r="O1290" s="16"/>
      <c r="AA1290" s="11"/>
      <c r="AB1290" s="11"/>
      <c r="AC1290" s="11"/>
      <c r="AD1290" s="11"/>
      <c r="AE1290" s="11"/>
      <c r="AF1290" s="11"/>
      <c r="AG1290" s="11"/>
      <c r="AH1290" s="11"/>
      <c r="AI1290" s="11"/>
      <c r="AJ1290" s="11"/>
      <c r="AK1290" s="11"/>
      <c r="AL1290" s="11"/>
      <c r="AM1290" s="11"/>
      <c r="AN1290" s="11"/>
      <c r="AO1290" s="11"/>
      <c r="AP1290" s="11"/>
    </row>
    <row r="1291" spans="1:42" s="10" customFormat="1" ht="21">
      <c r="A1291" s="15"/>
      <c r="B1291" s="13"/>
      <c r="C1291" s="13"/>
      <c r="D1291" s="13"/>
      <c r="E1291" s="13"/>
      <c r="F1291" s="13"/>
      <c r="G1291" s="13"/>
      <c r="H1291" s="13"/>
      <c r="I1291" s="13"/>
      <c r="J1291" s="13"/>
      <c r="K1291" s="13"/>
      <c r="L1291" s="13"/>
      <c r="M1291" s="13"/>
      <c r="N1291" s="60"/>
      <c r="O1291" s="16"/>
      <c r="AA1291" s="11"/>
      <c r="AB1291" s="11"/>
      <c r="AC1291" s="11"/>
      <c r="AD1291" s="11"/>
      <c r="AE1291" s="11"/>
      <c r="AF1291" s="11"/>
      <c r="AG1291" s="11"/>
      <c r="AH1291" s="11"/>
      <c r="AI1291" s="11"/>
      <c r="AJ1291" s="11"/>
      <c r="AK1291" s="11"/>
      <c r="AL1291" s="11"/>
      <c r="AM1291" s="11"/>
      <c r="AN1291" s="11"/>
      <c r="AO1291" s="11"/>
      <c r="AP1291" s="11"/>
    </row>
    <row r="1292" spans="1:42" s="10" customFormat="1" ht="21">
      <c r="A1292" s="15"/>
      <c r="B1292" s="13"/>
      <c r="C1292" s="13"/>
      <c r="D1292" s="13"/>
      <c r="E1292" s="13"/>
      <c r="F1292" s="13"/>
      <c r="G1292" s="13"/>
      <c r="H1292" s="13"/>
      <c r="I1292" s="13"/>
      <c r="J1292" s="13"/>
      <c r="K1292" s="13"/>
      <c r="L1292" s="13"/>
      <c r="M1292" s="13"/>
      <c r="N1292" s="60"/>
      <c r="O1292" s="16"/>
      <c r="AA1292" s="11"/>
      <c r="AB1292" s="11"/>
      <c r="AC1292" s="11"/>
      <c r="AD1292" s="11"/>
      <c r="AE1292" s="11"/>
      <c r="AF1292" s="11"/>
      <c r="AG1292" s="11"/>
      <c r="AH1292" s="11"/>
      <c r="AI1292" s="11"/>
      <c r="AJ1292" s="11"/>
      <c r="AK1292" s="11"/>
      <c r="AL1292" s="11"/>
      <c r="AM1292" s="11"/>
      <c r="AN1292" s="11"/>
      <c r="AO1292" s="11"/>
      <c r="AP1292" s="11"/>
    </row>
    <row r="1293" spans="1:42" s="10" customFormat="1" ht="21">
      <c r="A1293" s="15"/>
      <c r="B1293" s="13"/>
      <c r="C1293" s="13"/>
      <c r="D1293" s="13"/>
      <c r="E1293" s="13"/>
      <c r="F1293" s="13"/>
      <c r="G1293" s="13"/>
      <c r="H1293" s="13"/>
      <c r="I1293" s="13"/>
      <c r="J1293" s="13"/>
      <c r="K1293" s="13"/>
      <c r="L1293" s="13"/>
      <c r="M1293" s="13"/>
      <c r="N1293" s="60"/>
      <c r="O1293" s="16"/>
      <c r="AA1293" s="11"/>
      <c r="AB1293" s="11"/>
      <c r="AC1293" s="11"/>
      <c r="AD1293" s="11"/>
      <c r="AE1293" s="11"/>
      <c r="AF1293" s="11"/>
      <c r="AG1293" s="11"/>
      <c r="AH1293" s="11"/>
      <c r="AI1293" s="11"/>
      <c r="AJ1293" s="11"/>
      <c r="AK1293" s="11"/>
      <c r="AL1293" s="11"/>
      <c r="AM1293" s="11"/>
      <c r="AN1293" s="11"/>
      <c r="AO1293" s="11"/>
      <c r="AP1293" s="11"/>
    </row>
    <row r="1294" spans="1:42" s="10" customFormat="1" ht="21">
      <c r="A1294" s="15"/>
      <c r="B1294" s="13"/>
      <c r="C1294" s="13"/>
      <c r="D1294" s="13"/>
      <c r="E1294" s="13"/>
      <c r="F1294" s="13"/>
      <c r="G1294" s="13"/>
      <c r="H1294" s="13"/>
      <c r="I1294" s="13"/>
      <c r="J1294" s="13"/>
      <c r="K1294" s="13"/>
      <c r="L1294" s="13"/>
      <c r="M1294" s="13"/>
      <c r="N1294" s="60"/>
      <c r="O1294" s="16"/>
      <c r="AA1294" s="11"/>
      <c r="AB1294" s="11"/>
      <c r="AC1294" s="11"/>
      <c r="AD1294" s="11"/>
      <c r="AE1294" s="11"/>
      <c r="AF1294" s="11"/>
      <c r="AG1294" s="11"/>
      <c r="AH1294" s="11"/>
      <c r="AI1294" s="11"/>
      <c r="AJ1294" s="11"/>
      <c r="AK1294" s="11"/>
      <c r="AL1294" s="11"/>
      <c r="AM1294" s="11"/>
      <c r="AN1294" s="11"/>
      <c r="AO1294" s="11"/>
      <c r="AP1294" s="11"/>
    </row>
    <row r="1295" spans="1:42" s="10" customFormat="1" ht="21">
      <c r="A1295" s="15"/>
      <c r="B1295" s="13"/>
      <c r="C1295" s="13"/>
      <c r="D1295" s="13"/>
      <c r="E1295" s="13"/>
      <c r="F1295" s="13"/>
      <c r="G1295" s="13"/>
      <c r="H1295" s="13"/>
      <c r="I1295" s="13"/>
      <c r="J1295" s="13"/>
      <c r="K1295" s="13"/>
      <c r="L1295" s="13"/>
      <c r="M1295" s="13"/>
      <c r="N1295" s="60"/>
      <c r="O1295" s="16"/>
      <c r="AA1295" s="11"/>
      <c r="AB1295" s="11"/>
      <c r="AC1295" s="11"/>
      <c r="AD1295" s="11"/>
      <c r="AE1295" s="11"/>
      <c r="AF1295" s="11"/>
      <c r="AG1295" s="11"/>
      <c r="AH1295" s="11"/>
      <c r="AI1295" s="11"/>
      <c r="AJ1295" s="11"/>
      <c r="AK1295" s="11"/>
      <c r="AL1295" s="11"/>
      <c r="AM1295" s="11"/>
      <c r="AN1295" s="11"/>
      <c r="AO1295" s="11"/>
      <c r="AP1295" s="11"/>
    </row>
    <row r="1296" spans="1:42" s="10" customFormat="1" ht="21">
      <c r="A1296" s="15"/>
      <c r="B1296" s="13"/>
      <c r="C1296" s="13"/>
      <c r="D1296" s="13"/>
      <c r="E1296" s="13"/>
      <c r="F1296" s="13"/>
      <c r="G1296" s="13"/>
      <c r="H1296" s="13"/>
      <c r="I1296" s="13"/>
      <c r="J1296" s="13"/>
      <c r="K1296" s="13"/>
      <c r="L1296" s="13"/>
      <c r="M1296" s="13"/>
      <c r="N1296" s="60"/>
      <c r="O1296" s="16"/>
      <c r="AA1296" s="11"/>
      <c r="AB1296" s="11"/>
      <c r="AC1296" s="11"/>
      <c r="AD1296" s="11"/>
      <c r="AE1296" s="11"/>
      <c r="AF1296" s="11"/>
      <c r="AG1296" s="11"/>
      <c r="AH1296" s="11"/>
      <c r="AI1296" s="11"/>
      <c r="AJ1296" s="11"/>
      <c r="AK1296" s="11"/>
      <c r="AL1296" s="11"/>
      <c r="AM1296" s="11"/>
      <c r="AN1296" s="11"/>
      <c r="AO1296" s="11"/>
      <c r="AP1296" s="11"/>
    </row>
    <row r="1297" spans="1:42" s="10" customFormat="1" ht="21">
      <c r="A1297" s="15"/>
      <c r="B1297" s="13"/>
      <c r="C1297" s="13"/>
      <c r="D1297" s="13"/>
      <c r="E1297" s="13"/>
      <c r="F1297" s="13"/>
      <c r="G1297" s="13"/>
      <c r="H1297" s="13"/>
      <c r="I1297" s="13"/>
      <c r="J1297" s="13"/>
      <c r="K1297" s="13"/>
      <c r="L1297" s="13"/>
      <c r="M1297" s="13"/>
      <c r="N1297" s="60"/>
      <c r="O1297" s="16"/>
      <c r="AA1297" s="11"/>
      <c r="AB1297" s="11"/>
      <c r="AC1297" s="11"/>
      <c r="AD1297" s="11"/>
      <c r="AE1297" s="11"/>
      <c r="AF1297" s="11"/>
      <c r="AG1297" s="11"/>
      <c r="AH1297" s="11"/>
      <c r="AI1297" s="11"/>
      <c r="AJ1297" s="11"/>
      <c r="AK1297" s="11"/>
      <c r="AL1297" s="11"/>
      <c r="AM1297" s="11"/>
      <c r="AN1297" s="11"/>
      <c r="AO1297" s="11"/>
      <c r="AP1297" s="11"/>
    </row>
    <row r="1298" spans="1:42" s="10" customFormat="1" ht="21">
      <c r="A1298" s="15"/>
      <c r="B1298" s="13"/>
      <c r="C1298" s="13"/>
      <c r="D1298" s="13"/>
      <c r="E1298" s="13"/>
      <c r="F1298" s="13"/>
      <c r="G1298" s="13"/>
      <c r="H1298" s="13"/>
      <c r="I1298" s="13"/>
      <c r="J1298" s="13"/>
      <c r="K1298" s="13"/>
      <c r="L1298" s="13"/>
      <c r="M1298" s="13"/>
      <c r="N1298" s="60"/>
      <c r="O1298" s="16"/>
      <c r="AA1298" s="11"/>
      <c r="AB1298" s="11"/>
      <c r="AC1298" s="11"/>
      <c r="AD1298" s="11"/>
      <c r="AE1298" s="11"/>
      <c r="AF1298" s="11"/>
      <c r="AG1298" s="11"/>
      <c r="AH1298" s="11"/>
      <c r="AI1298" s="11"/>
      <c r="AJ1298" s="11"/>
      <c r="AK1298" s="11"/>
      <c r="AL1298" s="11"/>
      <c r="AM1298" s="11"/>
      <c r="AN1298" s="11"/>
      <c r="AO1298" s="11"/>
      <c r="AP1298" s="11"/>
    </row>
    <row r="1299" spans="1:42" s="10" customFormat="1" ht="21">
      <c r="A1299" s="15"/>
      <c r="B1299" s="13"/>
      <c r="C1299" s="13"/>
      <c r="D1299" s="13"/>
      <c r="E1299" s="13"/>
      <c r="F1299" s="13"/>
      <c r="G1299" s="13"/>
      <c r="H1299" s="13"/>
      <c r="I1299" s="13"/>
      <c r="J1299" s="13"/>
      <c r="K1299" s="13"/>
      <c r="L1299" s="13"/>
      <c r="M1299" s="13"/>
      <c r="N1299" s="60"/>
      <c r="O1299" s="16"/>
      <c r="AA1299" s="11"/>
      <c r="AB1299" s="11"/>
      <c r="AC1299" s="11"/>
      <c r="AD1299" s="11"/>
      <c r="AE1299" s="11"/>
      <c r="AF1299" s="11"/>
      <c r="AG1299" s="11"/>
      <c r="AH1299" s="11"/>
      <c r="AI1299" s="11"/>
      <c r="AJ1299" s="11"/>
      <c r="AK1299" s="11"/>
      <c r="AL1299" s="11"/>
      <c r="AM1299" s="11"/>
      <c r="AN1299" s="11"/>
      <c r="AO1299" s="11"/>
      <c r="AP1299" s="11"/>
    </row>
    <row r="1300" spans="1:42" s="10" customFormat="1" ht="21">
      <c r="A1300" s="15"/>
      <c r="B1300" s="13"/>
      <c r="C1300" s="13"/>
      <c r="D1300" s="13"/>
      <c r="E1300" s="13"/>
      <c r="F1300" s="13"/>
      <c r="G1300" s="13"/>
      <c r="H1300" s="13"/>
      <c r="I1300" s="13"/>
      <c r="J1300" s="13"/>
      <c r="K1300" s="13"/>
      <c r="L1300" s="13"/>
      <c r="M1300" s="13"/>
      <c r="N1300" s="60"/>
      <c r="O1300" s="16"/>
      <c r="AA1300" s="11"/>
      <c r="AB1300" s="11"/>
      <c r="AC1300" s="11"/>
      <c r="AD1300" s="11"/>
      <c r="AE1300" s="11"/>
      <c r="AF1300" s="11"/>
      <c r="AG1300" s="11"/>
      <c r="AH1300" s="11"/>
      <c r="AI1300" s="11"/>
      <c r="AJ1300" s="11"/>
      <c r="AK1300" s="11"/>
      <c r="AL1300" s="11"/>
      <c r="AM1300" s="11"/>
      <c r="AN1300" s="11"/>
      <c r="AO1300" s="11"/>
      <c r="AP1300" s="11"/>
    </row>
    <row r="1301" spans="1:42" s="10" customFormat="1" ht="21">
      <c r="A1301" s="15"/>
      <c r="B1301" s="13"/>
      <c r="C1301" s="13"/>
      <c r="D1301" s="13"/>
      <c r="E1301" s="13"/>
      <c r="F1301" s="13"/>
      <c r="G1301" s="13"/>
      <c r="H1301" s="13"/>
      <c r="I1301" s="13"/>
      <c r="J1301" s="13"/>
      <c r="K1301" s="13"/>
      <c r="L1301" s="13"/>
      <c r="M1301" s="13"/>
      <c r="N1301" s="60"/>
      <c r="O1301" s="16"/>
      <c r="AA1301" s="11"/>
      <c r="AB1301" s="11"/>
      <c r="AC1301" s="11"/>
      <c r="AD1301" s="11"/>
      <c r="AE1301" s="11"/>
      <c r="AF1301" s="11"/>
      <c r="AG1301" s="11"/>
      <c r="AH1301" s="11"/>
      <c r="AI1301" s="11"/>
      <c r="AJ1301" s="11"/>
      <c r="AK1301" s="11"/>
      <c r="AL1301" s="11"/>
      <c r="AM1301" s="11"/>
      <c r="AN1301" s="11"/>
      <c r="AO1301" s="11"/>
      <c r="AP1301" s="11"/>
    </row>
    <row r="1302" spans="1:42" s="10" customFormat="1" ht="21">
      <c r="A1302" s="15"/>
      <c r="B1302" s="13"/>
      <c r="C1302" s="13"/>
      <c r="D1302" s="13"/>
      <c r="E1302" s="13"/>
      <c r="F1302" s="13"/>
      <c r="G1302" s="13"/>
      <c r="H1302" s="13"/>
      <c r="I1302" s="13"/>
      <c r="J1302" s="13"/>
      <c r="K1302" s="13"/>
      <c r="L1302" s="13"/>
      <c r="M1302" s="13"/>
      <c r="N1302" s="60"/>
      <c r="O1302" s="16"/>
      <c r="AA1302" s="11"/>
      <c r="AB1302" s="11"/>
      <c r="AC1302" s="11"/>
      <c r="AD1302" s="11"/>
      <c r="AE1302" s="11"/>
      <c r="AF1302" s="11"/>
      <c r="AG1302" s="11"/>
      <c r="AH1302" s="11"/>
      <c r="AI1302" s="11"/>
      <c r="AJ1302" s="11"/>
      <c r="AK1302" s="11"/>
      <c r="AL1302" s="11"/>
      <c r="AM1302" s="11"/>
      <c r="AN1302" s="11"/>
      <c r="AO1302" s="11"/>
      <c r="AP1302" s="11"/>
    </row>
    <row r="1303" spans="1:42" s="10" customFormat="1" ht="21">
      <c r="A1303" s="15"/>
      <c r="B1303" s="13"/>
      <c r="C1303" s="13"/>
      <c r="D1303" s="13"/>
      <c r="E1303" s="13"/>
      <c r="F1303" s="13"/>
      <c r="G1303" s="13"/>
      <c r="H1303" s="13"/>
      <c r="I1303" s="13"/>
      <c r="J1303" s="13"/>
      <c r="K1303" s="13"/>
      <c r="L1303" s="13"/>
      <c r="M1303" s="13"/>
      <c r="N1303" s="60"/>
      <c r="O1303" s="16"/>
      <c r="AA1303" s="11"/>
      <c r="AB1303" s="11"/>
      <c r="AC1303" s="11"/>
      <c r="AD1303" s="11"/>
      <c r="AE1303" s="11"/>
      <c r="AF1303" s="11"/>
      <c r="AG1303" s="11"/>
      <c r="AH1303" s="11"/>
      <c r="AI1303" s="11"/>
      <c r="AJ1303" s="11"/>
      <c r="AK1303" s="11"/>
      <c r="AL1303" s="11"/>
      <c r="AM1303" s="11"/>
      <c r="AN1303" s="11"/>
      <c r="AO1303" s="11"/>
      <c r="AP1303" s="11"/>
    </row>
    <row r="1304" spans="1:42" s="10" customFormat="1" ht="21">
      <c r="A1304" s="15"/>
      <c r="B1304" s="13"/>
      <c r="C1304" s="13"/>
      <c r="D1304" s="13"/>
      <c r="E1304" s="13"/>
      <c r="F1304" s="13"/>
      <c r="G1304" s="13"/>
      <c r="H1304" s="13"/>
      <c r="I1304" s="13"/>
      <c r="J1304" s="13"/>
      <c r="K1304" s="13"/>
      <c r="L1304" s="13"/>
      <c r="M1304" s="13"/>
      <c r="N1304" s="60"/>
      <c r="O1304" s="16"/>
      <c r="AA1304" s="11"/>
      <c r="AB1304" s="11"/>
      <c r="AC1304" s="11"/>
      <c r="AD1304" s="11"/>
      <c r="AE1304" s="11"/>
      <c r="AF1304" s="11"/>
      <c r="AG1304" s="11"/>
      <c r="AH1304" s="11"/>
      <c r="AI1304" s="11"/>
      <c r="AJ1304" s="11"/>
      <c r="AK1304" s="11"/>
      <c r="AL1304" s="11"/>
      <c r="AM1304" s="11"/>
      <c r="AN1304" s="11"/>
      <c r="AO1304" s="11"/>
      <c r="AP1304" s="11"/>
    </row>
    <row r="1305" spans="1:42" s="10" customFormat="1" ht="21">
      <c r="A1305" s="15"/>
      <c r="B1305" s="13"/>
      <c r="C1305" s="13"/>
      <c r="D1305" s="13"/>
      <c r="E1305" s="13"/>
      <c r="F1305" s="13"/>
      <c r="G1305" s="13"/>
      <c r="H1305" s="13"/>
      <c r="I1305" s="13"/>
      <c r="J1305" s="13"/>
      <c r="K1305" s="13"/>
      <c r="L1305" s="13"/>
      <c r="M1305" s="13"/>
      <c r="N1305" s="60"/>
      <c r="O1305" s="16"/>
      <c r="AA1305" s="11"/>
      <c r="AB1305" s="11"/>
      <c r="AC1305" s="11"/>
      <c r="AD1305" s="11"/>
      <c r="AE1305" s="11"/>
      <c r="AF1305" s="11"/>
      <c r="AG1305" s="11"/>
      <c r="AH1305" s="11"/>
      <c r="AI1305" s="11"/>
      <c r="AJ1305" s="11"/>
      <c r="AK1305" s="11"/>
      <c r="AL1305" s="11"/>
      <c r="AM1305" s="11"/>
      <c r="AN1305" s="11"/>
      <c r="AO1305" s="11"/>
      <c r="AP1305" s="11"/>
    </row>
    <row r="1306" spans="1:42" s="10" customFormat="1" ht="21">
      <c r="A1306" s="15"/>
      <c r="B1306" s="13"/>
      <c r="C1306" s="13"/>
      <c r="D1306" s="13"/>
      <c r="E1306" s="13"/>
      <c r="F1306" s="13"/>
      <c r="G1306" s="13"/>
      <c r="H1306" s="13"/>
      <c r="I1306" s="13"/>
      <c r="J1306" s="13"/>
      <c r="K1306" s="13"/>
      <c r="L1306" s="13"/>
      <c r="M1306" s="13"/>
      <c r="N1306" s="60"/>
      <c r="O1306" s="16"/>
      <c r="AA1306" s="11"/>
      <c r="AB1306" s="11"/>
      <c r="AC1306" s="11"/>
      <c r="AD1306" s="11"/>
      <c r="AE1306" s="11"/>
      <c r="AF1306" s="11"/>
      <c r="AG1306" s="11"/>
      <c r="AH1306" s="11"/>
      <c r="AI1306" s="11"/>
      <c r="AJ1306" s="11"/>
      <c r="AK1306" s="11"/>
      <c r="AL1306" s="11"/>
      <c r="AM1306" s="11"/>
      <c r="AN1306" s="11"/>
      <c r="AO1306" s="11"/>
      <c r="AP1306" s="11"/>
    </row>
    <row r="1307" spans="1:42" s="10" customFormat="1" ht="21">
      <c r="A1307" s="15"/>
      <c r="B1307" s="13"/>
      <c r="C1307" s="13"/>
      <c r="D1307" s="13"/>
      <c r="E1307" s="13"/>
      <c r="F1307" s="13"/>
      <c r="G1307" s="13"/>
      <c r="H1307" s="13"/>
      <c r="I1307" s="13"/>
      <c r="J1307" s="13"/>
      <c r="K1307" s="13"/>
      <c r="L1307" s="13"/>
      <c r="M1307" s="13"/>
      <c r="N1307" s="60"/>
      <c r="O1307" s="16"/>
      <c r="AA1307" s="11"/>
      <c r="AB1307" s="11"/>
      <c r="AC1307" s="11"/>
      <c r="AD1307" s="11"/>
      <c r="AE1307" s="11"/>
      <c r="AF1307" s="11"/>
      <c r="AG1307" s="11"/>
      <c r="AH1307" s="11"/>
      <c r="AI1307" s="11"/>
      <c r="AJ1307" s="11"/>
      <c r="AK1307" s="11"/>
      <c r="AL1307" s="11"/>
      <c r="AM1307" s="11"/>
      <c r="AN1307" s="11"/>
      <c r="AO1307" s="11"/>
      <c r="AP1307" s="11"/>
    </row>
    <row r="1308" spans="1:42" s="10" customFormat="1" ht="21">
      <c r="A1308" s="15"/>
      <c r="B1308" s="13"/>
      <c r="C1308" s="13"/>
      <c r="D1308" s="13"/>
      <c r="E1308" s="13"/>
      <c r="F1308" s="13"/>
      <c r="G1308" s="13"/>
      <c r="H1308" s="13"/>
      <c r="I1308" s="13"/>
      <c r="J1308" s="13"/>
      <c r="K1308" s="13"/>
      <c r="L1308" s="13"/>
      <c r="M1308" s="13"/>
      <c r="N1308" s="60"/>
      <c r="O1308" s="16"/>
      <c r="AA1308" s="11"/>
      <c r="AB1308" s="11"/>
      <c r="AC1308" s="11"/>
      <c r="AD1308" s="11"/>
      <c r="AE1308" s="11"/>
      <c r="AF1308" s="11"/>
      <c r="AG1308" s="11"/>
      <c r="AH1308" s="11"/>
      <c r="AI1308" s="11"/>
      <c r="AJ1308" s="11"/>
      <c r="AK1308" s="11"/>
      <c r="AL1308" s="11"/>
      <c r="AM1308" s="11"/>
      <c r="AN1308" s="11"/>
      <c r="AO1308" s="11"/>
      <c r="AP1308" s="11"/>
    </row>
    <row r="1309" spans="1:42" s="10" customFormat="1" ht="21">
      <c r="A1309" s="15"/>
      <c r="B1309" s="13"/>
      <c r="C1309" s="13"/>
      <c r="D1309" s="13"/>
      <c r="E1309" s="13"/>
      <c r="F1309" s="13"/>
      <c r="G1309" s="13"/>
      <c r="H1309" s="13"/>
      <c r="I1309" s="13"/>
      <c r="J1309" s="13"/>
      <c r="K1309" s="13"/>
      <c r="L1309" s="13"/>
      <c r="M1309" s="13"/>
      <c r="N1309" s="60"/>
      <c r="O1309" s="16"/>
      <c r="AA1309" s="11"/>
      <c r="AB1309" s="11"/>
      <c r="AC1309" s="11"/>
      <c r="AD1309" s="11"/>
      <c r="AE1309" s="11"/>
      <c r="AF1309" s="11"/>
      <c r="AG1309" s="11"/>
      <c r="AH1309" s="11"/>
      <c r="AI1309" s="11"/>
      <c r="AJ1309" s="11"/>
      <c r="AK1309" s="11"/>
      <c r="AL1309" s="11"/>
      <c r="AM1309" s="11"/>
      <c r="AN1309" s="11"/>
      <c r="AO1309" s="11"/>
      <c r="AP1309" s="11"/>
    </row>
    <row r="1310" spans="1:42" s="10" customFormat="1" ht="21">
      <c r="A1310" s="15"/>
      <c r="B1310" s="13"/>
      <c r="C1310" s="13"/>
      <c r="D1310" s="13"/>
      <c r="E1310" s="13"/>
      <c r="F1310" s="13"/>
      <c r="G1310" s="13"/>
      <c r="H1310" s="13"/>
      <c r="I1310" s="13"/>
      <c r="J1310" s="13"/>
      <c r="K1310" s="13"/>
      <c r="L1310" s="13"/>
      <c r="M1310" s="13"/>
      <c r="N1310" s="60"/>
      <c r="O1310" s="16"/>
      <c r="AA1310" s="11"/>
      <c r="AB1310" s="11"/>
      <c r="AC1310" s="11"/>
      <c r="AD1310" s="11"/>
      <c r="AE1310" s="11"/>
      <c r="AF1310" s="11"/>
      <c r="AG1310" s="11"/>
      <c r="AH1310" s="11"/>
      <c r="AI1310" s="11"/>
      <c r="AJ1310" s="11"/>
      <c r="AK1310" s="11"/>
      <c r="AL1310" s="11"/>
      <c r="AM1310" s="11"/>
      <c r="AN1310" s="11"/>
      <c r="AO1310" s="11"/>
      <c r="AP1310" s="11"/>
    </row>
    <row r="1311" spans="1:42" s="10" customFormat="1" ht="21">
      <c r="A1311" s="15"/>
      <c r="B1311" s="13"/>
      <c r="C1311" s="13"/>
      <c r="D1311" s="13"/>
      <c r="E1311" s="13"/>
      <c r="F1311" s="13"/>
      <c r="G1311" s="13"/>
      <c r="H1311" s="13"/>
      <c r="I1311" s="13"/>
      <c r="J1311" s="13"/>
      <c r="K1311" s="13"/>
      <c r="L1311" s="13"/>
      <c r="M1311" s="13"/>
      <c r="N1311" s="60"/>
      <c r="O1311" s="16"/>
      <c r="AA1311" s="11"/>
      <c r="AB1311" s="11"/>
      <c r="AC1311" s="11"/>
      <c r="AD1311" s="11"/>
      <c r="AE1311" s="11"/>
      <c r="AF1311" s="11"/>
      <c r="AG1311" s="11"/>
      <c r="AH1311" s="11"/>
      <c r="AI1311" s="11"/>
      <c r="AJ1311" s="11"/>
      <c r="AK1311" s="11"/>
      <c r="AL1311" s="11"/>
      <c r="AM1311" s="11"/>
      <c r="AN1311" s="11"/>
      <c r="AO1311" s="11"/>
      <c r="AP1311" s="11"/>
    </row>
    <row r="1312" spans="1:42" s="10" customFormat="1" ht="21">
      <c r="A1312" s="15"/>
      <c r="B1312" s="13"/>
      <c r="C1312" s="13"/>
      <c r="D1312" s="13"/>
      <c r="E1312" s="13"/>
      <c r="F1312" s="13"/>
      <c r="G1312" s="13"/>
      <c r="H1312" s="13"/>
      <c r="I1312" s="13"/>
      <c r="J1312" s="13"/>
      <c r="K1312" s="13"/>
      <c r="L1312" s="13"/>
      <c r="M1312" s="13"/>
      <c r="N1312" s="60"/>
      <c r="O1312" s="16"/>
      <c r="AA1312" s="11"/>
      <c r="AB1312" s="11"/>
      <c r="AC1312" s="11"/>
      <c r="AD1312" s="11"/>
      <c r="AE1312" s="11"/>
      <c r="AF1312" s="11"/>
      <c r="AG1312" s="11"/>
      <c r="AH1312" s="11"/>
      <c r="AI1312" s="11"/>
      <c r="AJ1312" s="11"/>
      <c r="AK1312" s="11"/>
      <c r="AL1312" s="11"/>
      <c r="AM1312" s="11"/>
      <c r="AN1312" s="11"/>
      <c r="AO1312" s="11"/>
      <c r="AP1312" s="11"/>
    </row>
    <row r="1313" spans="1:42" s="10" customFormat="1" ht="21">
      <c r="A1313" s="15"/>
      <c r="B1313" s="13"/>
      <c r="C1313" s="13"/>
      <c r="D1313" s="13"/>
      <c r="E1313" s="13"/>
      <c r="F1313" s="13"/>
      <c r="G1313" s="13"/>
      <c r="H1313" s="13"/>
      <c r="I1313" s="13"/>
      <c r="J1313" s="13"/>
      <c r="K1313" s="13"/>
      <c r="L1313" s="13"/>
      <c r="M1313" s="13"/>
      <c r="N1313" s="60"/>
      <c r="O1313" s="16"/>
      <c r="AA1313" s="11"/>
      <c r="AB1313" s="11"/>
      <c r="AC1313" s="11"/>
      <c r="AD1313" s="11"/>
      <c r="AE1313" s="11"/>
      <c r="AF1313" s="11"/>
      <c r="AG1313" s="11"/>
      <c r="AH1313" s="11"/>
      <c r="AI1313" s="11"/>
      <c r="AJ1313" s="11"/>
      <c r="AK1313" s="11"/>
      <c r="AL1313" s="11"/>
      <c r="AM1313" s="11"/>
      <c r="AN1313" s="11"/>
      <c r="AO1313" s="11"/>
      <c r="AP1313" s="11"/>
    </row>
    <row r="1314" spans="1:42" s="10" customFormat="1" ht="21">
      <c r="A1314" s="15"/>
      <c r="B1314" s="13"/>
      <c r="C1314" s="13"/>
      <c r="D1314" s="13"/>
      <c r="E1314" s="13"/>
      <c r="F1314" s="13"/>
      <c r="G1314" s="13"/>
      <c r="H1314" s="13"/>
      <c r="I1314" s="13"/>
      <c r="J1314" s="13"/>
      <c r="K1314" s="13"/>
      <c r="L1314" s="13"/>
      <c r="M1314" s="13"/>
      <c r="N1314" s="60"/>
      <c r="O1314" s="16"/>
      <c r="AA1314" s="11"/>
      <c r="AB1314" s="11"/>
      <c r="AC1314" s="11"/>
      <c r="AD1314" s="11"/>
      <c r="AE1314" s="11"/>
      <c r="AF1314" s="11"/>
      <c r="AG1314" s="11"/>
      <c r="AH1314" s="11"/>
      <c r="AI1314" s="11"/>
      <c r="AJ1314" s="11"/>
      <c r="AK1314" s="11"/>
      <c r="AL1314" s="11"/>
      <c r="AM1314" s="11"/>
      <c r="AN1314" s="11"/>
      <c r="AO1314" s="11"/>
      <c r="AP1314" s="11"/>
    </row>
    <row r="1315" spans="1:42" s="10" customFormat="1" ht="21">
      <c r="A1315" s="15"/>
      <c r="B1315" s="13"/>
      <c r="C1315" s="13"/>
      <c r="D1315" s="13"/>
      <c r="E1315" s="13"/>
      <c r="F1315" s="13"/>
      <c r="G1315" s="13"/>
      <c r="H1315" s="13"/>
      <c r="I1315" s="13"/>
      <c r="J1315" s="13"/>
      <c r="K1315" s="13"/>
      <c r="L1315" s="13"/>
      <c r="M1315" s="13"/>
      <c r="N1315" s="60"/>
      <c r="O1315" s="16"/>
      <c r="AA1315" s="11"/>
      <c r="AB1315" s="11"/>
      <c r="AC1315" s="11"/>
      <c r="AD1315" s="11"/>
      <c r="AE1315" s="11"/>
      <c r="AF1315" s="11"/>
      <c r="AG1315" s="11"/>
      <c r="AH1315" s="11"/>
      <c r="AI1315" s="11"/>
      <c r="AJ1315" s="11"/>
      <c r="AK1315" s="11"/>
      <c r="AL1315" s="11"/>
      <c r="AM1315" s="11"/>
      <c r="AN1315" s="11"/>
      <c r="AO1315" s="11"/>
      <c r="AP1315" s="11"/>
    </row>
    <row r="1316" spans="1:42" s="10" customFormat="1" ht="21">
      <c r="A1316" s="15"/>
      <c r="B1316" s="13"/>
      <c r="C1316" s="13"/>
      <c r="D1316" s="13"/>
      <c r="E1316" s="13"/>
      <c r="F1316" s="13"/>
      <c r="G1316" s="13"/>
      <c r="H1316" s="13"/>
      <c r="I1316" s="13"/>
      <c r="J1316" s="13"/>
      <c r="K1316" s="13"/>
      <c r="L1316" s="13"/>
      <c r="M1316" s="13"/>
      <c r="N1316" s="60"/>
      <c r="O1316" s="16"/>
      <c r="AA1316" s="11"/>
      <c r="AB1316" s="11"/>
      <c r="AC1316" s="11"/>
      <c r="AD1316" s="11"/>
      <c r="AE1316" s="11"/>
      <c r="AF1316" s="11"/>
      <c r="AG1316" s="11"/>
      <c r="AH1316" s="11"/>
      <c r="AI1316" s="11"/>
      <c r="AJ1316" s="11"/>
      <c r="AK1316" s="11"/>
      <c r="AL1316" s="11"/>
      <c r="AM1316" s="11"/>
      <c r="AN1316" s="11"/>
      <c r="AO1316" s="11"/>
      <c r="AP1316" s="11"/>
    </row>
    <row r="1317" spans="1:42" s="10" customFormat="1" ht="21">
      <c r="A1317" s="15"/>
      <c r="B1317" s="13"/>
      <c r="C1317" s="13"/>
      <c r="D1317" s="13"/>
      <c r="E1317" s="13"/>
      <c r="F1317" s="13"/>
      <c r="G1317" s="13"/>
      <c r="H1317" s="13"/>
      <c r="I1317" s="13"/>
      <c r="J1317" s="13"/>
      <c r="K1317" s="13"/>
      <c r="L1317" s="13"/>
      <c r="M1317" s="13"/>
      <c r="N1317" s="60"/>
      <c r="O1317" s="16"/>
      <c r="AA1317" s="11"/>
      <c r="AB1317" s="11"/>
      <c r="AC1317" s="11"/>
      <c r="AD1317" s="11"/>
      <c r="AE1317" s="11"/>
      <c r="AF1317" s="11"/>
      <c r="AG1317" s="11"/>
      <c r="AH1317" s="11"/>
      <c r="AI1317" s="11"/>
      <c r="AJ1317" s="11"/>
      <c r="AK1317" s="11"/>
      <c r="AL1317" s="11"/>
      <c r="AM1317" s="11"/>
      <c r="AN1317" s="11"/>
      <c r="AO1317" s="11"/>
      <c r="AP1317" s="11"/>
    </row>
    <row r="1318" spans="1:42" s="10" customFormat="1" ht="21">
      <c r="A1318" s="15"/>
      <c r="B1318" s="13"/>
      <c r="C1318" s="13"/>
      <c r="D1318" s="13"/>
      <c r="E1318" s="13"/>
      <c r="F1318" s="13"/>
      <c r="G1318" s="13"/>
      <c r="H1318" s="13"/>
      <c r="I1318" s="13"/>
      <c r="J1318" s="13"/>
      <c r="K1318" s="13"/>
      <c r="L1318" s="13"/>
      <c r="M1318" s="13"/>
      <c r="N1318" s="60"/>
      <c r="O1318" s="16"/>
      <c r="AA1318" s="11"/>
      <c r="AB1318" s="11"/>
      <c r="AC1318" s="11"/>
      <c r="AD1318" s="11"/>
      <c r="AE1318" s="11"/>
      <c r="AF1318" s="11"/>
      <c r="AG1318" s="11"/>
      <c r="AH1318" s="11"/>
      <c r="AI1318" s="11"/>
      <c r="AJ1318" s="11"/>
      <c r="AK1318" s="11"/>
      <c r="AL1318" s="11"/>
      <c r="AM1318" s="11"/>
      <c r="AN1318" s="11"/>
      <c r="AO1318" s="11"/>
      <c r="AP1318" s="11"/>
    </row>
    <row r="1319" spans="1:42" s="10" customFormat="1" ht="21">
      <c r="A1319" s="15"/>
      <c r="B1319" s="13"/>
      <c r="C1319" s="13"/>
      <c r="D1319" s="13"/>
      <c r="E1319" s="13"/>
      <c r="F1319" s="13"/>
      <c r="G1319" s="13"/>
      <c r="H1319" s="13"/>
      <c r="I1319" s="13"/>
      <c r="J1319" s="13"/>
      <c r="K1319" s="13"/>
      <c r="L1319" s="13"/>
      <c r="M1319" s="13"/>
      <c r="N1319" s="60"/>
      <c r="O1319" s="16"/>
      <c r="AA1319" s="11"/>
      <c r="AB1319" s="11"/>
      <c r="AC1319" s="11"/>
      <c r="AD1319" s="11"/>
      <c r="AE1319" s="11"/>
      <c r="AF1319" s="11"/>
      <c r="AG1319" s="11"/>
      <c r="AH1319" s="11"/>
      <c r="AI1319" s="11"/>
      <c r="AJ1319" s="11"/>
      <c r="AK1319" s="11"/>
      <c r="AL1319" s="11"/>
      <c r="AM1319" s="11"/>
      <c r="AN1319" s="11"/>
      <c r="AO1319" s="11"/>
      <c r="AP1319" s="11"/>
    </row>
    <row r="1320" spans="1:42" s="10" customFormat="1" ht="21">
      <c r="A1320" s="15"/>
      <c r="B1320" s="13"/>
      <c r="C1320" s="13"/>
      <c r="D1320" s="13"/>
      <c r="E1320" s="13"/>
      <c r="F1320" s="13"/>
      <c r="G1320" s="13"/>
      <c r="H1320" s="13"/>
      <c r="I1320" s="13"/>
      <c r="J1320" s="13"/>
      <c r="K1320" s="13"/>
      <c r="L1320" s="13"/>
      <c r="M1320" s="13"/>
      <c r="N1320" s="60"/>
      <c r="O1320" s="16"/>
      <c r="AA1320" s="11"/>
      <c r="AB1320" s="11"/>
      <c r="AC1320" s="11"/>
      <c r="AD1320" s="11"/>
      <c r="AE1320" s="11"/>
      <c r="AF1320" s="11"/>
      <c r="AG1320" s="11"/>
      <c r="AH1320" s="11"/>
      <c r="AI1320" s="11"/>
      <c r="AJ1320" s="11"/>
      <c r="AK1320" s="11"/>
      <c r="AL1320" s="11"/>
      <c r="AM1320" s="11"/>
      <c r="AN1320" s="11"/>
      <c r="AO1320" s="11"/>
      <c r="AP1320" s="11"/>
    </row>
    <row r="1321" spans="1:42" s="10" customFormat="1" ht="21">
      <c r="A1321" s="15"/>
      <c r="B1321" s="13"/>
      <c r="C1321" s="13"/>
      <c r="D1321" s="13"/>
      <c r="E1321" s="13"/>
      <c r="F1321" s="13"/>
      <c r="G1321" s="13"/>
      <c r="H1321" s="13"/>
      <c r="I1321" s="13"/>
      <c r="J1321" s="13"/>
      <c r="K1321" s="13"/>
      <c r="L1321" s="13"/>
      <c r="M1321" s="13"/>
      <c r="N1321" s="60"/>
      <c r="O1321" s="16"/>
      <c r="AA1321" s="11"/>
      <c r="AB1321" s="11"/>
      <c r="AC1321" s="11"/>
      <c r="AD1321" s="11"/>
      <c r="AE1321" s="11"/>
      <c r="AF1321" s="11"/>
      <c r="AG1321" s="11"/>
      <c r="AH1321" s="11"/>
      <c r="AI1321" s="11"/>
      <c r="AJ1321" s="11"/>
      <c r="AK1321" s="11"/>
      <c r="AL1321" s="11"/>
      <c r="AM1321" s="11"/>
      <c r="AN1321" s="11"/>
      <c r="AO1321" s="11"/>
      <c r="AP1321" s="11"/>
    </row>
    <row r="1322" spans="1:42" s="10" customFormat="1" ht="21">
      <c r="A1322" s="15"/>
      <c r="B1322" s="13"/>
      <c r="C1322" s="13"/>
      <c r="D1322" s="13"/>
      <c r="E1322" s="13"/>
      <c r="F1322" s="13"/>
      <c r="G1322" s="13"/>
      <c r="H1322" s="13"/>
      <c r="I1322" s="13"/>
      <c r="J1322" s="13"/>
      <c r="K1322" s="13"/>
      <c r="L1322" s="13"/>
      <c r="M1322" s="13"/>
      <c r="N1322" s="60"/>
      <c r="O1322" s="16"/>
      <c r="AA1322" s="11"/>
      <c r="AB1322" s="11"/>
      <c r="AC1322" s="11"/>
      <c r="AD1322" s="11"/>
      <c r="AE1322" s="11"/>
      <c r="AF1322" s="11"/>
      <c r="AG1322" s="11"/>
      <c r="AH1322" s="11"/>
      <c r="AI1322" s="11"/>
      <c r="AJ1322" s="11"/>
      <c r="AK1322" s="11"/>
      <c r="AL1322" s="11"/>
      <c r="AM1322" s="11"/>
      <c r="AN1322" s="11"/>
      <c r="AO1322" s="11"/>
      <c r="AP1322" s="11"/>
    </row>
    <row r="1323" spans="1:42" s="10" customFormat="1" ht="21">
      <c r="A1323" s="15"/>
      <c r="B1323" s="13"/>
      <c r="C1323" s="13"/>
      <c r="D1323" s="13"/>
      <c r="E1323" s="13"/>
      <c r="F1323" s="13"/>
      <c r="G1323" s="13"/>
      <c r="H1323" s="13"/>
      <c r="I1323" s="13"/>
      <c r="J1323" s="13"/>
      <c r="K1323" s="13"/>
      <c r="L1323" s="13"/>
      <c r="M1323" s="13"/>
      <c r="N1323" s="60"/>
      <c r="O1323" s="16"/>
      <c r="AA1323" s="11"/>
      <c r="AB1323" s="11"/>
      <c r="AC1323" s="11"/>
      <c r="AD1323" s="11"/>
      <c r="AE1323" s="11"/>
      <c r="AF1323" s="11"/>
      <c r="AG1323" s="11"/>
      <c r="AH1323" s="11"/>
      <c r="AI1323" s="11"/>
      <c r="AJ1323" s="11"/>
      <c r="AK1323" s="11"/>
      <c r="AL1323" s="11"/>
      <c r="AM1323" s="11"/>
      <c r="AN1323" s="11"/>
      <c r="AO1323" s="11"/>
      <c r="AP1323" s="11"/>
    </row>
    <row r="1324" spans="1:42" s="10" customFormat="1" ht="21">
      <c r="A1324" s="15"/>
      <c r="B1324" s="13"/>
      <c r="C1324" s="13"/>
      <c r="D1324" s="13"/>
      <c r="E1324" s="13"/>
      <c r="F1324" s="13"/>
      <c r="G1324" s="13"/>
      <c r="H1324" s="13"/>
      <c r="I1324" s="13"/>
      <c r="J1324" s="13"/>
      <c r="K1324" s="13"/>
      <c r="L1324" s="13"/>
      <c r="M1324" s="13"/>
      <c r="N1324" s="60"/>
      <c r="O1324" s="16"/>
      <c r="AA1324" s="11"/>
      <c r="AB1324" s="11"/>
      <c r="AC1324" s="11"/>
      <c r="AD1324" s="11"/>
      <c r="AE1324" s="11"/>
      <c r="AF1324" s="11"/>
      <c r="AG1324" s="11"/>
      <c r="AH1324" s="11"/>
      <c r="AI1324" s="11"/>
      <c r="AJ1324" s="11"/>
      <c r="AK1324" s="11"/>
      <c r="AL1324" s="11"/>
      <c r="AM1324" s="11"/>
      <c r="AN1324" s="11"/>
      <c r="AO1324" s="11"/>
      <c r="AP1324" s="11"/>
    </row>
    <row r="1325" spans="1:42" s="10" customFormat="1" ht="21">
      <c r="A1325" s="15"/>
      <c r="B1325" s="13"/>
      <c r="C1325" s="13"/>
      <c r="D1325" s="13"/>
      <c r="E1325" s="13"/>
      <c r="F1325" s="13"/>
      <c r="G1325" s="13"/>
      <c r="H1325" s="13"/>
      <c r="I1325" s="13"/>
      <c r="J1325" s="13"/>
      <c r="K1325" s="13"/>
      <c r="L1325" s="13"/>
      <c r="M1325" s="13"/>
      <c r="N1325" s="60"/>
      <c r="O1325" s="16"/>
      <c r="AA1325" s="11"/>
      <c r="AB1325" s="11"/>
      <c r="AC1325" s="11"/>
      <c r="AD1325" s="11"/>
      <c r="AE1325" s="11"/>
      <c r="AF1325" s="11"/>
      <c r="AG1325" s="11"/>
      <c r="AH1325" s="11"/>
      <c r="AI1325" s="11"/>
      <c r="AJ1325" s="11"/>
      <c r="AK1325" s="11"/>
      <c r="AL1325" s="11"/>
      <c r="AM1325" s="11"/>
      <c r="AN1325" s="11"/>
      <c r="AO1325" s="11"/>
      <c r="AP1325" s="11"/>
    </row>
    <row r="1326" spans="1:42" s="10" customFormat="1" ht="21">
      <c r="A1326" s="15"/>
      <c r="B1326" s="13"/>
      <c r="C1326" s="13"/>
      <c r="D1326" s="13"/>
      <c r="E1326" s="13"/>
      <c r="F1326" s="13"/>
      <c r="G1326" s="13"/>
      <c r="H1326" s="13"/>
      <c r="I1326" s="13"/>
      <c r="J1326" s="13"/>
      <c r="K1326" s="13"/>
      <c r="L1326" s="13"/>
      <c r="M1326" s="13"/>
      <c r="N1326" s="60"/>
      <c r="O1326" s="16"/>
      <c r="AA1326" s="11"/>
      <c r="AB1326" s="11"/>
      <c r="AC1326" s="11"/>
      <c r="AD1326" s="11"/>
      <c r="AE1326" s="11"/>
      <c r="AF1326" s="11"/>
      <c r="AG1326" s="11"/>
      <c r="AH1326" s="11"/>
      <c r="AI1326" s="11"/>
      <c r="AJ1326" s="11"/>
      <c r="AK1326" s="11"/>
      <c r="AL1326" s="11"/>
      <c r="AM1326" s="11"/>
      <c r="AN1326" s="11"/>
      <c r="AO1326" s="11"/>
      <c r="AP1326" s="11"/>
    </row>
    <row r="1327" spans="1:42" s="10" customFormat="1" ht="21">
      <c r="A1327" s="15"/>
      <c r="B1327" s="13"/>
      <c r="C1327" s="13"/>
      <c r="D1327" s="13"/>
      <c r="E1327" s="13"/>
      <c r="F1327" s="13"/>
      <c r="G1327" s="13"/>
      <c r="H1327" s="13"/>
      <c r="I1327" s="13"/>
      <c r="J1327" s="13"/>
      <c r="K1327" s="13"/>
      <c r="L1327" s="13"/>
      <c r="M1327" s="13"/>
      <c r="N1327" s="60"/>
      <c r="O1327" s="16"/>
      <c r="AA1327" s="11"/>
      <c r="AB1327" s="11"/>
      <c r="AC1327" s="11"/>
      <c r="AD1327" s="11"/>
      <c r="AE1327" s="11"/>
      <c r="AF1327" s="11"/>
      <c r="AG1327" s="11"/>
      <c r="AH1327" s="11"/>
      <c r="AI1327" s="11"/>
      <c r="AJ1327" s="11"/>
      <c r="AK1327" s="11"/>
      <c r="AL1327" s="11"/>
      <c r="AM1327" s="11"/>
      <c r="AN1327" s="11"/>
      <c r="AO1327" s="11"/>
      <c r="AP1327" s="11"/>
    </row>
    <row r="1328" spans="1:42" s="10" customFormat="1" ht="21">
      <c r="A1328" s="15"/>
      <c r="B1328" s="13"/>
      <c r="C1328" s="13"/>
      <c r="D1328" s="13"/>
      <c r="E1328" s="13"/>
      <c r="F1328" s="13"/>
      <c r="G1328" s="13"/>
      <c r="H1328" s="13"/>
      <c r="I1328" s="13"/>
      <c r="J1328" s="13"/>
      <c r="K1328" s="13"/>
      <c r="L1328" s="13"/>
      <c r="M1328" s="13"/>
      <c r="N1328" s="60"/>
      <c r="O1328" s="16"/>
      <c r="AA1328" s="11"/>
      <c r="AB1328" s="11"/>
      <c r="AC1328" s="11"/>
      <c r="AD1328" s="11"/>
      <c r="AE1328" s="11"/>
      <c r="AF1328" s="11"/>
      <c r="AG1328" s="11"/>
      <c r="AH1328" s="11"/>
      <c r="AI1328" s="11"/>
      <c r="AJ1328" s="11"/>
      <c r="AK1328" s="11"/>
      <c r="AL1328" s="11"/>
      <c r="AM1328" s="11"/>
      <c r="AN1328" s="11"/>
      <c r="AO1328" s="11"/>
      <c r="AP1328" s="11"/>
    </row>
    <row r="1329" spans="1:42" s="10" customFormat="1" ht="21">
      <c r="A1329" s="15"/>
      <c r="B1329" s="13"/>
      <c r="C1329" s="13"/>
      <c r="D1329" s="13"/>
      <c r="E1329" s="13"/>
      <c r="F1329" s="13"/>
      <c r="G1329" s="13"/>
      <c r="H1329" s="13"/>
      <c r="I1329" s="13"/>
      <c r="J1329" s="13"/>
      <c r="K1329" s="13"/>
      <c r="L1329" s="13"/>
      <c r="M1329" s="13"/>
      <c r="N1329" s="60"/>
      <c r="O1329" s="16"/>
      <c r="AA1329" s="11"/>
      <c r="AB1329" s="11"/>
      <c r="AC1329" s="11"/>
      <c r="AD1329" s="11"/>
      <c r="AE1329" s="11"/>
      <c r="AF1329" s="11"/>
      <c r="AG1329" s="11"/>
      <c r="AH1329" s="11"/>
      <c r="AI1329" s="11"/>
      <c r="AJ1329" s="11"/>
      <c r="AK1329" s="11"/>
      <c r="AL1329" s="11"/>
      <c r="AM1329" s="11"/>
      <c r="AN1329" s="11"/>
      <c r="AO1329" s="11"/>
      <c r="AP1329" s="11"/>
    </row>
    <row r="1330" spans="1:42" s="10" customFormat="1" ht="21">
      <c r="A1330" s="15"/>
      <c r="B1330" s="13"/>
      <c r="C1330" s="13"/>
      <c r="D1330" s="13"/>
      <c r="E1330" s="13"/>
      <c r="F1330" s="13"/>
      <c r="G1330" s="13"/>
      <c r="H1330" s="13"/>
      <c r="I1330" s="13"/>
      <c r="J1330" s="13"/>
      <c r="K1330" s="13"/>
      <c r="L1330" s="13"/>
      <c r="M1330" s="13"/>
      <c r="N1330" s="60"/>
      <c r="O1330" s="16"/>
      <c r="AA1330" s="11"/>
      <c r="AB1330" s="11"/>
      <c r="AC1330" s="11"/>
      <c r="AD1330" s="11"/>
      <c r="AE1330" s="11"/>
      <c r="AF1330" s="11"/>
      <c r="AG1330" s="11"/>
      <c r="AH1330" s="11"/>
      <c r="AI1330" s="11"/>
      <c r="AJ1330" s="11"/>
      <c r="AK1330" s="11"/>
      <c r="AL1330" s="11"/>
      <c r="AM1330" s="11"/>
      <c r="AN1330" s="11"/>
      <c r="AO1330" s="11"/>
      <c r="AP1330" s="11"/>
    </row>
    <row r="1331" spans="1:42" s="10" customFormat="1" ht="21">
      <c r="A1331" s="15"/>
      <c r="B1331" s="13"/>
      <c r="C1331" s="13"/>
      <c r="D1331" s="13"/>
      <c r="E1331" s="13"/>
      <c r="F1331" s="13"/>
      <c r="G1331" s="13"/>
      <c r="H1331" s="13"/>
      <c r="I1331" s="13"/>
      <c r="J1331" s="13"/>
      <c r="K1331" s="13"/>
      <c r="L1331" s="13"/>
      <c r="M1331" s="13"/>
      <c r="N1331" s="60"/>
      <c r="O1331" s="16"/>
      <c r="AA1331" s="11"/>
      <c r="AB1331" s="11"/>
      <c r="AC1331" s="11"/>
      <c r="AD1331" s="11"/>
      <c r="AE1331" s="11"/>
      <c r="AF1331" s="11"/>
      <c r="AG1331" s="11"/>
      <c r="AH1331" s="11"/>
      <c r="AI1331" s="11"/>
      <c r="AJ1331" s="11"/>
      <c r="AK1331" s="11"/>
      <c r="AL1331" s="11"/>
      <c r="AM1331" s="11"/>
      <c r="AN1331" s="11"/>
      <c r="AO1331" s="11"/>
      <c r="AP1331" s="11"/>
    </row>
    <row r="1332" spans="1:42" s="10" customFormat="1" ht="21">
      <c r="A1332" s="15"/>
      <c r="B1332" s="13"/>
      <c r="C1332" s="13"/>
      <c r="D1332" s="13"/>
      <c r="E1332" s="13"/>
      <c r="F1332" s="13"/>
      <c r="G1332" s="13"/>
      <c r="H1332" s="13"/>
      <c r="I1332" s="13"/>
      <c r="J1332" s="13"/>
      <c r="K1332" s="13"/>
      <c r="L1332" s="13"/>
      <c r="M1332" s="13"/>
      <c r="N1332" s="60"/>
      <c r="O1332" s="16"/>
      <c r="AA1332" s="11"/>
      <c r="AB1332" s="11"/>
      <c r="AC1332" s="11"/>
      <c r="AD1332" s="11"/>
      <c r="AE1332" s="11"/>
      <c r="AF1332" s="11"/>
      <c r="AG1332" s="11"/>
      <c r="AH1332" s="11"/>
      <c r="AI1332" s="11"/>
      <c r="AJ1332" s="11"/>
      <c r="AK1332" s="11"/>
      <c r="AL1332" s="11"/>
      <c r="AM1332" s="11"/>
      <c r="AN1332" s="11"/>
      <c r="AO1332" s="11"/>
      <c r="AP1332" s="11"/>
    </row>
    <row r="1333" spans="1:42" s="10" customFormat="1" ht="21">
      <c r="A1333" s="15"/>
      <c r="B1333" s="13"/>
      <c r="C1333" s="13"/>
      <c r="D1333" s="13"/>
      <c r="E1333" s="13"/>
      <c r="F1333" s="13"/>
      <c r="G1333" s="13"/>
      <c r="H1333" s="13"/>
      <c r="I1333" s="13"/>
      <c r="J1333" s="13"/>
      <c r="K1333" s="13"/>
      <c r="L1333" s="13"/>
      <c r="M1333" s="13"/>
      <c r="N1333" s="60"/>
      <c r="O1333" s="16"/>
      <c r="AA1333" s="11"/>
      <c r="AB1333" s="11"/>
      <c r="AC1333" s="11"/>
      <c r="AD1333" s="11"/>
      <c r="AE1333" s="11"/>
      <c r="AF1333" s="11"/>
      <c r="AG1333" s="11"/>
      <c r="AH1333" s="11"/>
      <c r="AI1333" s="11"/>
      <c r="AJ1333" s="11"/>
      <c r="AK1333" s="11"/>
      <c r="AL1333" s="11"/>
      <c r="AM1333" s="11"/>
      <c r="AN1333" s="11"/>
      <c r="AO1333" s="11"/>
      <c r="AP1333" s="11"/>
    </row>
    <row r="1334" spans="1:42" s="10" customFormat="1" ht="21">
      <c r="A1334" s="15"/>
      <c r="B1334" s="13"/>
      <c r="C1334" s="13"/>
      <c r="D1334" s="13"/>
      <c r="E1334" s="13"/>
      <c r="F1334" s="13"/>
      <c r="G1334" s="13"/>
      <c r="H1334" s="13"/>
      <c r="I1334" s="13"/>
      <c r="J1334" s="13"/>
      <c r="K1334" s="13"/>
      <c r="L1334" s="13"/>
      <c r="M1334" s="13"/>
      <c r="N1334" s="60"/>
      <c r="O1334" s="16"/>
      <c r="AA1334" s="11"/>
      <c r="AB1334" s="11"/>
      <c r="AC1334" s="11"/>
      <c r="AD1334" s="11"/>
      <c r="AE1334" s="11"/>
      <c r="AF1334" s="11"/>
      <c r="AG1334" s="11"/>
      <c r="AH1334" s="11"/>
      <c r="AI1334" s="11"/>
      <c r="AJ1334" s="11"/>
      <c r="AK1334" s="11"/>
      <c r="AL1334" s="11"/>
      <c r="AM1334" s="11"/>
      <c r="AN1334" s="11"/>
      <c r="AO1334" s="11"/>
      <c r="AP1334" s="11"/>
    </row>
    <row r="1335" spans="1:42" s="10" customFormat="1" ht="21">
      <c r="A1335" s="15"/>
      <c r="B1335" s="13"/>
      <c r="C1335" s="13"/>
      <c r="D1335" s="13"/>
      <c r="E1335" s="13"/>
      <c r="F1335" s="13"/>
      <c r="G1335" s="13"/>
      <c r="H1335" s="13"/>
      <c r="I1335" s="13"/>
      <c r="J1335" s="13"/>
      <c r="K1335" s="13"/>
      <c r="L1335" s="13"/>
      <c r="M1335" s="13"/>
      <c r="N1335" s="60"/>
      <c r="O1335" s="16"/>
      <c r="AA1335" s="11"/>
      <c r="AB1335" s="11"/>
      <c r="AC1335" s="11"/>
      <c r="AD1335" s="11"/>
      <c r="AE1335" s="11"/>
      <c r="AF1335" s="11"/>
      <c r="AG1335" s="11"/>
      <c r="AH1335" s="11"/>
      <c r="AI1335" s="11"/>
      <c r="AJ1335" s="11"/>
      <c r="AK1335" s="11"/>
      <c r="AL1335" s="11"/>
      <c r="AM1335" s="11"/>
      <c r="AN1335" s="11"/>
      <c r="AO1335" s="11"/>
      <c r="AP1335" s="11"/>
    </row>
    <row r="1336" spans="1:42" s="10" customFormat="1" ht="21">
      <c r="A1336" s="15"/>
      <c r="B1336" s="13"/>
      <c r="C1336" s="13"/>
      <c r="D1336" s="13"/>
      <c r="E1336" s="13"/>
      <c r="F1336" s="13"/>
      <c r="G1336" s="13"/>
      <c r="H1336" s="13"/>
      <c r="I1336" s="13"/>
      <c r="J1336" s="13"/>
      <c r="K1336" s="13"/>
      <c r="L1336" s="13"/>
      <c r="M1336" s="13"/>
      <c r="N1336" s="60"/>
      <c r="O1336" s="16"/>
      <c r="AA1336" s="11"/>
      <c r="AB1336" s="11"/>
      <c r="AC1336" s="11"/>
      <c r="AD1336" s="11"/>
      <c r="AE1336" s="11"/>
      <c r="AF1336" s="11"/>
      <c r="AG1336" s="11"/>
      <c r="AH1336" s="11"/>
      <c r="AI1336" s="11"/>
      <c r="AJ1336" s="11"/>
      <c r="AK1336" s="11"/>
      <c r="AL1336" s="11"/>
      <c r="AM1336" s="11"/>
      <c r="AN1336" s="11"/>
      <c r="AO1336" s="11"/>
      <c r="AP1336" s="11"/>
    </row>
    <row r="1337" spans="1:42" s="10" customFormat="1" ht="21">
      <c r="A1337" s="15"/>
      <c r="B1337" s="13"/>
      <c r="C1337" s="13"/>
      <c r="D1337" s="13"/>
      <c r="E1337" s="13"/>
      <c r="F1337" s="13"/>
      <c r="G1337" s="13"/>
      <c r="H1337" s="13"/>
      <c r="I1337" s="13"/>
      <c r="J1337" s="13"/>
      <c r="K1337" s="13"/>
      <c r="L1337" s="13"/>
      <c r="M1337" s="13"/>
      <c r="N1337" s="60"/>
      <c r="O1337" s="16"/>
      <c r="AA1337" s="11"/>
      <c r="AB1337" s="11"/>
      <c r="AC1337" s="11"/>
      <c r="AD1337" s="11"/>
      <c r="AE1337" s="11"/>
      <c r="AF1337" s="11"/>
      <c r="AG1337" s="11"/>
      <c r="AH1337" s="11"/>
      <c r="AI1337" s="11"/>
      <c r="AJ1337" s="11"/>
      <c r="AK1337" s="11"/>
      <c r="AL1337" s="11"/>
      <c r="AM1337" s="11"/>
      <c r="AN1337" s="11"/>
      <c r="AO1337" s="11"/>
      <c r="AP1337" s="11"/>
    </row>
    <row r="1338" spans="1:42" s="10" customFormat="1" ht="21">
      <c r="A1338" s="15"/>
      <c r="B1338" s="13"/>
      <c r="C1338" s="13"/>
      <c r="D1338" s="13"/>
      <c r="E1338" s="13"/>
      <c r="F1338" s="13"/>
      <c r="G1338" s="13"/>
      <c r="H1338" s="13"/>
      <c r="I1338" s="13"/>
      <c r="J1338" s="13"/>
      <c r="K1338" s="13"/>
      <c r="L1338" s="13"/>
      <c r="M1338" s="13"/>
      <c r="N1338" s="60"/>
      <c r="O1338" s="16"/>
      <c r="AA1338" s="11"/>
      <c r="AB1338" s="11"/>
      <c r="AC1338" s="11"/>
      <c r="AD1338" s="11"/>
      <c r="AE1338" s="11"/>
      <c r="AF1338" s="11"/>
      <c r="AG1338" s="11"/>
      <c r="AH1338" s="11"/>
      <c r="AI1338" s="11"/>
      <c r="AJ1338" s="11"/>
      <c r="AK1338" s="11"/>
      <c r="AL1338" s="11"/>
      <c r="AM1338" s="11"/>
      <c r="AN1338" s="11"/>
      <c r="AO1338" s="11"/>
      <c r="AP1338" s="11"/>
    </row>
    <row r="1339" spans="1:42" s="10" customFormat="1" ht="21">
      <c r="A1339" s="15"/>
      <c r="B1339" s="13"/>
      <c r="C1339" s="13"/>
      <c r="D1339" s="13"/>
      <c r="E1339" s="13"/>
      <c r="F1339" s="13"/>
      <c r="G1339" s="13"/>
      <c r="H1339" s="13"/>
      <c r="I1339" s="13"/>
      <c r="J1339" s="13"/>
      <c r="K1339" s="13"/>
      <c r="L1339" s="13"/>
      <c r="M1339" s="13"/>
      <c r="N1339" s="60"/>
      <c r="O1339" s="16"/>
      <c r="AA1339" s="11"/>
      <c r="AB1339" s="11"/>
      <c r="AC1339" s="11"/>
      <c r="AD1339" s="11"/>
      <c r="AE1339" s="11"/>
      <c r="AF1339" s="11"/>
      <c r="AG1339" s="11"/>
      <c r="AH1339" s="11"/>
      <c r="AI1339" s="11"/>
      <c r="AJ1339" s="11"/>
      <c r="AK1339" s="11"/>
      <c r="AL1339" s="11"/>
      <c r="AM1339" s="11"/>
      <c r="AN1339" s="11"/>
      <c r="AO1339" s="11"/>
      <c r="AP1339" s="11"/>
    </row>
    <row r="1340" spans="1:42" s="10" customFormat="1" ht="21">
      <c r="A1340" s="15"/>
      <c r="B1340" s="13"/>
      <c r="C1340" s="13"/>
      <c r="D1340" s="13"/>
      <c r="E1340" s="13"/>
      <c r="F1340" s="13"/>
      <c r="G1340" s="13"/>
      <c r="H1340" s="13"/>
      <c r="I1340" s="13"/>
      <c r="J1340" s="13"/>
      <c r="K1340" s="13"/>
      <c r="L1340" s="13"/>
      <c r="M1340" s="13"/>
      <c r="N1340" s="60"/>
      <c r="O1340" s="16"/>
      <c r="AA1340" s="11"/>
      <c r="AB1340" s="11"/>
      <c r="AC1340" s="11"/>
      <c r="AD1340" s="11"/>
      <c r="AE1340" s="11"/>
      <c r="AF1340" s="11"/>
      <c r="AG1340" s="11"/>
      <c r="AH1340" s="11"/>
      <c r="AI1340" s="11"/>
      <c r="AJ1340" s="11"/>
      <c r="AK1340" s="11"/>
      <c r="AL1340" s="11"/>
      <c r="AM1340" s="11"/>
      <c r="AN1340" s="11"/>
      <c r="AO1340" s="11"/>
      <c r="AP1340" s="11"/>
    </row>
    <row r="1341" spans="1:42" s="10" customFormat="1" ht="21">
      <c r="A1341" s="15"/>
      <c r="B1341" s="13"/>
      <c r="C1341" s="13"/>
      <c r="D1341" s="13"/>
      <c r="E1341" s="13"/>
      <c r="F1341" s="13"/>
      <c r="G1341" s="13"/>
      <c r="H1341" s="13"/>
      <c r="I1341" s="13"/>
      <c r="J1341" s="13"/>
      <c r="K1341" s="13"/>
      <c r="L1341" s="13"/>
      <c r="M1341" s="13"/>
      <c r="N1341" s="60"/>
      <c r="O1341" s="16"/>
      <c r="AA1341" s="11"/>
      <c r="AB1341" s="11"/>
      <c r="AC1341" s="11"/>
      <c r="AD1341" s="11"/>
      <c r="AE1341" s="11"/>
      <c r="AF1341" s="11"/>
      <c r="AG1341" s="11"/>
      <c r="AH1341" s="11"/>
      <c r="AI1341" s="11"/>
      <c r="AJ1341" s="11"/>
      <c r="AK1341" s="11"/>
      <c r="AL1341" s="11"/>
      <c r="AM1341" s="11"/>
      <c r="AN1341" s="11"/>
      <c r="AO1341" s="11"/>
      <c r="AP1341" s="11"/>
    </row>
    <row r="1342" spans="1:42" s="10" customFormat="1" ht="21">
      <c r="A1342" s="15"/>
      <c r="B1342" s="13"/>
      <c r="C1342" s="13"/>
      <c r="D1342" s="13"/>
      <c r="E1342" s="13"/>
      <c r="F1342" s="13"/>
      <c r="G1342" s="13"/>
      <c r="H1342" s="13"/>
      <c r="I1342" s="13"/>
      <c r="J1342" s="13"/>
      <c r="K1342" s="13"/>
      <c r="L1342" s="13"/>
      <c r="M1342" s="13"/>
      <c r="N1342" s="60"/>
      <c r="O1342" s="16"/>
      <c r="AA1342" s="11"/>
      <c r="AB1342" s="11"/>
      <c r="AC1342" s="11"/>
      <c r="AD1342" s="11"/>
      <c r="AE1342" s="11"/>
      <c r="AF1342" s="11"/>
      <c r="AG1342" s="11"/>
      <c r="AH1342" s="11"/>
      <c r="AI1342" s="11"/>
      <c r="AJ1342" s="11"/>
      <c r="AK1342" s="11"/>
      <c r="AL1342" s="11"/>
      <c r="AM1342" s="11"/>
      <c r="AN1342" s="11"/>
      <c r="AO1342" s="11"/>
      <c r="AP1342" s="11"/>
    </row>
    <row r="1343" spans="1:42" s="10" customFormat="1" ht="21">
      <c r="A1343" s="15"/>
      <c r="B1343" s="13"/>
      <c r="C1343" s="13"/>
      <c r="D1343" s="13"/>
      <c r="E1343" s="13"/>
      <c r="F1343" s="13"/>
      <c r="G1343" s="13"/>
      <c r="H1343" s="13"/>
      <c r="I1343" s="13"/>
      <c r="J1343" s="13"/>
      <c r="K1343" s="13"/>
      <c r="L1343" s="13"/>
      <c r="M1343" s="13"/>
      <c r="N1343" s="60"/>
      <c r="O1343" s="16"/>
      <c r="AA1343" s="11"/>
      <c r="AB1343" s="11"/>
      <c r="AC1343" s="11"/>
      <c r="AD1343" s="11"/>
      <c r="AE1343" s="11"/>
      <c r="AF1343" s="11"/>
      <c r="AG1343" s="11"/>
      <c r="AH1343" s="11"/>
      <c r="AI1343" s="11"/>
      <c r="AJ1343" s="11"/>
      <c r="AK1343" s="11"/>
      <c r="AL1343" s="11"/>
      <c r="AM1343" s="11"/>
      <c r="AN1343" s="11"/>
      <c r="AO1343" s="11"/>
      <c r="AP1343" s="11"/>
    </row>
    <row r="1344" spans="1:42" s="10" customFormat="1" ht="21">
      <c r="A1344" s="15"/>
      <c r="B1344" s="13"/>
      <c r="C1344" s="13"/>
      <c r="D1344" s="13"/>
      <c r="E1344" s="13"/>
      <c r="F1344" s="13"/>
      <c r="G1344" s="13"/>
      <c r="H1344" s="13"/>
      <c r="I1344" s="13"/>
      <c r="J1344" s="13"/>
      <c r="K1344" s="13"/>
      <c r="L1344" s="13"/>
      <c r="M1344" s="13"/>
      <c r="N1344" s="60"/>
      <c r="O1344" s="16"/>
      <c r="AA1344" s="11"/>
      <c r="AB1344" s="11"/>
      <c r="AC1344" s="11"/>
      <c r="AD1344" s="11"/>
      <c r="AE1344" s="11"/>
      <c r="AF1344" s="11"/>
      <c r="AG1344" s="11"/>
      <c r="AH1344" s="11"/>
      <c r="AI1344" s="11"/>
      <c r="AJ1344" s="11"/>
      <c r="AK1344" s="11"/>
      <c r="AL1344" s="11"/>
      <c r="AM1344" s="11"/>
      <c r="AN1344" s="11"/>
      <c r="AO1344" s="11"/>
      <c r="AP1344" s="11"/>
    </row>
    <row r="1345" spans="1:42" s="10" customFormat="1" ht="21">
      <c r="A1345" s="15"/>
      <c r="B1345" s="13"/>
      <c r="C1345" s="13"/>
      <c r="D1345" s="13"/>
      <c r="E1345" s="13"/>
      <c r="F1345" s="13"/>
      <c r="G1345" s="13"/>
      <c r="H1345" s="13"/>
      <c r="I1345" s="13"/>
      <c r="J1345" s="13"/>
      <c r="K1345" s="13"/>
      <c r="L1345" s="13"/>
      <c r="M1345" s="13"/>
      <c r="N1345" s="60"/>
      <c r="O1345" s="16"/>
      <c r="AA1345" s="11"/>
      <c r="AB1345" s="11"/>
      <c r="AC1345" s="11"/>
      <c r="AD1345" s="11"/>
      <c r="AE1345" s="11"/>
      <c r="AF1345" s="11"/>
      <c r="AG1345" s="11"/>
      <c r="AH1345" s="11"/>
      <c r="AI1345" s="11"/>
      <c r="AJ1345" s="11"/>
      <c r="AK1345" s="11"/>
      <c r="AL1345" s="11"/>
      <c r="AM1345" s="11"/>
      <c r="AN1345" s="11"/>
      <c r="AO1345" s="11"/>
      <c r="AP1345" s="11"/>
    </row>
    <row r="1346" spans="1:42" s="10" customFormat="1" ht="21">
      <c r="A1346" s="15"/>
      <c r="B1346" s="13"/>
      <c r="C1346" s="13"/>
      <c r="D1346" s="13"/>
      <c r="E1346" s="13"/>
      <c r="F1346" s="13"/>
      <c r="G1346" s="13"/>
      <c r="H1346" s="13"/>
      <c r="I1346" s="13"/>
      <c r="J1346" s="13"/>
      <c r="K1346" s="13"/>
      <c r="L1346" s="13"/>
      <c r="M1346" s="13"/>
      <c r="N1346" s="60"/>
      <c r="O1346" s="16"/>
      <c r="AA1346" s="11"/>
      <c r="AB1346" s="11"/>
      <c r="AC1346" s="11"/>
      <c r="AD1346" s="11"/>
      <c r="AE1346" s="11"/>
      <c r="AF1346" s="11"/>
      <c r="AG1346" s="11"/>
      <c r="AH1346" s="11"/>
      <c r="AI1346" s="11"/>
      <c r="AJ1346" s="11"/>
      <c r="AK1346" s="11"/>
      <c r="AL1346" s="11"/>
      <c r="AM1346" s="11"/>
      <c r="AN1346" s="11"/>
      <c r="AO1346" s="11"/>
      <c r="AP1346" s="11"/>
    </row>
    <row r="1347" spans="1:42" s="10" customFormat="1" ht="21">
      <c r="A1347" s="15"/>
      <c r="B1347" s="13"/>
      <c r="C1347" s="13"/>
      <c r="D1347" s="13"/>
      <c r="E1347" s="13"/>
      <c r="F1347" s="13"/>
      <c r="G1347" s="13"/>
      <c r="H1347" s="13"/>
      <c r="I1347" s="13"/>
      <c r="J1347" s="13"/>
      <c r="K1347" s="13"/>
      <c r="L1347" s="13"/>
      <c r="M1347" s="13"/>
      <c r="N1347" s="60"/>
      <c r="O1347" s="16"/>
      <c r="AA1347" s="11"/>
      <c r="AB1347" s="11"/>
      <c r="AC1347" s="11"/>
      <c r="AD1347" s="11"/>
      <c r="AE1347" s="11"/>
      <c r="AF1347" s="11"/>
      <c r="AG1347" s="11"/>
      <c r="AH1347" s="11"/>
      <c r="AI1347" s="11"/>
      <c r="AJ1347" s="11"/>
      <c r="AK1347" s="11"/>
      <c r="AL1347" s="11"/>
      <c r="AM1347" s="11"/>
      <c r="AN1347" s="11"/>
      <c r="AO1347" s="11"/>
      <c r="AP1347" s="11"/>
    </row>
    <row r="1348" spans="1:42" s="10" customFormat="1" ht="21">
      <c r="A1348" s="15"/>
      <c r="B1348" s="13"/>
      <c r="C1348" s="13"/>
      <c r="D1348" s="13"/>
      <c r="E1348" s="13"/>
      <c r="F1348" s="13"/>
      <c r="G1348" s="13"/>
      <c r="H1348" s="13"/>
      <c r="I1348" s="13"/>
      <c r="J1348" s="13"/>
      <c r="K1348" s="13"/>
      <c r="L1348" s="13"/>
      <c r="M1348" s="13"/>
      <c r="N1348" s="60"/>
      <c r="O1348" s="16"/>
      <c r="AA1348" s="11"/>
      <c r="AB1348" s="11"/>
      <c r="AC1348" s="11"/>
      <c r="AD1348" s="11"/>
      <c r="AE1348" s="11"/>
      <c r="AF1348" s="11"/>
      <c r="AG1348" s="11"/>
      <c r="AH1348" s="11"/>
      <c r="AI1348" s="11"/>
      <c r="AJ1348" s="11"/>
      <c r="AK1348" s="11"/>
      <c r="AL1348" s="11"/>
      <c r="AM1348" s="11"/>
      <c r="AN1348" s="11"/>
      <c r="AO1348" s="11"/>
      <c r="AP1348" s="11"/>
    </row>
    <row r="1349" spans="1:42" s="10" customFormat="1" ht="21">
      <c r="A1349" s="15"/>
      <c r="B1349" s="13"/>
      <c r="C1349" s="13"/>
      <c r="D1349" s="13"/>
      <c r="E1349" s="13"/>
      <c r="F1349" s="13"/>
      <c r="G1349" s="13"/>
      <c r="H1349" s="13"/>
      <c r="I1349" s="13"/>
      <c r="J1349" s="13"/>
      <c r="K1349" s="13"/>
      <c r="L1349" s="13"/>
      <c r="M1349" s="13"/>
      <c r="N1349" s="60"/>
      <c r="O1349" s="16"/>
      <c r="AA1349" s="11"/>
      <c r="AB1349" s="11"/>
      <c r="AC1349" s="11"/>
      <c r="AD1349" s="11"/>
      <c r="AE1349" s="11"/>
      <c r="AF1349" s="11"/>
      <c r="AG1349" s="11"/>
      <c r="AH1349" s="11"/>
      <c r="AI1349" s="11"/>
      <c r="AJ1349" s="11"/>
      <c r="AK1349" s="11"/>
      <c r="AL1349" s="11"/>
      <c r="AM1349" s="11"/>
      <c r="AN1349" s="11"/>
      <c r="AO1349" s="11"/>
      <c r="AP1349" s="11"/>
    </row>
    <row r="1350" spans="1:42" s="10" customFormat="1" ht="21">
      <c r="A1350" s="15"/>
      <c r="B1350" s="13"/>
      <c r="C1350" s="13"/>
      <c r="D1350" s="13"/>
      <c r="E1350" s="13"/>
      <c r="F1350" s="13"/>
      <c r="G1350" s="13"/>
      <c r="H1350" s="13"/>
      <c r="I1350" s="13"/>
      <c r="J1350" s="13"/>
      <c r="K1350" s="13"/>
      <c r="L1350" s="13"/>
      <c r="M1350" s="13"/>
      <c r="N1350" s="60"/>
      <c r="O1350" s="16"/>
      <c r="AA1350" s="11"/>
      <c r="AB1350" s="11"/>
      <c r="AC1350" s="11"/>
      <c r="AD1350" s="11"/>
      <c r="AE1350" s="11"/>
      <c r="AF1350" s="11"/>
      <c r="AG1350" s="11"/>
      <c r="AH1350" s="11"/>
      <c r="AI1350" s="11"/>
      <c r="AJ1350" s="11"/>
      <c r="AK1350" s="11"/>
      <c r="AL1350" s="11"/>
      <c r="AM1350" s="11"/>
      <c r="AN1350" s="11"/>
      <c r="AO1350" s="11"/>
      <c r="AP1350" s="11"/>
    </row>
    <row r="1351" spans="1:42" s="10" customFormat="1" ht="21">
      <c r="A1351" s="15"/>
      <c r="B1351" s="13"/>
      <c r="C1351" s="13"/>
      <c r="D1351" s="13"/>
      <c r="E1351" s="13"/>
      <c r="F1351" s="13"/>
      <c r="G1351" s="13"/>
      <c r="H1351" s="13"/>
      <c r="I1351" s="13"/>
      <c r="J1351" s="13"/>
      <c r="K1351" s="13"/>
      <c r="L1351" s="13"/>
      <c r="M1351" s="13"/>
      <c r="N1351" s="60"/>
      <c r="O1351" s="16"/>
      <c r="AA1351" s="11"/>
      <c r="AB1351" s="11"/>
      <c r="AC1351" s="11"/>
      <c r="AD1351" s="11"/>
      <c r="AE1351" s="11"/>
      <c r="AF1351" s="11"/>
      <c r="AG1351" s="11"/>
      <c r="AH1351" s="11"/>
      <c r="AI1351" s="11"/>
      <c r="AJ1351" s="11"/>
      <c r="AK1351" s="11"/>
      <c r="AL1351" s="11"/>
      <c r="AM1351" s="11"/>
      <c r="AN1351" s="11"/>
      <c r="AO1351" s="11"/>
      <c r="AP1351" s="11"/>
    </row>
    <row r="1352" spans="1:42" s="10" customFormat="1" ht="21">
      <c r="A1352" s="15"/>
      <c r="B1352" s="13"/>
      <c r="C1352" s="13"/>
      <c r="D1352" s="13"/>
      <c r="E1352" s="13"/>
      <c r="F1352" s="13"/>
      <c r="G1352" s="13"/>
      <c r="H1352" s="13"/>
      <c r="I1352" s="13"/>
      <c r="J1352" s="13"/>
      <c r="K1352" s="13"/>
      <c r="L1352" s="13"/>
      <c r="M1352" s="13"/>
      <c r="N1352" s="60"/>
      <c r="O1352" s="16"/>
      <c r="AA1352" s="11"/>
      <c r="AB1352" s="11"/>
      <c r="AC1352" s="11"/>
      <c r="AD1352" s="11"/>
      <c r="AE1352" s="11"/>
      <c r="AF1352" s="11"/>
      <c r="AG1352" s="11"/>
      <c r="AH1352" s="11"/>
      <c r="AI1352" s="11"/>
      <c r="AJ1352" s="11"/>
      <c r="AK1352" s="11"/>
      <c r="AL1352" s="11"/>
      <c r="AM1352" s="11"/>
      <c r="AN1352" s="11"/>
      <c r="AO1352" s="11"/>
      <c r="AP1352" s="11"/>
    </row>
    <row r="1353" spans="1:42" s="10" customFormat="1" ht="21">
      <c r="A1353" s="15"/>
      <c r="B1353" s="13"/>
      <c r="C1353" s="13"/>
      <c r="D1353" s="13"/>
      <c r="E1353" s="13"/>
      <c r="F1353" s="13"/>
      <c r="G1353" s="13"/>
      <c r="H1353" s="13"/>
      <c r="I1353" s="13"/>
      <c r="J1353" s="13"/>
      <c r="K1353" s="13"/>
      <c r="L1353" s="13"/>
      <c r="M1353" s="13"/>
      <c r="N1353" s="60"/>
      <c r="O1353" s="16"/>
      <c r="AA1353" s="11"/>
      <c r="AB1353" s="11"/>
      <c r="AC1353" s="11"/>
      <c r="AD1353" s="11"/>
      <c r="AE1353" s="11"/>
      <c r="AF1353" s="11"/>
      <c r="AG1353" s="11"/>
      <c r="AH1353" s="11"/>
      <c r="AI1353" s="11"/>
      <c r="AJ1353" s="11"/>
      <c r="AK1353" s="11"/>
      <c r="AL1353" s="11"/>
      <c r="AM1353" s="11"/>
      <c r="AN1353" s="11"/>
      <c r="AO1353" s="11"/>
      <c r="AP1353" s="11"/>
    </row>
    <row r="1354" spans="1:42" s="10" customFormat="1" ht="21">
      <c r="A1354" s="15"/>
      <c r="B1354" s="13"/>
      <c r="C1354" s="13"/>
      <c r="D1354" s="13"/>
      <c r="E1354" s="13"/>
      <c r="F1354" s="13"/>
      <c r="G1354" s="13"/>
      <c r="H1354" s="13"/>
      <c r="I1354" s="13"/>
      <c r="J1354" s="13"/>
      <c r="K1354" s="13"/>
      <c r="L1354" s="13"/>
      <c r="M1354" s="13"/>
      <c r="N1354" s="60"/>
      <c r="O1354" s="16"/>
      <c r="AA1354" s="11"/>
      <c r="AB1354" s="11"/>
      <c r="AC1354" s="11"/>
      <c r="AD1354" s="11"/>
      <c r="AE1354" s="11"/>
      <c r="AF1354" s="11"/>
      <c r="AG1354" s="11"/>
      <c r="AH1354" s="11"/>
      <c r="AI1354" s="11"/>
      <c r="AJ1354" s="11"/>
      <c r="AK1354" s="11"/>
      <c r="AL1354" s="11"/>
      <c r="AM1354" s="11"/>
      <c r="AN1354" s="11"/>
      <c r="AO1354" s="11"/>
      <c r="AP1354" s="11"/>
    </row>
    <row r="1355" spans="1:42" s="10" customFormat="1" ht="21">
      <c r="A1355" s="15"/>
      <c r="B1355" s="13"/>
      <c r="C1355" s="13"/>
      <c r="D1355" s="13"/>
      <c r="E1355" s="13"/>
      <c r="F1355" s="13"/>
      <c r="G1355" s="13"/>
      <c r="H1355" s="13"/>
      <c r="I1355" s="13"/>
      <c r="J1355" s="13"/>
      <c r="K1355" s="13"/>
      <c r="L1355" s="13"/>
      <c r="M1355" s="13"/>
      <c r="N1355" s="60"/>
      <c r="O1355" s="16"/>
      <c r="AA1355" s="11"/>
      <c r="AB1355" s="11"/>
      <c r="AC1355" s="11"/>
      <c r="AD1355" s="11"/>
      <c r="AE1355" s="11"/>
      <c r="AF1355" s="11"/>
      <c r="AG1355" s="11"/>
      <c r="AH1355" s="11"/>
      <c r="AI1355" s="11"/>
      <c r="AJ1355" s="11"/>
      <c r="AK1355" s="11"/>
      <c r="AL1355" s="11"/>
      <c r="AM1355" s="11"/>
      <c r="AN1355" s="11"/>
      <c r="AO1355" s="11"/>
      <c r="AP1355" s="11"/>
    </row>
    <row r="1356" spans="1:42" s="10" customFormat="1" ht="21">
      <c r="A1356" s="15"/>
      <c r="B1356" s="13"/>
      <c r="C1356" s="13"/>
      <c r="D1356" s="13"/>
      <c r="E1356" s="13"/>
      <c r="F1356" s="13"/>
      <c r="G1356" s="13"/>
      <c r="H1356" s="13"/>
      <c r="I1356" s="13"/>
      <c r="J1356" s="13"/>
      <c r="K1356" s="13"/>
      <c r="L1356" s="13"/>
      <c r="M1356" s="13"/>
      <c r="N1356" s="60"/>
      <c r="O1356" s="16"/>
      <c r="AA1356" s="11"/>
      <c r="AB1356" s="11"/>
      <c r="AC1356" s="11"/>
      <c r="AD1356" s="11"/>
      <c r="AE1356" s="11"/>
      <c r="AF1356" s="11"/>
      <c r="AG1356" s="11"/>
      <c r="AH1356" s="11"/>
      <c r="AI1356" s="11"/>
      <c r="AJ1356" s="11"/>
      <c r="AK1356" s="11"/>
      <c r="AL1356" s="11"/>
      <c r="AM1356" s="11"/>
      <c r="AN1356" s="11"/>
      <c r="AO1356" s="11"/>
      <c r="AP1356" s="11"/>
    </row>
    <row r="1357" spans="1:42" s="10" customFormat="1" ht="21">
      <c r="A1357" s="15"/>
      <c r="B1357" s="13"/>
      <c r="C1357" s="13"/>
      <c r="D1357" s="13"/>
      <c r="E1357" s="13"/>
      <c r="F1357" s="13"/>
      <c r="G1357" s="13"/>
      <c r="H1357" s="13"/>
      <c r="I1357" s="13"/>
      <c r="J1357" s="13"/>
      <c r="K1357" s="13"/>
      <c r="L1357" s="13"/>
      <c r="M1357" s="13"/>
      <c r="N1357" s="60"/>
      <c r="O1357" s="16"/>
      <c r="AA1357" s="11"/>
      <c r="AB1357" s="11"/>
      <c r="AC1357" s="11"/>
      <c r="AD1357" s="11"/>
      <c r="AE1357" s="11"/>
      <c r="AF1357" s="11"/>
      <c r="AG1357" s="11"/>
      <c r="AH1357" s="11"/>
      <c r="AI1357" s="11"/>
      <c r="AJ1357" s="11"/>
      <c r="AK1357" s="11"/>
      <c r="AL1357" s="11"/>
      <c r="AM1357" s="11"/>
      <c r="AN1357" s="11"/>
      <c r="AO1357" s="11"/>
      <c r="AP1357" s="11"/>
    </row>
    <row r="1358" spans="1:42" s="10" customFormat="1" ht="21">
      <c r="A1358" s="15"/>
      <c r="B1358" s="13"/>
      <c r="C1358" s="13"/>
      <c r="D1358" s="13"/>
      <c r="E1358" s="13"/>
      <c r="F1358" s="13"/>
      <c r="G1358" s="13"/>
      <c r="H1358" s="13"/>
      <c r="I1358" s="13"/>
      <c r="J1358" s="13"/>
      <c r="K1358" s="13"/>
      <c r="L1358" s="13"/>
      <c r="M1358" s="13"/>
      <c r="N1358" s="60"/>
      <c r="O1358" s="16"/>
      <c r="AA1358" s="11"/>
      <c r="AB1358" s="11"/>
      <c r="AC1358" s="11"/>
      <c r="AD1358" s="11"/>
      <c r="AE1358" s="11"/>
      <c r="AF1358" s="11"/>
      <c r="AG1358" s="11"/>
      <c r="AH1358" s="11"/>
      <c r="AI1358" s="11"/>
      <c r="AJ1358" s="11"/>
      <c r="AK1358" s="11"/>
      <c r="AL1358" s="11"/>
      <c r="AM1358" s="11"/>
      <c r="AN1358" s="11"/>
      <c r="AO1358" s="11"/>
      <c r="AP1358" s="11"/>
    </row>
    <row r="1359" spans="1:42" s="10" customFormat="1" ht="21">
      <c r="A1359" s="15"/>
      <c r="B1359" s="13"/>
      <c r="C1359" s="13"/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60"/>
      <c r="O1359" s="16"/>
      <c r="AA1359" s="11"/>
      <c r="AB1359" s="11"/>
      <c r="AC1359" s="11"/>
      <c r="AD1359" s="11"/>
      <c r="AE1359" s="11"/>
      <c r="AF1359" s="11"/>
      <c r="AG1359" s="11"/>
      <c r="AH1359" s="11"/>
      <c r="AI1359" s="11"/>
      <c r="AJ1359" s="11"/>
      <c r="AK1359" s="11"/>
      <c r="AL1359" s="11"/>
      <c r="AM1359" s="11"/>
      <c r="AN1359" s="11"/>
      <c r="AO1359" s="11"/>
      <c r="AP1359" s="11"/>
    </row>
    <row r="1360" spans="1:42" s="10" customFormat="1" ht="21">
      <c r="A1360" s="15"/>
      <c r="B1360" s="13"/>
      <c r="C1360" s="13"/>
      <c r="D1360" s="13"/>
      <c r="E1360" s="13"/>
      <c r="F1360" s="13"/>
      <c r="G1360" s="13"/>
      <c r="H1360" s="13"/>
      <c r="I1360" s="13"/>
      <c r="J1360" s="13"/>
      <c r="K1360" s="13"/>
      <c r="L1360" s="13"/>
      <c r="M1360" s="13"/>
      <c r="N1360" s="60"/>
      <c r="O1360" s="16"/>
      <c r="AA1360" s="11"/>
      <c r="AB1360" s="11"/>
      <c r="AC1360" s="11"/>
      <c r="AD1360" s="11"/>
      <c r="AE1360" s="11"/>
      <c r="AF1360" s="11"/>
      <c r="AG1360" s="11"/>
      <c r="AH1360" s="11"/>
      <c r="AI1360" s="11"/>
      <c r="AJ1360" s="11"/>
      <c r="AK1360" s="11"/>
      <c r="AL1360" s="11"/>
      <c r="AM1360" s="11"/>
      <c r="AN1360" s="11"/>
      <c r="AO1360" s="11"/>
      <c r="AP1360" s="11"/>
    </row>
    <row r="1361" spans="1:42" s="10" customFormat="1" ht="21">
      <c r="A1361" s="15"/>
      <c r="B1361" s="13"/>
      <c r="C1361" s="13"/>
      <c r="D1361" s="13"/>
      <c r="E1361" s="13"/>
      <c r="F1361" s="13"/>
      <c r="G1361" s="13"/>
      <c r="H1361" s="13"/>
      <c r="I1361" s="13"/>
      <c r="J1361" s="13"/>
      <c r="K1361" s="13"/>
      <c r="L1361" s="13"/>
      <c r="M1361" s="13"/>
      <c r="N1361" s="60"/>
      <c r="O1361" s="16"/>
      <c r="AA1361" s="11"/>
      <c r="AB1361" s="11"/>
      <c r="AC1361" s="11"/>
      <c r="AD1361" s="11"/>
      <c r="AE1361" s="11"/>
      <c r="AF1361" s="11"/>
      <c r="AG1361" s="11"/>
      <c r="AH1361" s="11"/>
      <c r="AI1361" s="11"/>
      <c r="AJ1361" s="11"/>
      <c r="AK1361" s="11"/>
      <c r="AL1361" s="11"/>
      <c r="AM1361" s="11"/>
      <c r="AN1361" s="11"/>
      <c r="AO1361" s="11"/>
      <c r="AP1361" s="11"/>
    </row>
    <row r="1362" spans="1:42" s="10" customFormat="1" ht="21">
      <c r="A1362" s="15"/>
      <c r="B1362" s="13"/>
      <c r="C1362" s="13"/>
      <c r="D1362" s="13"/>
      <c r="E1362" s="13"/>
      <c r="F1362" s="13"/>
      <c r="G1362" s="13"/>
      <c r="H1362" s="13"/>
      <c r="I1362" s="13"/>
      <c r="J1362" s="13"/>
      <c r="K1362" s="13"/>
      <c r="L1362" s="13"/>
      <c r="M1362" s="13"/>
      <c r="N1362" s="60"/>
      <c r="O1362" s="16"/>
      <c r="AA1362" s="11"/>
      <c r="AB1362" s="11"/>
      <c r="AC1362" s="11"/>
      <c r="AD1362" s="11"/>
      <c r="AE1362" s="11"/>
      <c r="AF1362" s="11"/>
      <c r="AG1362" s="11"/>
      <c r="AH1362" s="11"/>
      <c r="AI1362" s="11"/>
      <c r="AJ1362" s="11"/>
      <c r="AK1362" s="11"/>
      <c r="AL1362" s="11"/>
      <c r="AM1362" s="11"/>
      <c r="AN1362" s="11"/>
      <c r="AO1362" s="11"/>
      <c r="AP1362" s="11"/>
    </row>
    <row r="1363" spans="1:42" s="10" customFormat="1" ht="21">
      <c r="A1363" s="15"/>
      <c r="B1363" s="13"/>
      <c r="C1363" s="13"/>
      <c r="D1363" s="13"/>
      <c r="E1363" s="13"/>
      <c r="F1363" s="13"/>
      <c r="G1363" s="13"/>
      <c r="H1363" s="13"/>
      <c r="I1363" s="13"/>
      <c r="J1363" s="13"/>
      <c r="K1363" s="13"/>
      <c r="L1363" s="13"/>
      <c r="M1363" s="13"/>
      <c r="N1363" s="60"/>
      <c r="O1363" s="16"/>
      <c r="AA1363" s="11"/>
      <c r="AB1363" s="11"/>
      <c r="AC1363" s="11"/>
      <c r="AD1363" s="11"/>
      <c r="AE1363" s="11"/>
      <c r="AF1363" s="11"/>
      <c r="AG1363" s="11"/>
      <c r="AH1363" s="11"/>
      <c r="AI1363" s="11"/>
      <c r="AJ1363" s="11"/>
      <c r="AK1363" s="11"/>
      <c r="AL1363" s="11"/>
      <c r="AM1363" s="11"/>
      <c r="AN1363" s="11"/>
      <c r="AO1363" s="11"/>
      <c r="AP1363" s="11"/>
    </row>
    <row r="1364" spans="1:42" s="10" customFormat="1" ht="21">
      <c r="A1364" s="15"/>
      <c r="B1364" s="13"/>
      <c r="C1364" s="13"/>
      <c r="D1364" s="13"/>
      <c r="E1364" s="13"/>
      <c r="F1364" s="13"/>
      <c r="G1364" s="13"/>
      <c r="H1364" s="13"/>
      <c r="I1364" s="13"/>
      <c r="J1364" s="13"/>
      <c r="K1364" s="13"/>
      <c r="L1364" s="13"/>
      <c r="M1364" s="13"/>
      <c r="N1364" s="60"/>
      <c r="O1364" s="16"/>
      <c r="AA1364" s="11"/>
      <c r="AB1364" s="11"/>
      <c r="AC1364" s="11"/>
      <c r="AD1364" s="11"/>
      <c r="AE1364" s="11"/>
      <c r="AF1364" s="11"/>
      <c r="AG1364" s="11"/>
      <c r="AH1364" s="11"/>
      <c r="AI1364" s="11"/>
      <c r="AJ1364" s="11"/>
      <c r="AK1364" s="11"/>
      <c r="AL1364" s="11"/>
      <c r="AM1364" s="11"/>
      <c r="AN1364" s="11"/>
      <c r="AO1364" s="11"/>
      <c r="AP1364" s="11"/>
    </row>
    <row r="1365" spans="1:42" s="10" customFormat="1" ht="21">
      <c r="A1365" s="15"/>
      <c r="B1365" s="13"/>
      <c r="C1365" s="13"/>
      <c r="D1365" s="13"/>
      <c r="E1365" s="13"/>
      <c r="F1365" s="13"/>
      <c r="G1365" s="13"/>
      <c r="H1365" s="13"/>
      <c r="I1365" s="13"/>
      <c r="J1365" s="13"/>
      <c r="K1365" s="13"/>
      <c r="L1365" s="13"/>
      <c r="M1365" s="13"/>
      <c r="N1365" s="60"/>
      <c r="O1365" s="16"/>
      <c r="AA1365" s="11"/>
      <c r="AB1365" s="11"/>
      <c r="AC1365" s="11"/>
      <c r="AD1365" s="11"/>
      <c r="AE1365" s="11"/>
      <c r="AF1365" s="11"/>
      <c r="AG1365" s="11"/>
      <c r="AH1365" s="11"/>
      <c r="AI1365" s="11"/>
      <c r="AJ1365" s="11"/>
      <c r="AK1365" s="11"/>
      <c r="AL1365" s="11"/>
      <c r="AM1365" s="11"/>
      <c r="AN1365" s="11"/>
      <c r="AO1365" s="11"/>
      <c r="AP1365" s="11"/>
    </row>
    <row r="1366" spans="1:42" s="10" customFormat="1" ht="21">
      <c r="A1366" s="15"/>
      <c r="B1366" s="13"/>
      <c r="C1366" s="13"/>
      <c r="D1366" s="13"/>
      <c r="E1366" s="13"/>
      <c r="F1366" s="13"/>
      <c r="G1366" s="13"/>
      <c r="H1366" s="13"/>
      <c r="I1366" s="13"/>
      <c r="J1366" s="13"/>
      <c r="K1366" s="13"/>
      <c r="L1366" s="13"/>
      <c r="M1366" s="13"/>
      <c r="N1366" s="60"/>
      <c r="O1366" s="16"/>
      <c r="AA1366" s="11"/>
      <c r="AB1366" s="11"/>
      <c r="AC1366" s="11"/>
      <c r="AD1366" s="11"/>
      <c r="AE1366" s="11"/>
      <c r="AF1366" s="11"/>
      <c r="AG1366" s="11"/>
      <c r="AH1366" s="11"/>
      <c r="AI1366" s="11"/>
      <c r="AJ1366" s="11"/>
      <c r="AK1366" s="11"/>
      <c r="AL1366" s="11"/>
      <c r="AM1366" s="11"/>
      <c r="AN1366" s="11"/>
      <c r="AO1366" s="11"/>
      <c r="AP1366" s="11"/>
    </row>
    <row r="1367" spans="1:42" s="10" customFormat="1" ht="21">
      <c r="A1367" s="15"/>
      <c r="B1367" s="13"/>
      <c r="C1367" s="13"/>
      <c r="D1367" s="13"/>
      <c r="E1367" s="13"/>
      <c r="F1367" s="13"/>
      <c r="G1367" s="13"/>
      <c r="H1367" s="13"/>
      <c r="I1367" s="13"/>
      <c r="J1367" s="13"/>
      <c r="K1367" s="13"/>
      <c r="L1367" s="13"/>
      <c r="M1367" s="13"/>
      <c r="N1367" s="60"/>
      <c r="O1367" s="16"/>
      <c r="AA1367" s="11"/>
      <c r="AB1367" s="11"/>
      <c r="AC1367" s="11"/>
      <c r="AD1367" s="11"/>
      <c r="AE1367" s="11"/>
      <c r="AF1367" s="11"/>
      <c r="AG1367" s="11"/>
      <c r="AH1367" s="11"/>
      <c r="AI1367" s="11"/>
      <c r="AJ1367" s="11"/>
      <c r="AK1367" s="11"/>
      <c r="AL1367" s="11"/>
      <c r="AM1367" s="11"/>
      <c r="AN1367" s="11"/>
      <c r="AO1367" s="11"/>
      <c r="AP1367" s="11"/>
    </row>
    <row r="1368" spans="1:42" s="10" customFormat="1" ht="21">
      <c r="A1368" s="15"/>
      <c r="B1368" s="13"/>
      <c r="C1368" s="13"/>
      <c r="D1368" s="13"/>
      <c r="E1368" s="13"/>
      <c r="F1368" s="13"/>
      <c r="G1368" s="13"/>
      <c r="H1368" s="13"/>
      <c r="I1368" s="13"/>
      <c r="J1368" s="13"/>
      <c r="K1368" s="13"/>
      <c r="L1368" s="13"/>
      <c r="M1368" s="13"/>
      <c r="N1368" s="60"/>
      <c r="O1368" s="16"/>
      <c r="AA1368" s="11"/>
      <c r="AB1368" s="11"/>
      <c r="AC1368" s="11"/>
      <c r="AD1368" s="11"/>
      <c r="AE1368" s="11"/>
      <c r="AF1368" s="11"/>
      <c r="AG1368" s="11"/>
      <c r="AH1368" s="11"/>
      <c r="AI1368" s="11"/>
      <c r="AJ1368" s="11"/>
      <c r="AK1368" s="11"/>
      <c r="AL1368" s="11"/>
      <c r="AM1368" s="11"/>
      <c r="AN1368" s="11"/>
      <c r="AO1368" s="11"/>
      <c r="AP1368" s="11"/>
    </row>
    <row r="1369" spans="1:42" s="10" customFormat="1" ht="21">
      <c r="A1369" s="15"/>
      <c r="B1369" s="13"/>
      <c r="C1369" s="13"/>
      <c r="D1369" s="13"/>
      <c r="E1369" s="13"/>
      <c r="F1369" s="13"/>
      <c r="G1369" s="13"/>
      <c r="H1369" s="13"/>
      <c r="I1369" s="13"/>
      <c r="J1369" s="13"/>
      <c r="K1369" s="13"/>
      <c r="L1369" s="13"/>
      <c r="M1369" s="13"/>
      <c r="N1369" s="60"/>
      <c r="O1369" s="16"/>
      <c r="AA1369" s="11"/>
      <c r="AB1369" s="11"/>
      <c r="AC1369" s="11"/>
      <c r="AD1369" s="11"/>
      <c r="AE1369" s="11"/>
      <c r="AF1369" s="11"/>
      <c r="AG1369" s="11"/>
      <c r="AH1369" s="11"/>
      <c r="AI1369" s="11"/>
      <c r="AJ1369" s="11"/>
      <c r="AK1369" s="11"/>
      <c r="AL1369" s="11"/>
      <c r="AM1369" s="11"/>
      <c r="AN1369" s="11"/>
      <c r="AO1369" s="11"/>
      <c r="AP1369" s="11"/>
    </row>
    <row r="1370" spans="1:42" s="10" customFormat="1" ht="21">
      <c r="A1370" s="15"/>
      <c r="B1370" s="13"/>
      <c r="C1370" s="13"/>
      <c r="D1370" s="13"/>
      <c r="E1370" s="13"/>
      <c r="F1370" s="13"/>
      <c r="G1370" s="13"/>
      <c r="H1370" s="13"/>
      <c r="I1370" s="13"/>
      <c r="J1370" s="13"/>
      <c r="K1370" s="13"/>
      <c r="L1370" s="13"/>
      <c r="M1370" s="13"/>
      <c r="N1370" s="60"/>
      <c r="O1370" s="16"/>
      <c r="AA1370" s="11"/>
      <c r="AB1370" s="11"/>
      <c r="AC1370" s="11"/>
      <c r="AD1370" s="11"/>
      <c r="AE1370" s="11"/>
      <c r="AF1370" s="11"/>
      <c r="AG1370" s="11"/>
      <c r="AH1370" s="11"/>
      <c r="AI1370" s="11"/>
      <c r="AJ1370" s="11"/>
      <c r="AK1370" s="11"/>
      <c r="AL1370" s="11"/>
      <c r="AM1370" s="11"/>
      <c r="AN1370" s="11"/>
      <c r="AO1370" s="11"/>
      <c r="AP1370" s="11"/>
    </row>
    <row r="1371" spans="1:42" s="10" customFormat="1" ht="21">
      <c r="A1371" s="15"/>
      <c r="B1371" s="13"/>
      <c r="C1371" s="13"/>
      <c r="D1371" s="13"/>
      <c r="E1371" s="13"/>
      <c r="F1371" s="13"/>
      <c r="G1371" s="13"/>
      <c r="H1371" s="13"/>
      <c r="I1371" s="13"/>
      <c r="J1371" s="13"/>
      <c r="K1371" s="13"/>
      <c r="L1371" s="13"/>
      <c r="M1371" s="13"/>
      <c r="N1371" s="60"/>
      <c r="O1371" s="16"/>
      <c r="AA1371" s="11"/>
      <c r="AB1371" s="11"/>
      <c r="AC1371" s="11"/>
      <c r="AD1371" s="11"/>
      <c r="AE1371" s="11"/>
      <c r="AF1371" s="11"/>
      <c r="AG1371" s="11"/>
      <c r="AH1371" s="11"/>
      <c r="AI1371" s="11"/>
      <c r="AJ1371" s="11"/>
      <c r="AK1371" s="11"/>
      <c r="AL1371" s="11"/>
      <c r="AM1371" s="11"/>
      <c r="AN1371" s="11"/>
      <c r="AO1371" s="11"/>
      <c r="AP1371" s="11"/>
    </row>
    <row r="1372" spans="1:42" s="10" customFormat="1" ht="21">
      <c r="A1372" s="15"/>
      <c r="B1372" s="13"/>
      <c r="C1372" s="13"/>
      <c r="D1372" s="13"/>
      <c r="E1372" s="13"/>
      <c r="F1372" s="13"/>
      <c r="G1372" s="13"/>
      <c r="H1372" s="13"/>
      <c r="I1372" s="13"/>
      <c r="J1372" s="13"/>
      <c r="K1372" s="13"/>
      <c r="L1372" s="13"/>
      <c r="M1372" s="13"/>
      <c r="N1372" s="60"/>
      <c r="O1372" s="16"/>
      <c r="AA1372" s="11"/>
      <c r="AB1372" s="11"/>
      <c r="AC1372" s="11"/>
      <c r="AD1372" s="11"/>
      <c r="AE1372" s="11"/>
      <c r="AF1372" s="11"/>
      <c r="AG1372" s="11"/>
      <c r="AH1372" s="11"/>
      <c r="AI1372" s="11"/>
      <c r="AJ1372" s="11"/>
      <c r="AK1372" s="11"/>
      <c r="AL1372" s="11"/>
      <c r="AM1372" s="11"/>
      <c r="AN1372" s="11"/>
      <c r="AO1372" s="11"/>
      <c r="AP1372" s="11"/>
    </row>
    <row r="1373" spans="1:42" s="10" customFormat="1" ht="21">
      <c r="A1373" s="15"/>
      <c r="B1373" s="13"/>
      <c r="C1373" s="13"/>
      <c r="D1373" s="13"/>
      <c r="E1373" s="13"/>
      <c r="F1373" s="13"/>
      <c r="G1373" s="13"/>
      <c r="H1373" s="13"/>
      <c r="I1373" s="13"/>
      <c r="J1373" s="13"/>
      <c r="K1373" s="13"/>
      <c r="L1373" s="13"/>
      <c r="M1373" s="13"/>
      <c r="N1373" s="60"/>
      <c r="O1373" s="16"/>
      <c r="AA1373" s="11"/>
      <c r="AB1373" s="11"/>
      <c r="AC1373" s="11"/>
      <c r="AD1373" s="11"/>
      <c r="AE1373" s="11"/>
      <c r="AF1373" s="11"/>
      <c r="AG1373" s="11"/>
      <c r="AH1373" s="11"/>
      <c r="AI1373" s="11"/>
      <c r="AJ1373" s="11"/>
      <c r="AK1373" s="11"/>
      <c r="AL1373" s="11"/>
      <c r="AM1373" s="11"/>
      <c r="AN1373" s="11"/>
      <c r="AO1373" s="11"/>
      <c r="AP1373" s="11"/>
    </row>
    <row r="1374" spans="1:42" s="10" customFormat="1" ht="21">
      <c r="A1374" s="15"/>
      <c r="B1374" s="13"/>
      <c r="C1374" s="13"/>
      <c r="D1374" s="13"/>
      <c r="E1374" s="13"/>
      <c r="F1374" s="13"/>
      <c r="G1374" s="13"/>
      <c r="H1374" s="13"/>
      <c r="I1374" s="13"/>
      <c r="J1374" s="13"/>
      <c r="K1374" s="13"/>
      <c r="L1374" s="13"/>
      <c r="M1374" s="13"/>
      <c r="N1374" s="60"/>
      <c r="O1374" s="16"/>
      <c r="AA1374" s="11"/>
      <c r="AB1374" s="11"/>
      <c r="AC1374" s="11"/>
      <c r="AD1374" s="11"/>
      <c r="AE1374" s="11"/>
      <c r="AF1374" s="11"/>
      <c r="AG1374" s="11"/>
      <c r="AH1374" s="11"/>
      <c r="AI1374" s="11"/>
      <c r="AJ1374" s="11"/>
      <c r="AK1374" s="11"/>
      <c r="AL1374" s="11"/>
      <c r="AM1374" s="11"/>
      <c r="AN1374" s="11"/>
      <c r="AO1374" s="11"/>
      <c r="AP1374" s="11"/>
    </row>
    <row r="1375" spans="1:42" s="10" customFormat="1" ht="21">
      <c r="A1375" s="15"/>
      <c r="B1375" s="13"/>
      <c r="C1375" s="13"/>
      <c r="D1375" s="13"/>
      <c r="E1375" s="13"/>
      <c r="F1375" s="13"/>
      <c r="G1375" s="13"/>
      <c r="H1375" s="13"/>
      <c r="I1375" s="13"/>
      <c r="J1375" s="13"/>
      <c r="K1375" s="13"/>
      <c r="L1375" s="13"/>
      <c r="M1375" s="13"/>
      <c r="N1375" s="60"/>
      <c r="O1375" s="16"/>
      <c r="AA1375" s="11"/>
      <c r="AB1375" s="11"/>
      <c r="AC1375" s="11"/>
      <c r="AD1375" s="11"/>
      <c r="AE1375" s="11"/>
      <c r="AF1375" s="11"/>
      <c r="AG1375" s="11"/>
      <c r="AH1375" s="11"/>
      <c r="AI1375" s="11"/>
      <c r="AJ1375" s="11"/>
      <c r="AK1375" s="11"/>
      <c r="AL1375" s="11"/>
      <c r="AM1375" s="11"/>
      <c r="AN1375" s="11"/>
      <c r="AO1375" s="11"/>
      <c r="AP1375" s="11"/>
    </row>
    <row r="1376" spans="1:42" s="10" customFormat="1" ht="21">
      <c r="A1376" s="15"/>
      <c r="B1376" s="13"/>
      <c r="C1376" s="13"/>
      <c r="D1376" s="13"/>
      <c r="E1376" s="13"/>
      <c r="F1376" s="13"/>
      <c r="G1376" s="13"/>
      <c r="H1376" s="13"/>
      <c r="I1376" s="13"/>
      <c r="J1376" s="13"/>
      <c r="K1376" s="13"/>
      <c r="L1376" s="13"/>
      <c r="M1376" s="13"/>
      <c r="N1376" s="60"/>
      <c r="O1376" s="16"/>
      <c r="AA1376" s="11"/>
      <c r="AB1376" s="11"/>
      <c r="AC1376" s="11"/>
      <c r="AD1376" s="11"/>
      <c r="AE1376" s="11"/>
      <c r="AF1376" s="11"/>
      <c r="AG1376" s="11"/>
      <c r="AH1376" s="11"/>
      <c r="AI1376" s="11"/>
      <c r="AJ1376" s="11"/>
      <c r="AK1376" s="11"/>
      <c r="AL1376" s="11"/>
      <c r="AM1376" s="11"/>
      <c r="AN1376" s="11"/>
      <c r="AO1376" s="11"/>
      <c r="AP1376" s="11"/>
    </row>
    <row r="1377" spans="1:42" s="10" customFormat="1" ht="21">
      <c r="A1377" s="15"/>
      <c r="B1377" s="13"/>
      <c r="C1377" s="13"/>
      <c r="D1377" s="13"/>
      <c r="E1377" s="13"/>
      <c r="F1377" s="13"/>
      <c r="G1377" s="13"/>
      <c r="H1377" s="13"/>
      <c r="I1377" s="13"/>
      <c r="J1377" s="13"/>
      <c r="K1377" s="13"/>
      <c r="L1377" s="13"/>
      <c r="M1377" s="13"/>
      <c r="N1377" s="60"/>
      <c r="O1377" s="16"/>
      <c r="AA1377" s="11"/>
      <c r="AB1377" s="11"/>
      <c r="AC1377" s="11"/>
      <c r="AD1377" s="11"/>
      <c r="AE1377" s="11"/>
      <c r="AF1377" s="11"/>
      <c r="AG1377" s="11"/>
      <c r="AH1377" s="11"/>
      <c r="AI1377" s="11"/>
      <c r="AJ1377" s="11"/>
      <c r="AK1377" s="11"/>
      <c r="AL1377" s="11"/>
      <c r="AM1377" s="11"/>
      <c r="AN1377" s="11"/>
      <c r="AO1377" s="11"/>
      <c r="AP1377" s="11"/>
    </row>
    <row r="1378" spans="1:42" s="10" customFormat="1" ht="21">
      <c r="A1378" s="15"/>
      <c r="B1378" s="13"/>
      <c r="C1378" s="13"/>
      <c r="D1378" s="13"/>
      <c r="E1378" s="13"/>
      <c r="F1378" s="13"/>
      <c r="G1378" s="13"/>
      <c r="H1378" s="13"/>
      <c r="I1378" s="13"/>
      <c r="J1378" s="13"/>
      <c r="K1378" s="13"/>
      <c r="L1378" s="13"/>
      <c r="M1378" s="13"/>
      <c r="N1378" s="60"/>
      <c r="O1378" s="16"/>
      <c r="AA1378" s="11"/>
      <c r="AB1378" s="11"/>
      <c r="AC1378" s="11"/>
      <c r="AD1378" s="11"/>
      <c r="AE1378" s="11"/>
      <c r="AF1378" s="11"/>
      <c r="AG1378" s="11"/>
      <c r="AH1378" s="11"/>
      <c r="AI1378" s="11"/>
      <c r="AJ1378" s="11"/>
      <c r="AK1378" s="11"/>
      <c r="AL1378" s="11"/>
      <c r="AM1378" s="11"/>
      <c r="AN1378" s="11"/>
      <c r="AO1378" s="11"/>
      <c r="AP1378" s="11"/>
    </row>
    <row r="1379" spans="1:42" s="10" customFormat="1" ht="21">
      <c r="A1379" s="15"/>
      <c r="B1379" s="13"/>
      <c r="C1379" s="13"/>
      <c r="D1379" s="13"/>
      <c r="E1379" s="13"/>
      <c r="F1379" s="13"/>
      <c r="G1379" s="13"/>
      <c r="H1379" s="13"/>
      <c r="I1379" s="13"/>
      <c r="J1379" s="13"/>
      <c r="K1379" s="13"/>
      <c r="L1379" s="13"/>
      <c r="M1379" s="13"/>
      <c r="N1379" s="60"/>
      <c r="O1379" s="16"/>
      <c r="AA1379" s="11"/>
      <c r="AB1379" s="11"/>
      <c r="AC1379" s="11"/>
      <c r="AD1379" s="11"/>
      <c r="AE1379" s="11"/>
      <c r="AF1379" s="11"/>
      <c r="AG1379" s="11"/>
      <c r="AH1379" s="11"/>
      <c r="AI1379" s="11"/>
      <c r="AJ1379" s="11"/>
      <c r="AK1379" s="11"/>
      <c r="AL1379" s="11"/>
      <c r="AM1379" s="11"/>
      <c r="AN1379" s="11"/>
      <c r="AO1379" s="11"/>
      <c r="AP1379" s="11"/>
    </row>
    <row r="1380" spans="1:42" s="10" customFormat="1" ht="21">
      <c r="A1380" s="15"/>
      <c r="B1380" s="13"/>
      <c r="C1380" s="13"/>
      <c r="D1380" s="13"/>
      <c r="E1380" s="13"/>
      <c r="F1380" s="13"/>
      <c r="G1380" s="13"/>
      <c r="H1380" s="13"/>
      <c r="I1380" s="13"/>
      <c r="J1380" s="13"/>
      <c r="K1380" s="13"/>
      <c r="L1380" s="13"/>
      <c r="M1380" s="13"/>
      <c r="N1380" s="60"/>
      <c r="O1380" s="16"/>
      <c r="AA1380" s="11"/>
      <c r="AB1380" s="11"/>
      <c r="AC1380" s="11"/>
      <c r="AD1380" s="11"/>
      <c r="AE1380" s="11"/>
      <c r="AF1380" s="11"/>
      <c r="AG1380" s="11"/>
      <c r="AH1380" s="11"/>
      <c r="AI1380" s="11"/>
      <c r="AJ1380" s="11"/>
      <c r="AK1380" s="11"/>
      <c r="AL1380" s="11"/>
      <c r="AM1380" s="11"/>
      <c r="AN1380" s="11"/>
      <c r="AO1380" s="11"/>
      <c r="AP1380" s="11"/>
    </row>
    <row r="1381" spans="1:42" s="10" customFormat="1" ht="21">
      <c r="A1381" s="15"/>
      <c r="B1381" s="13"/>
      <c r="C1381" s="13"/>
      <c r="D1381" s="13"/>
      <c r="E1381" s="13"/>
      <c r="F1381" s="13"/>
      <c r="G1381" s="13"/>
      <c r="H1381" s="13"/>
      <c r="I1381" s="13"/>
      <c r="J1381" s="13"/>
      <c r="K1381" s="13"/>
      <c r="L1381" s="13"/>
      <c r="M1381" s="13"/>
      <c r="N1381" s="60"/>
      <c r="O1381" s="16"/>
      <c r="AA1381" s="11"/>
      <c r="AB1381" s="11"/>
      <c r="AC1381" s="11"/>
      <c r="AD1381" s="11"/>
      <c r="AE1381" s="11"/>
      <c r="AF1381" s="11"/>
      <c r="AG1381" s="11"/>
      <c r="AH1381" s="11"/>
      <c r="AI1381" s="11"/>
      <c r="AJ1381" s="11"/>
      <c r="AK1381" s="11"/>
      <c r="AL1381" s="11"/>
      <c r="AM1381" s="11"/>
      <c r="AN1381" s="11"/>
      <c r="AO1381" s="11"/>
      <c r="AP1381" s="11"/>
    </row>
    <row r="1382" spans="1:42" s="10" customFormat="1" ht="21">
      <c r="A1382" s="15"/>
      <c r="B1382" s="13"/>
      <c r="C1382" s="13"/>
      <c r="D1382" s="13"/>
      <c r="E1382" s="13"/>
      <c r="F1382" s="13"/>
      <c r="G1382" s="13"/>
      <c r="H1382" s="13"/>
      <c r="I1382" s="13"/>
      <c r="J1382" s="13"/>
      <c r="K1382" s="13"/>
      <c r="L1382" s="13"/>
      <c r="M1382" s="13"/>
      <c r="N1382" s="60"/>
      <c r="O1382" s="16"/>
      <c r="AA1382" s="11"/>
      <c r="AB1382" s="11"/>
      <c r="AC1382" s="11"/>
      <c r="AD1382" s="11"/>
      <c r="AE1382" s="11"/>
      <c r="AF1382" s="11"/>
      <c r="AG1382" s="11"/>
      <c r="AH1382" s="11"/>
      <c r="AI1382" s="11"/>
      <c r="AJ1382" s="11"/>
      <c r="AK1382" s="11"/>
      <c r="AL1382" s="11"/>
      <c r="AM1382" s="11"/>
      <c r="AN1382" s="11"/>
      <c r="AO1382" s="11"/>
      <c r="AP1382" s="11"/>
    </row>
    <row r="1383" spans="1:42" s="10" customFormat="1" ht="21">
      <c r="A1383" s="15"/>
      <c r="B1383" s="13"/>
      <c r="C1383" s="13"/>
      <c r="D1383" s="13"/>
      <c r="E1383" s="13"/>
      <c r="F1383" s="13"/>
      <c r="G1383" s="13"/>
      <c r="H1383" s="13"/>
      <c r="I1383" s="13"/>
      <c r="J1383" s="13"/>
      <c r="K1383" s="13"/>
      <c r="L1383" s="13"/>
      <c r="M1383" s="13"/>
      <c r="N1383" s="60"/>
      <c r="O1383" s="16"/>
      <c r="AA1383" s="11"/>
      <c r="AB1383" s="11"/>
      <c r="AC1383" s="11"/>
      <c r="AD1383" s="11"/>
      <c r="AE1383" s="11"/>
      <c r="AF1383" s="11"/>
      <c r="AG1383" s="11"/>
      <c r="AH1383" s="11"/>
      <c r="AI1383" s="11"/>
      <c r="AJ1383" s="11"/>
      <c r="AK1383" s="11"/>
      <c r="AL1383" s="11"/>
      <c r="AM1383" s="11"/>
      <c r="AN1383" s="11"/>
      <c r="AO1383" s="11"/>
      <c r="AP1383" s="11"/>
    </row>
    <row r="1384" spans="1:42" s="10" customFormat="1" ht="21">
      <c r="A1384" s="15"/>
      <c r="B1384" s="13"/>
      <c r="C1384" s="13"/>
      <c r="D1384" s="13"/>
      <c r="E1384" s="13"/>
      <c r="F1384" s="13"/>
      <c r="G1384" s="13"/>
      <c r="H1384" s="13"/>
      <c r="I1384" s="13"/>
      <c r="J1384" s="13"/>
      <c r="K1384" s="13"/>
      <c r="L1384" s="13"/>
      <c r="M1384" s="13"/>
      <c r="N1384" s="60"/>
      <c r="O1384" s="16"/>
      <c r="AA1384" s="11"/>
      <c r="AB1384" s="11"/>
      <c r="AC1384" s="11"/>
      <c r="AD1384" s="11"/>
      <c r="AE1384" s="11"/>
      <c r="AF1384" s="11"/>
      <c r="AG1384" s="11"/>
      <c r="AH1384" s="11"/>
      <c r="AI1384" s="11"/>
      <c r="AJ1384" s="11"/>
      <c r="AK1384" s="11"/>
      <c r="AL1384" s="11"/>
      <c r="AM1384" s="11"/>
      <c r="AN1384" s="11"/>
      <c r="AO1384" s="11"/>
      <c r="AP1384" s="11"/>
    </row>
    <row r="1385" spans="1:42" s="10" customFormat="1" ht="21">
      <c r="A1385" s="15"/>
      <c r="B1385" s="13"/>
      <c r="C1385" s="13"/>
      <c r="D1385" s="13"/>
      <c r="E1385" s="13"/>
      <c r="F1385" s="13"/>
      <c r="G1385" s="13"/>
      <c r="H1385" s="13"/>
      <c r="I1385" s="13"/>
      <c r="J1385" s="13"/>
      <c r="K1385" s="13"/>
      <c r="L1385" s="13"/>
      <c r="M1385" s="13"/>
      <c r="N1385" s="60"/>
      <c r="O1385" s="16"/>
      <c r="AA1385" s="11"/>
      <c r="AB1385" s="11"/>
      <c r="AC1385" s="11"/>
      <c r="AD1385" s="11"/>
      <c r="AE1385" s="11"/>
      <c r="AF1385" s="11"/>
      <c r="AG1385" s="11"/>
      <c r="AH1385" s="11"/>
      <c r="AI1385" s="11"/>
      <c r="AJ1385" s="11"/>
      <c r="AK1385" s="11"/>
      <c r="AL1385" s="11"/>
      <c r="AM1385" s="11"/>
      <c r="AN1385" s="11"/>
      <c r="AO1385" s="11"/>
      <c r="AP1385" s="11"/>
    </row>
    <row r="1386" spans="1:42" s="10" customFormat="1" ht="21">
      <c r="A1386" s="15"/>
      <c r="B1386" s="13"/>
      <c r="C1386" s="13"/>
      <c r="D1386" s="13"/>
      <c r="E1386" s="13"/>
      <c r="F1386" s="13"/>
      <c r="G1386" s="13"/>
      <c r="H1386" s="13"/>
      <c r="I1386" s="13"/>
      <c r="J1386" s="13"/>
      <c r="K1386" s="13"/>
      <c r="L1386" s="13"/>
      <c r="M1386" s="13"/>
      <c r="N1386" s="60"/>
      <c r="O1386" s="16"/>
      <c r="AA1386" s="11"/>
      <c r="AB1386" s="11"/>
      <c r="AC1386" s="11"/>
      <c r="AD1386" s="11"/>
      <c r="AE1386" s="11"/>
      <c r="AF1386" s="11"/>
      <c r="AG1386" s="11"/>
      <c r="AH1386" s="11"/>
      <c r="AI1386" s="11"/>
      <c r="AJ1386" s="11"/>
      <c r="AK1386" s="11"/>
      <c r="AL1386" s="11"/>
      <c r="AM1386" s="11"/>
      <c r="AN1386" s="11"/>
      <c r="AO1386" s="11"/>
      <c r="AP1386" s="11"/>
    </row>
    <row r="1387" spans="1:42" s="10" customFormat="1" ht="21">
      <c r="A1387" s="15"/>
      <c r="B1387" s="13"/>
      <c r="C1387" s="13"/>
      <c r="D1387" s="13"/>
      <c r="E1387" s="13"/>
      <c r="F1387" s="13"/>
      <c r="G1387" s="13"/>
      <c r="H1387" s="13"/>
      <c r="I1387" s="13"/>
      <c r="J1387" s="13"/>
      <c r="K1387" s="13"/>
      <c r="L1387" s="13"/>
      <c r="M1387" s="13"/>
      <c r="N1387" s="60"/>
      <c r="O1387" s="16"/>
      <c r="AA1387" s="11"/>
      <c r="AB1387" s="11"/>
      <c r="AC1387" s="11"/>
      <c r="AD1387" s="11"/>
      <c r="AE1387" s="11"/>
      <c r="AF1387" s="11"/>
      <c r="AG1387" s="11"/>
      <c r="AH1387" s="11"/>
      <c r="AI1387" s="11"/>
      <c r="AJ1387" s="11"/>
      <c r="AK1387" s="11"/>
      <c r="AL1387" s="11"/>
      <c r="AM1387" s="11"/>
      <c r="AN1387" s="11"/>
      <c r="AO1387" s="11"/>
      <c r="AP1387" s="11"/>
    </row>
    <row r="1388" spans="1:42" s="10" customFormat="1" ht="21">
      <c r="A1388" s="15"/>
      <c r="B1388" s="13"/>
      <c r="C1388" s="13"/>
      <c r="D1388" s="13"/>
      <c r="E1388" s="13"/>
      <c r="F1388" s="13"/>
      <c r="G1388" s="13"/>
      <c r="H1388" s="13"/>
      <c r="I1388" s="13"/>
      <c r="J1388" s="13"/>
      <c r="K1388" s="13"/>
      <c r="L1388" s="13"/>
      <c r="M1388" s="13"/>
      <c r="N1388" s="60"/>
      <c r="O1388" s="16"/>
      <c r="AA1388" s="11"/>
      <c r="AB1388" s="11"/>
      <c r="AC1388" s="11"/>
      <c r="AD1388" s="11"/>
      <c r="AE1388" s="11"/>
      <c r="AF1388" s="11"/>
      <c r="AG1388" s="11"/>
      <c r="AH1388" s="11"/>
      <c r="AI1388" s="11"/>
      <c r="AJ1388" s="11"/>
      <c r="AK1388" s="11"/>
      <c r="AL1388" s="11"/>
      <c r="AM1388" s="11"/>
      <c r="AN1388" s="11"/>
      <c r="AO1388" s="11"/>
      <c r="AP1388" s="11"/>
    </row>
    <row r="1389" spans="1:42" s="10" customFormat="1" ht="21">
      <c r="A1389" s="15"/>
      <c r="B1389" s="13"/>
      <c r="C1389" s="13"/>
      <c r="D1389" s="13"/>
      <c r="E1389" s="13"/>
      <c r="F1389" s="13"/>
      <c r="G1389" s="13"/>
      <c r="H1389" s="13"/>
      <c r="I1389" s="13"/>
      <c r="J1389" s="13"/>
      <c r="K1389" s="13"/>
      <c r="L1389" s="13"/>
      <c r="M1389" s="13"/>
      <c r="N1389" s="60"/>
      <c r="O1389" s="16"/>
      <c r="AA1389" s="11"/>
      <c r="AB1389" s="11"/>
      <c r="AC1389" s="11"/>
      <c r="AD1389" s="11"/>
      <c r="AE1389" s="11"/>
      <c r="AF1389" s="11"/>
      <c r="AG1389" s="11"/>
      <c r="AH1389" s="11"/>
      <c r="AI1389" s="11"/>
      <c r="AJ1389" s="11"/>
      <c r="AK1389" s="11"/>
      <c r="AL1389" s="11"/>
      <c r="AM1389" s="11"/>
      <c r="AN1389" s="11"/>
      <c r="AO1389" s="11"/>
      <c r="AP1389" s="11"/>
    </row>
    <row r="1390" spans="1:42" s="10" customFormat="1" ht="21">
      <c r="A1390" s="15"/>
      <c r="B1390" s="13"/>
      <c r="C1390" s="13"/>
      <c r="D1390" s="13"/>
      <c r="E1390" s="13"/>
      <c r="F1390" s="13"/>
      <c r="G1390" s="13"/>
      <c r="H1390" s="13"/>
      <c r="I1390" s="13"/>
      <c r="J1390" s="13"/>
      <c r="K1390" s="13"/>
      <c r="L1390" s="13"/>
      <c r="M1390" s="13"/>
      <c r="N1390" s="60"/>
      <c r="O1390" s="16"/>
      <c r="AA1390" s="11"/>
      <c r="AB1390" s="11"/>
      <c r="AC1390" s="11"/>
      <c r="AD1390" s="11"/>
      <c r="AE1390" s="11"/>
      <c r="AF1390" s="11"/>
      <c r="AG1390" s="11"/>
      <c r="AH1390" s="11"/>
      <c r="AI1390" s="11"/>
      <c r="AJ1390" s="11"/>
      <c r="AK1390" s="11"/>
      <c r="AL1390" s="11"/>
      <c r="AM1390" s="11"/>
      <c r="AN1390" s="11"/>
      <c r="AO1390" s="11"/>
      <c r="AP1390" s="11"/>
    </row>
    <row r="1391" spans="1:42" s="10" customFormat="1" ht="21">
      <c r="A1391" s="15"/>
      <c r="B1391" s="13"/>
      <c r="C1391" s="13"/>
      <c r="D1391" s="13"/>
      <c r="E1391" s="13"/>
      <c r="F1391" s="13"/>
      <c r="G1391" s="13"/>
      <c r="H1391" s="13"/>
      <c r="I1391" s="13"/>
      <c r="J1391" s="13"/>
      <c r="K1391" s="13"/>
      <c r="L1391" s="13"/>
      <c r="M1391" s="13"/>
      <c r="N1391" s="60"/>
      <c r="O1391" s="16"/>
      <c r="AA1391" s="11"/>
      <c r="AB1391" s="11"/>
      <c r="AC1391" s="11"/>
      <c r="AD1391" s="11"/>
      <c r="AE1391" s="11"/>
      <c r="AF1391" s="11"/>
      <c r="AG1391" s="11"/>
      <c r="AH1391" s="11"/>
      <c r="AI1391" s="11"/>
      <c r="AJ1391" s="11"/>
      <c r="AK1391" s="11"/>
      <c r="AL1391" s="11"/>
      <c r="AM1391" s="11"/>
      <c r="AN1391" s="11"/>
      <c r="AO1391" s="11"/>
      <c r="AP1391" s="11"/>
    </row>
    <row r="1392" spans="1:42" s="10" customFormat="1" ht="21">
      <c r="A1392" s="15"/>
      <c r="B1392" s="13"/>
      <c r="C1392" s="13"/>
      <c r="D1392" s="13"/>
      <c r="E1392" s="13"/>
      <c r="F1392" s="13"/>
      <c r="G1392" s="13"/>
      <c r="H1392" s="13"/>
      <c r="I1392" s="13"/>
      <c r="J1392" s="13"/>
      <c r="K1392" s="13"/>
      <c r="L1392" s="13"/>
      <c r="M1392" s="13"/>
      <c r="N1392" s="60"/>
      <c r="O1392" s="16"/>
      <c r="AA1392" s="11"/>
      <c r="AB1392" s="11"/>
      <c r="AC1392" s="11"/>
      <c r="AD1392" s="11"/>
      <c r="AE1392" s="11"/>
      <c r="AF1392" s="11"/>
      <c r="AG1392" s="11"/>
      <c r="AH1392" s="11"/>
      <c r="AI1392" s="11"/>
      <c r="AJ1392" s="11"/>
      <c r="AK1392" s="11"/>
      <c r="AL1392" s="11"/>
      <c r="AM1392" s="11"/>
      <c r="AN1392" s="11"/>
      <c r="AO1392" s="11"/>
      <c r="AP1392" s="11"/>
    </row>
    <row r="1393" spans="1:42" s="10" customFormat="1" ht="21">
      <c r="A1393" s="15"/>
      <c r="B1393" s="13"/>
      <c r="C1393" s="13"/>
      <c r="D1393" s="13"/>
      <c r="E1393" s="13"/>
      <c r="F1393" s="13"/>
      <c r="G1393" s="13"/>
      <c r="H1393" s="13"/>
      <c r="I1393" s="13"/>
      <c r="J1393" s="13"/>
      <c r="K1393" s="13"/>
      <c r="L1393" s="13"/>
      <c r="M1393" s="13"/>
      <c r="N1393" s="60"/>
      <c r="O1393" s="16"/>
      <c r="AA1393" s="11"/>
      <c r="AB1393" s="11"/>
      <c r="AC1393" s="11"/>
      <c r="AD1393" s="11"/>
      <c r="AE1393" s="11"/>
      <c r="AF1393" s="11"/>
      <c r="AG1393" s="11"/>
      <c r="AH1393" s="11"/>
      <c r="AI1393" s="11"/>
      <c r="AJ1393" s="11"/>
      <c r="AK1393" s="11"/>
      <c r="AL1393" s="11"/>
      <c r="AM1393" s="11"/>
      <c r="AN1393" s="11"/>
      <c r="AO1393" s="11"/>
      <c r="AP1393" s="11"/>
    </row>
    <row r="1394" spans="1:42" s="10" customFormat="1" ht="21">
      <c r="A1394" s="15"/>
      <c r="B1394" s="13"/>
      <c r="C1394" s="13"/>
      <c r="D1394" s="13"/>
      <c r="E1394" s="13"/>
      <c r="F1394" s="13"/>
      <c r="G1394" s="13"/>
      <c r="H1394" s="13"/>
      <c r="I1394" s="13"/>
      <c r="J1394" s="13"/>
      <c r="K1394" s="13"/>
      <c r="L1394" s="13"/>
      <c r="M1394" s="13"/>
      <c r="N1394" s="60"/>
      <c r="O1394" s="16"/>
      <c r="AA1394" s="11"/>
      <c r="AB1394" s="11"/>
      <c r="AC1394" s="11"/>
      <c r="AD1394" s="11"/>
      <c r="AE1394" s="11"/>
      <c r="AF1394" s="11"/>
      <c r="AG1394" s="11"/>
      <c r="AH1394" s="11"/>
      <c r="AI1394" s="11"/>
      <c r="AJ1394" s="11"/>
      <c r="AK1394" s="11"/>
      <c r="AL1394" s="11"/>
      <c r="AM1394" s="11"/>
      <c r="AN1394" s="11"/>
      <c r="AO1394" s="11"/>
      <c r="AP1394" s="11"/>
    </row>
    <row r="1395" spans="1:42" s="10" customFormat="1" ht="21">
      <c r="A1395" s="15"/>
      <c r="B1395" s="13"/>
      <c r="C1395" s="13"/>
      <c r="D1395" s="13"/>
      <c r="E1395" s="13"/>
      <c r="F1395" s="13"/>
      <c r="G1395" s="13"/>
      <c r="H1395" s="13"/>
      <c r="I1395" s="13"/>
      <c r="J1395" s="13"/>
      <c r="K1395" s="13"/>
      <c r="L1395" s="13"/>
      <c r="M1395" s="13"/>
      <c r="N1395" s="60"/>
      <c r="O1395" s="16"/>
      <c r="AA1395" s="11"/>
      <c r="AB1395" s="11"/>
      <c r="AC1395" s="11"/>
      <c r="AD1395" s="11"/>
      <c r="AE1395" s="11"/>
      <c r="AF1395" s="11"/>
      <c r="AG1395" s="11"/>
      <c r="AH1395" s="11"/>
      <c r="AI1395" s="11"/>
      <c r="AJ1395" s="11"/>
      <c r="AK1395" s="11"/>
      <c r="AL1395" s="11"/>
      <c r="AM1395" s="11"/>
      <c r="AN1395" s="11"/>
      <c r="AO1395" s="11"/>
      <c r="AP1395" s="11"/>
    </row>
    <row r="1396" spans="1:42" s="10" customFormat="1" ht="21">
      <c r="A1396" s="15"/>
      <c r="B1396" s="13"/>
      <c r="C1396" s="13"/>
      <c r="D1396" s="13"/>
      <c r="E1396" s="13"/>
      <c r="F1396" s="13"/>
      <c r="G1396" s="13"/>
      <c r="H1396" s="13"/>
      <c r="I1396" s="13"/>
      <c r="J1396" s="13"/>
      <c r="K1396" s="13"/>
      <c r="L1396" s="13"/>
      <c r="M1396" s="13"/>
      <c r="N1396" s="60"/>
      <c r="O1396" s="16"/>
      <c r="AA1396" s="11"/>
      <c r="AB1396" s="11"/>
      <c r="AC1396" s="11"/>
      <c r="AD1396" s="11"/>
      <c r="AE1396" s="11"/>
      <c r="AF1396" s="11"/>
      <c r="AG1396" s="11"/>
      <c r="AH1396" s="11"/>
      <c r="AI1396" s="11"/>
      <c r="AJ1396" s="11"/>
      <c r="AK1396" s="11"/>
      <c r="AL1396" s="11"/>
      <c r="AM1396" s="11"/>
      <c r="AN1396" s="11"/>
      <c r="AO1396" s="11"/>
      <c r="AP1396" s="11"/>
    </row>
    <row r="1397" spans="1:42" s="10" customFormat="1" ht="21">
      <c r="A1397" s="15"/>
      <c r="B1397" s="13"/>
      <c r="C1397" s="13"/>
      <c r="D1397" s="13"/>
      <c r="E1397" s="13"/>
      <c r="F1397" s="13"/>
      <c r="G1397" s="13"/>
      <c r="H1397" s="13"/>
      <c r="I1397" s="13"/>
      <c r="J1397" s="13"/>
      <c r="K1397" s="13"/>
      <c r="L1397" s="13"/>
      <c r="M1397" s="13"/>
      <c r="N1397" s="60"/>
      <c r="O1397" s="16"/>
      <c r="AA1397" s="11"/>
      <c r="AB1397" s="11"/>
      <c r="AC1397" s="11"/>
      <c r="AD1397" s="11"/>
      <c r="AE1397" s="11"/>
      <c r="AF1397" s="11"/>
      <c r="AG1397" s="11"/>
      <c r="AH1397" s="11"/>
      <c r="AI1397" s="11"/>
      <c r="AJ1397" s="11"/>
      <c r="AK1397" s="11"/>
      <c r="AL1397" s="11"/>
      <c r="AM1397" s="11"/>
      <c r="AN1397" s="11"/>
      <c r="AO1397" s="11"/>
      <c r="AP1397" s="11"/>
    </row>
    <row r="1398" spans="1:42" s="10" customFormat="1" ht="21">
      <c r="A1398" s="15"/>
      <c r="B1398" s="13"/>
      <c r="C1398" s="13"/>
      <c r="D1398" s="13"/>
      <c r="E1398" s="13"/>
      <c r="F1398" s="13"/>
      <c r="G1398" s="13"/>
      <c r="H1398" s="13"/>
      <c r="I1398" s="13"/>
      <c r="J1398" s="13"/>
      <c r="K1398" s="13"/>
      <c r="L1398" s="13"/>
      <c r="M1398" s="13"/>
      <c r="N1398" s="60"/>
      <c r="O1398" s="16"/>
      <c r="AA1398" s="11"/>
      <c r="AB1398" s="11"/>
      <c r="AC1398" s="11"/>
      <c r="AD1398" s="11"/>
      <c r="AE1398" s="11"/>
      <c r="AF1398" s="11"/>
      <c r="AG1398" s="11"/>
      <c r="AH1398" s="11"/>
      <c r="AI1398" s="11"/>
      <c r="AJ1398" s="11"/>
      <c r="AK1398" s="11"/>
      <c r="AL1398" s="11"/>
      <c r="AM1398" s="11"/>
      <c r="AN1398" s="11"/>
      <c r="AO1398" s="11"/>
      <c r="AP1398" s="11"/>
    </row>
    <row r="1399" spans="1:42" s="10" customFormat="1" ht="21">
      <c r="A1399" s="15"/>
      <c r="B1399" s="13"/>
      <c r="C1399" s="13"/>
      <c r="D1399" s="13"/>
      <c r="E1399" s="13"/>
      <c r="F1399" s="13"/>
      <c r="G1399" s="13"/>
      <c r="H1399" s="13"/>
      <c r="I1399" s="13"/>
      <c r="J1399" s="13"/>
      <c r="K1399" s="13"/>
      <c r="L1399" s="13"/>
      <c r="M1399" s="13"/>
      <c r="N1399" s="60"/>
      <c r="O1399" s="16"/>
      <c r="AA1399" s="11"/>
      <c r="AB1399" s="11"/>
      <c r="AC1399" s="11"/>
      <c r="AD1399" s="11"/>
      <c r="AE1399" s="11"/>
      <c r="AF1399" s="11"/>
      <c r="AG1399" s="11"/>
      <c r="AH1399" s="11"/>
      <c r="AI1399" s="11"/>
      <c r="AJ1399" s="11"/>
      <c r="AK1399" s="11"/>
      <c r="AL1399" s="11"/>
      <c r="AM1399" s="11"/>
      <c r="AN1399" s="11"/>
      <c r="AO1399" s="11"/>
      <c r="AP1399" s="11"/>
    </row>
    <row r="1400" spans="1:42" s="10" customFormat="1" ht="21">
      <c r="A1400" s="15"/>
      <c r="B1400" s="13"/>
      <c r="C1400" s="13"/>
      <c r="D1400" s="13"/>
      <c r="E1400" s="13"/>
      <c r="F1400" s="13"/>
      <c r="G1400" s="13"/>
      <c r="H1400" s="13"/>
      <c r="I1400" s="13"/>
      <c r="J1400" s="13"/>
      <c r="K1400" s="13"/>
      <c r="L1400" s="13"/>
      <c r="M1400" s="13"/>
      <c r="N1400" s="60"/>
      <c r="O1400" s="16"/>
      <c r="AA1400" s="11"/>
      <c r="AB1400" s="11"/>
      <c r="AC1400" s="11"/>
      <c r="AD1400" s="11"/>
      <c r="AE1400" s="11"/>
      <c r="AF1400" s="11"/>
      <c r="AG1400" s="11"/>
      <c r="AH1400" s="11"/>
      <c r="AI1400" s="11"/>
      <c r="AJ1400" s="11"/>
      <c r="AK1400" s="11"/>
      <c r="AL1400" s="11"/>
      <c r="AM1400" s="11"/>
      <c r="AN1400" s="11"/>
      <c r="AO1400" s="11"/>
      <c r="AP1400" s="11"/>
    </row>
    <row r="1401" spans="1:42" s="10" customFormat="1" ht="21">
      <c r="A1401" s="15"/>
      <c r="B1401" s="13"/>
      <c r="C1401" s="13"/>
      <c r="D1401" s="13"/>
      <c r="E1401" s="13"/>
      <c r="F1401" s="13"/>
      <c r="G1401" s="13"/>
      <c r="H1401" s="13"/>
      <c r="I1401" s="13"/>
      <c r="J1401" s="13"/>
      <c r="K1401" s="13"/>
      <c r="L1401" s="13"/>
      <c r="M1401" s="13"/>
      <c r="N1401" s="60"/>
      <c r="O1401" s="16"/>
      <c r="AA1401" s="11"/>
      <c r="AB1401" s="11"/>
      <c r="AC1401" s="11"/>
      <c r="AD1401" s="11"/>
      <c r="AE1401" s="11"/>
      <c r="AF1401" s="11"/>
      <c r="AG1401" s="11"/>
      <c r="AH1401" s="11"/>
      <c r="AI1401" s="11"/>
      <c r="AJ1401" s="11"/>
      <c r="AK1401" s="11"/>
      <c r="AL1401" s="11"/>
      <c r="AM1401" s="11"/>
      <c r="AN1401" s="11"/>
      <c r="AO1401" s="11"/>
      <c r="AP1401" s="11"/>
    </row>
    <row r="1402" spans="1:42" s="10" customFormat="1" ht="21">
      <c r="A1402" s="15"/>
      <c r="B1402" s="13"/>
      <c r="C1402" s="13"/>
      <c r="D1402" s="13"/>
      <c r="E1402" s="13"/>
      <c r="F1402" s="13"/>
      <c r="G1402" s="13"/>
      <c r="H1402" s="13"/>
      <c r="I1402" s="13"/>
      <c r="J1402" s="13"/>
      <c r="K1402" s="13"/>
      <c r="L1402" s="13"/>
      <c r="M1402" s="13"/>
      <c r="N1402" s="60"/>
      <c r="O1402" s="16"/>
      <c r="AA1402" s="11"/>
      <c r="AB1402" s="11"/>
      <c r="AC1402" s="11"/>
      <c r="AD1402" s="11"/>
      <c r="AE1402" s="11"/>
      <c r="AF1402" s="11"/>
      <c r="AG1402" s="11"/>
      <c r="AH1402" s="11"/>
      <c r="AI1402" s="11"/>
      <c r="AJ1402" s="11"/>
      <c r="AK1402" s="11"/>
      <c r="AL1402" s="11"/>
      <c r="AM1402" s="11"/>
      <c r="AN1402" s="11"/>
      <c r="AO1402" s="11"/>
      <c r="AP1402" s="11"/>
    </row>
    <row r="1403" spans="1:42" s="10" customFormat="1" ht="21">
      <c r="A1403" s="15"/>
      <c r="B1403" s="13"/>
      <c r="C1403" s="13"/>
      <c r="D1403" s="13"/>
      <c r="E1403" s="13"/>
      <c r="F1403" s="13"/>
      <c r="G1403" s="13"/>
      <c r="H1403" s="13"/>
      <c r="I1403" s="13"/>
      <c r="J1403" s="13"/>
      <c r="K1403" s="13"/>
      <c r="L1403" s="13"/>
      <c r="M1403" s="13"/>
      <c r="N1403" s="60"/>
      <c r="O1403" s="16"/>
      <c r="AA1403" s="11"/>
      <c r="AB1403" s="11"/>
      <c r="AC1403" s="11"/>
      <c r="AD1403" s="11"/>
      <c r="AE1403" s="11"/>
      <c r="AF1403" s="11"/>
      <c r="AG1403" s="11"/>
      <c r="AH1403" s="11"/>
      <c r="AI1403" s="11"/>
      <c r="AJ1403" s="11"/>
      <c r="AK1403" s="11"/>
      <c r="AL1403" s="11"/>
      <c r="AM1403" s="11"/>
      <c r="AN1403" s="11"/>
      <c r="AO1403" s="11"/>
      <c r="AP1403" s="11"/>
    </row>
    <row r="1404" spans="1:42" s="10" customFormat="1" ht="21">
      <c r="A1404" s="15"/>
      <c r="B1404" s="13"/>
      <c r="C1404" s="13"/>
      <c r="D1404" s="13"/>
      <c r="E1404" s="13"/>
      <c r="F1404" s="13"/>
      <c r="G1404" s="13"/>
      <c r="H1404" s="13"/>
      <c r="I1404" s="13"/>
      <c r="J1404" s="13"/>
      <c r="K1404" s="13"/>
      <c r="L1404" s="13"/>
      <c r="M1404" s="13"/>
      <c r="N1404" s="60"/>
      <c r="O1404" s="16"/>
      <c r="AA1404" s="11"/>
      <c r="AB1404" s="11"/>
      <c r="AC1404" s="11"/>
      <c r="AD1404" s="11"/>
      <c r="AE1404" s="11"/>
      <c r="AF1404" s="11"/>
      <c r="AG1404" s="11"/>
      <c r="AH1404" s="11"/>
      <c r="AI1404" s="11"/>
      <c r="AJ1404" s="11"/>
      <c r="AK1404" s="11"/>
      <c r="AL1404" s="11"/>
      <c r="AM1404" s="11"/>
      <c r="AN1404" s="11"/>
      <c r="AO1404" s="11"/>
      <c r="AP1404" s="11"/>
    </row>
    <row r="1405" spans="1:42" s="10" customFormat="1" ht="21">
      <c r="A1405" s="15"/>
      <c r="B1405" s="13"/>
      <c r="C1405" s="13"/>
      <c r="D1405" s="13"/>
      <c r="E1405" s="13"/>
      <c r="F1405" s="13"/>
      <c r="G1405" s="13"/>
      <c r="H1405" s="13"/>
      <c r="I1405" s="13"/>
      <c r="J1405" s="13"/>
      <c r="K1405" s="13"/>
      <c r="L1405" s="13"/>
      <c r="M1405" s="13"/>
      <c r="N1405" s="60"/>
      <c r="O1405" s="16"/>
      <c r="AA1405" s="11"/>
      <c r="AB1405" s="11"/>
      <c r="AC1405" s="11"/>
      <c r="AD1405" s="11"/>
      <c r="AE1405" s="11"/>
      <c r="AF1405" s="11"/>
      <c r="AG1405" s="11"/>
      <c r="AH1405" s="11"/>
      <c r="AI1405" s="11"/>
      <c r="AJ1405" s="11"/>
      <c r="AK1405" s="11"/>
      <c r="AL1405" s="11"/>
      <c r="AM1405" s="11"/>
      <c r="AN1405" s="11"/>
      <c r="AO1405" s="11"/>
      <c r="AP1405" s="11"/>
    </row>
    <row r="1406" spans="1:42" s="10" customFormat="1" ht="21">
      <c r="A1406" s="15"/>
      <c r="B1406" s="13"/>
      <c r="C1406" s="13"/>
      <c r="D1406" s="13"/>
      <c r="E1406" s="13"/>
      <c r="F1406" s="13"/>
      <c r="G1406" s="13"/>
      <c r="H1406" s="13"/>
      <c r="I1406" s="13"/>
      <c r="J1406" s="13"/>
      <c r="K1406" s="13"/>
      <c r="L1406" s="13"/>
      <c r="M1406" s="13"/>
      <c r="N1406" s="60"/>
      <c r="O1406" s="16"/>
      <c r="AA1406" s="11"/>
      <c r="AB1406" s="11"/>
      <c r="AC1406" s="11"/>
      <c r="AD1406" s="11"/>
      <c r="AE1406" s="11"/>
      <c r="AF1406" s="11"/>
      <c r="AG1406" s="11"/>
      <c r="AH1406" s="11"/>
      <c r="AI1406" s="11"/>
      <c r="AJ1406" s="11"/>
      <c r="AK1406" s="11"/>
      <c r="AL1406" s="11"/>
      <c r="AM1406" s="11"/>
      <c r="AN1406" s="11"/>
      <c r="AO1406" s="11"/>
      <c r="AP1406" s="11"/>
    </row>
    <row r="1407" spans="1:42" s="10" customFormat="1" ht="21">
      <c r="A1407" s="15"/>
      <c r="B1407" s="13"/>
      <c r="C1407" s="13"/>
      <c r="D1407" s="13"/>
      <c r="E1407" s="13"/>
      <c r="F1407" s="13"/>
      <c r="G1407" s="13"/>
      <c r="H1407" s="13"/>
      <c r="I1407" s="13"/>
      <c r="J1407" s="13"/>
      <c r="K1407" s="13"/>
      <c r="L1407" s="13"/>
      <c r="M1407" s="13"/>
      <c r="N1407" s="60"/>
      <c r="O1407" s="16"/>
      <c r="AA1407" s="11"/>
      <c r="AB1407" s="11"/>
      <c r="AC1407" s="11"/>
      <c r="AD1407" s="11"/>
      <c r="AE1407" s="11"/>
      <c r="AF1407" s="11"/>
      <c r="AG1407" s="11"/>
      <c r="AH1407" s="11"/>
      <c r="AI1407" s="11"/>
      <c r="AJ1407" s="11"/>
      <c r="AK1407" s="11"/>
      <c r="AL1407" s="11"/>
      <c r="AM1407" s="11"/>
      <c r="AN1407" s="11"/>
      <c r="AO1407" s="11"/>
      <c r="AP1407" s="11"/>
    </row>
    <row r="1408" spans="1:42" s="10" customFormat="1" ht="21">
      <c r="A1408" s="15"/>
      <c r="B1408" s="13"/>
      <c r="C1408" s="13"/>
      <c r="D1408" s="13"/>
      <c r="E1408" s="13"/>
      <c r="F1408" s="13"/>
      <c r="G1408" s="13"/>
      <c r="H1408" s="13"/>
      <c r="I1408" s="13"/>
      <c r="J1408" s="13"/>
      <c r="K1408" s="13"/>
      <c r="L1408" s="13"/>
      <c r="M1408" s="13"/>
      <c r="N1408" s="60"/>
      <c r="O1408" s="16"/>
      <c r="AA1408" s="11"/>
      <c r="AB1408" s="11"/>
      <c r="AC1408" s="11"/>
      <c r="AD1408" s="11"/>
      <c r="AE1408" s="11"/>
      <c r="AF1408" s="11"/>
      <c r="AG1408" s="11"/>
      <c r="AH1408" s="11"/>
      <c r="AI1408" s="11"/>
      <c r="AJ1408" s="11"/>
      <c r="AK1408" s="11"/>
      <c r="AL1408" s="11"/>
      <c r="AM1408" s="11"/>
      <c r="AN1408" s="11"/>
      <c r="AO1408" s="11"/>
      <c r="AP1408" s="11"/>
    </row>
    <row r="1409" spans="1:42" s="10" customFormat="1" ht="21">
      <c r="A1409" s="15"/>
      <c r="B1409" s="13"/>
      <c r="C1409" s="13"/>
      <c r="D1409" s="13"/>
      <c r="E1409" s="13"/>
      <c r="F1409" s="13"/>
      <c r="G1409" s="13"/>
      <c r="H1409" s="13"/>
      <c r="I1409" s="13"/>
      <c r="J1409" s="13"/>
      <c r="K1409" s="13"/>
      <c r="L1409" s="13"/>
      <c r="M1409" s="13"/>
      <c r="N1409" s="60"/>
      <c r="O1409" s="16"/>
      <c r="AA1409" s="11"/>
      <c r="AB1409" s="11"/>
      <c r="AC1409" s="11"/>
      <c r="AD1409" s="11"/>
      <c r="AE1409" s="11"/>
      <c r="AF1409" s="11"/>
      <c r="AG1409" s="11"/>
      <c r="AH1409" s="11"/>
      <c r="AI1409" s="11"/>
      <c r="AJ1409" s="11"/>
      <c r="AK1409" s="11"/>
      <c r="AL1409" s="11"/>
      <c r="AM1409" s="11"/>
      <c r="AN1409" s="11"/>
      <c r="AO1409" s="11"/>
      <c r="AP1409" s="11"/>
    </row>
    <row r="1410" spans="1:42" s="10" customFormat="1" ht="21">
      <c r="A1410" s="15"/>
      <c r="B1410" s="13"/>
      <c r="C1410" s="13"/>
      <c r="D1410" s="13"/>
      <c r="E1410" s="13"/>
      <c r="F1410" s="13"/>
      <c r="G1410" s="13"/>
      <c r="H1410" s="13"/>
      <c r="I1410" s="13"/>
      <c r="J1410" s="13"/>
      <c r="K1410" s="13"/>
      <c r="L1410" s="13"/>
      <c r="M1410" s="13"/>
      <c r="N1410" s="60"/>
      <c r="O1410" s="16"/>
      <c r="AA1410" s="11"/>
      <c r="AB1410" s="11"/>
      <c r="AC1410" s="11"/>
      <c r="AD1410" s="11"/>
      <c r="AE1410" s="11"/>
      <c r="AF1410" s="11"/>
      <c r="AG1410" s="11"/>
      <c r="AH1410" s="11"/>
      <c r="AI1410" s="11"/>
      <c r="AJ1410" s="11"/>
      <c r="AK1410" s="11"/>
      <c r="AL1410" s="11"/>
      <c r="AM1410" s="11"/>
      <c r="AN1410" s="11"/>
      <c r="AO1410" s="11"/>
      <c r="AP1410" s="11"/>
    </row>
    <row r="1411" spans="1:42" s="10" customFormat="1" ht="21">
      <c r="A1411" s="15"/>
      <c r="B1411" s="13"/>
      <c r="C1411" s="13"/>
      <c r="D1411" s="13"/>
      <c r="E1411" s="13"/>
      <c r="F1411" s="13"/>
      <c r="G1411" s="13"/>
      <c r="H1411" s="13"/>
      <c r="I1411" s="13"/>
      <c r="J1411" s="13"/>
      <c r="K1411" s="13"/>
      <c r="L1411" s="13"/>
      <c r="M1411" s="13"/>
      <c r="N1411" s="60"/>
      <c r="O1411" s="16"/>
      <c r="AA1411" s="11"/>
      <c r="AB1411" s="11"/>
      <c r="AC1411" s="11"/>
      <c r="AD1411" s="11"/>
      <c r="AE1411" s="11"/>
      <c r="AF1411" s="11"/>
      <c r="AG1411" s="11"/>
      <c r="AH1411" s="11"/>
      <c r="AI1411" s="11"/>
      <c r="AJ1411" s="11"/>
      <c r="AK1411" s="11"/>
      <c r="AL1411" s="11"/>
      <c r="AM1411" s="11"/>
      <c r="AN1411" s="11"/>
      <c r="AO1411" s="11"/>
      <c r="AP1411" s="11"/>
    </row>
    <row r="1412" spans="1:42" s="10" customFormat="1" ht="21">
      <c r="A1412" s="15"/>
      <c r="B1412" s="13"/>
      <c r="C1412" s="13"/>
      <c r="D1412" s="13"/>
      <c r="E1412" s="13"/>
      <c r="F1412" s="13"/>
      <c r="G1412" s="13"/>
      <c r="H1412" s="13"/>
      <c r="I1412" s="13"/>
      <c r="J1412" s="13"/>
      <c r="K1412" s="13"/>
      <c r="L1412" s="13"/>
      <c r="M1412" s="13"/>
      <c r="N1412" s="60"/>
      <c r="O1412" s="16"/>
      <c r="AA1412" s="11"/>
      <c r="AB1412" s="11"/>
      <c r="AC1412" s="11"/>
      <c r="AD1412" s="11"/>
      <c r="AE1412" s="11"/>
      <c r="AF1412" s="11"/>
      <c r="AG1412" s="11"/>
      <c r="AH1412" s="11"/>
      <c r="AI1412" s="11"/>
      <c r="AJ1412" s="11"/>
      <c r="AK1412" s="11"/>
      <c r="AL1412" s="11"/>
      <c r="AM1412" s="11"/>
      <c r="AN1412" s="11"/>
      <c r="AO1412" s="11"/>
      <c r="AP1412" s="11"/>
    </row>
    <row r="1413" spans="1:42" s="10" customFormat="1" ht="21">
      <c r="A1413" s="15"/>
      <c r="B1413" s="13"/>
      <c r="C1413" s="13"/>
      <c r="D1413" s="13"/>
      <c r="E1413" s="13"/>
      <c r="F1413" s="13"/>
      <c r="G1413" s="13"/>
      <c r="H1413" s="13"/>
      <c r="I1413" s="13"/>
      <c r="J1413" s="13"/>
      <c r="K1413" s="13"/>
      <c r="L1413" s="13"/>
      <c r="M1413" s="13"/>
      <c r="N1413" s="60"/>
      <c r="O1413" s="16"/>
      <c r="AA1413" s="11"/>
      <c r="AB1413" s="11"/>
      <c r="AC1413" s="11"/>
      <c r="AD1413" s="11"/>
      <c r="AE1413" s="11"/>
      <c r="AF1413" s="11"/>
      <c r="AG1413" s="11"/>
      <c r="AH1413" s="11"/>
      <c r="AI1413" s="11"/>
      <c r="AJ1413" s="11"/>
      <c r="AK1413" s="11"/>
      <c r="AL1413" s="11"/>
      <c r="AM1413" s="11"/>
      <c r="AN1413" s="11"/>
      <c r="AO1413" s="11"/>
      <c r="AP1413" s="11"/>
    </row>
    <row r="1414" spans="1:42" s="10" customFormat="1" ht="21">
      <c r="A1414" s="15"/>
      <c r="B1414" s="13"/>
      <c r="C1414" s="13"/>
      <c r="D1414" s="13"/>
      <c r="E1414" s="13"/>
      <c r="F1414" s="13"/>
      <c r="G1414" s="13"/>
      <c r="H1414" s="13"/>
      <c r="I1414" s="13"/>
      <c r="J1414" s="13"/>
      <c r="K1414" s="13"/>
      <c r="L1414" s="13"/>
      <c r="M1414" s="13"/>
      <c r="N1414" s="60"/>
      <c r="O1414" s="16"/>
      <c r="AA1414" s="11"/>
      <c r="AB1414" s="11"/>
      <c r="AC1414" s="11"/>
      <c r="AD1414" s="11"/>
      <c r="AE1414" s="11"/>
      <c r="AF1414" s="11"/>
      <c r="AG1414" s="11"/>
      <c r="AH1414" s="11"/>
      <c r="AI1414" s="11"/>
      <c r="AJ1414" s="11"/>
      <c r="AK1414" s="11"/>
      <c r="AL1414" s="11"/>
      <c r="AM1414" s="11"/>
      <c r="AN1414" s="11"/>
      <c r="AO1414" s="11"/>
      <c r="AP1414" s="11"/>
    </row>
    <row r="1415" spans="1:42" s="10" customFormat="1" ht="21">
      <c r="A1415" s="15"/>
      <c r="B1415" s="13"/>
      <c r="C1415" s="13"/>
      <c r="D1415" s="13"/>
      <c r="E1415" s="13"/>
      <c r="F1415" s="13"/>
      <c r="G1415" s="13"/>
      <c r="H1415" s="13"/>
      <c r="I1415" s="13"/>
      <c r="J1415" s="13"/>
      <c r="K1415" s="13"/>
      <c r="L1415" s="13"/>
      <c r="M1415" s="13"/>
      <c r="N1415" s="60"/>
      <c r="O1415" s="16"/>
      <c r="AA1415" s="11"/>
      <c r="AB1415" s="11"/>
      <c r="AC1415" s="11"/>
      <c r="AD1415" s="11"/>
      <c r="AE1415" s="11"/>
      <c r="AF1415" s="11"/>
      <c r="AG1415" s="11"/>
      <c r="AH1415" s="11"/>
      <c r="AI1415" s="11"/>
      <c r="AJ1415" s="11"/>
      <c r="AK1415" s="11"/>
      <c r="AL1415" s="11"/>
      <c r="AM1415" s="11"/>
      <c r="AN1415" s="11"/>
      <c r="AO1415" s="11"/>
      <c r="AP1415" s="11"/>
    </row>
    <row r="1416" spans="1:42" s="10" customFormat="1" ht="21">
      <c r="A1416" s="15"/>
      <c r="B1416" s="13"/>
      <c r="C1416" s="13"/>
      <c r="D1416" s="13"/>
      <c r="E1416" s="13"/>
      <c r="F1416" s="13"/>
      <c r="G1416" s="13"/>
      <c r="H1416" s="13"/>
      <c r="I1416" s="13"/>
      <c r="J1416" s="13"/>
      <c r="K1416" s="13"/>
      <c r="L1416" s="13"/>
      <c r="M1416" s="13"/>
      <c r="N1416" s="60"/>
      <c r="O1416" s="16"/>
      <c r="AA1416" s="11"/>
      <c r="AB1416" s="11"/>
      <c r="AC1416" s="11"/>
      <c r="AD1416" s="11"/>
      <c r="AE1416" s="11"/>
      <c r="AF1416" s="11"/>
      <c r="AG1416" s="11"/>
      <c r="AH1416" s="11"/>
      <c r="AI1416" s="11"/>
      <c r="AJ1416" s="11"/>
      <c r="AK1416" s="11"/>
      <c r="AL1416" s="11"/>
      <c r="AM1416" s="11"/>
      <c r="AN1416" s="11"/>
      <c r="AO1416" s="11"/>
      <c r="AP1416" s="11"/>
    </row>
    <row r="1417" spans="1:42" s="10" customFormat="1" ht="21">
      <c r="A1417" s="15"/>
      <c r="B1417" s="13"/>
      <c r="C1417" s="13"/>
      <c r="D1417" s="13"/>
      <c r="E1417" s="13"/>
      <c r="F1417" s="13"/>
      <c r="G1417" s="13"/>
      <c r="H1417" s="13"/>
      <c r="I1417" s="13"/>
      <c r="J1417" s="13"/>
      <c r="K1417" s="13"/>
      <c r="L1417" s="13"/>
      <c r="M1417" s="13"/>
      <c r="N1417" s="60"/>
      <c r="O1417" s="16"/>
      <c r="AA1417" s="11"/>
      <c r="AB1417" s="11"/>
      <c r="AC1417" s="11"/>
      <c r="AD1417" s="11"/>
      <c r="AE1417" s="11"/>
      <c r="AF1417" s="11"/>
      <c r="AG1417" s="11"/>
      <c r="AH1417" s="11"/>
      <c r="AI1417" s="11"/>
      <c r="AJ1417" s="11"/>
      <c r="AK1417" s="11"/>
      <c r="AL1417" s="11"/>
      <c r="AM1417" s="11"/>
      <c r="AN1417" s="11"/>
      <c r="AO1417" s="11"/>
      <c r="AP1417" s="11"/>
    </row>
    <row r="1418" spans="1:42" s="10" customFormat="1" ht="21">
      <c r="A1418" s="15"/>
      <c r="B1418" s="13"/>
      <c r="C1418" s="13"/>
      <c r="D1418" s="13"/>
      <c r="E1418" s="13"/>
      <c r="F1418" s="13"/>
      <c r="G1418" s="13"/>
      <c r="H1418" s="13"/>
      <c r="I1418" s="13"/>
      <c r="J1418" s="13"/>
      <c r="K1418" s="13"/>
      <c r="L1418" s="13"/>
      <c r="M1418" s="13"/>
      <c r="N1418" s="60"/>
      <c r="O1418" s="16"/>
      <c r="AA1418" s="11"/>
      <c r="AB1418" s="11"/>
      <c r="AC1418" s="11"/>
      <c r="AD1418" s="11"/>
      <c r="AE1418" s="11"/>
      <c r="AF1418" s="11"/>
      <c r="AG1418" s="11"/>
      <c r="AH1418" s="11"/>
      <c r="AI1418" s="11"/>
      <c r="AJ1418" s="11"/>
      <c r="AK1418" s="11"/>
      <c r="AL1418" s="11"/>
      <c r="AM1418" s="11"/>
      <c r="AN1418" s="11"/>
      <c r="AO1418" s="11"/>
      <c r="AP1418" s="11"/>
    </row>
    <row r="1419" spans="1:42" s="10" customFormat="1" ht="21">
      <c r="A1419" s="15"/>
      <c r="B1419" s="13"/>
      <c r="C1419" s="13"/>
      <c r="D1419" s="13"/>
      <c r="E1419" s="13"/>
      <c r="F1419" s="13"/>
      <c r="G1419" s="13"/>
      <c r="H1419" s="13"/>
      <c r="I1419" s="13"/>
      <c r="J1419" s="13"/>
      <c r="K1419" s="13"/>
      <c r="L1419" s="13"/>
      <c r="M1419" s="13"/>
      <c r="N1419" s="60"/>
      <c r="O1419" s="16"/>
      <c r="AA1419" s="11"/>
      <c r="AB1419" s="11"/>
      <c r="AC1419" s="11"/>
      <c r="AD1419" s="11"/>
      <c r="AE1419" s="11"/>
      <c r="AF1419" s="11"/>
      <c r="AG1419" s="11"/>
      <c r="AH1419" s="11"/>
      <c r="AI1419" s="11"/>
      <c r="AJ1419" s="11"/>
      <c r="AK1419" s="11"/>
      <c r="AL1419" s="11"/>
      <c r="AM1419" s="11"/>
      <c r="AN1419" s="11"/>
      <c r="AO1419" s="11"/>
      <c r="AP1419" s="11"/>
    </row>
    <row r="1420" spans="1:42" s="10" customFormat="1" ht="21">
      <c r="A1420" s="15"/>
      <c r="B1420" s="13"/>
      <c r="C1420" s="13"/>
      <c r="D1420" s="13"/>
      <c r="E1420" s="13"/>
      <c r="F1420" s="13"/>
      <c r="G1420" s="13"/>
      <c r="H1420" s="13"/>
      <c r="I1420" s="13"/>
      <c r="J1420" s="13"/>
      <c r="K1420" s="13"/>
      <c r="L1420" s="13"/>
      <c r="M1420" s="13"/>
      <c r="N1420" s="60"/>
      <c r="O1420" s="16"/>
      <c r="AA1420" s="11"/>
      <c r="AB1420" s="11"/>
      <c r="AC1420" s="11"/>
      <c r="AD1420" s="11"/>
      <c r="AE1420" s="11"/>
      <c r="AF1420" s="11"/>
      <c r="AG1420" s="11"/>
      <c r="AH1420" s="11"/>
      <c r="AI1420" s="11"/>
      <c r="AJ1420" s="11"/>
      <c r="AK1420" s="11"/>
      <c r="AL1420" s="11"/>
      <c r="AM1420" s="11"/>
      <c r="AN1420" s="11"/>
      <c r="AO1420" s="11"/>
      <c r="AP1420" s="11"/>
    </row>
    <row r="1421" spans="1:42" s="10" customFormat="1" ht="21">
      <c r="A1421" s="15"/>
      <c r="B1421" s="13"/>
      <c r="C1421" s="13"/>
      <c r="D1421" s="13"/>
      <c r="E1421" s="13"/>
      <c r="F1421" s="13"/>
      <c r="G1421" s="13"/>
      <c r="H1421" s="13"/>
      <c r="I1421" s="13"/>
      <c r="J1421" s="13"/>
      <c r="K1421" s="13"/>
      <c r="L1421" s="13"/>
      <c r="M1421" s="13"/>
      <c r="N1421" s="60"/>
      <c r="O1421" s="16"/>
      <c r="AA1421" s="11"/>
      <c r="AB1421" s="11"/>
      <c r="AC1421" s="11"/>
      <c r="AD1421" s="11"/>
      <c r="AE1421" s="11"/>
      <c r="AF1421" s="11"/>
      <c r="AG1421" s="11"/>
      <c r="AH1421" s="11"/>
      <c r="AI1421" s="11"/>
      <c r="AJ1421" s="11"/>
      <c r="AK1421" s="11"/>
      <c r="AL1421" s="11"/>
      <c r="AM1421" s="11"/>
      <c r="AN1421" s="11"/>
      <c r="AO1421" s="11"/>
      <c r="AP1421" s="11"/>
    </row>
    <row r="1422" spans="1:42" s="10" customFormat="1" ht="21">
      <c r="A1422" s="15"/>
      <c r="B1422" s="13"/>
      <c r="C1422" s="13"/>
      <c r="D1422" s="13"/>
      <c r="E1422" s="13"/>
      <c r="F1422" s="13"/>
      <c r="G1422" s="13"/>
      <c r="H1422" s="13"/>
      <c r="I1422" s="13"/>
      <c r="J1422" s="13"/>
      <c r="K1422" s="13"/>
      <c r="L1422" s="13"/>
      <c r="M1422" s="13"/>
      <c r="N1422" s="60"/>
      <c r="O1422" s="16"/>
      <c r="AA1422" s="11"/>
      <c r="AB1422" s="11"/>
      <c r="AC1422" s="11"/>
      <c r="AD1422" s="11"/>
      <c r="AE1422" s="11"/>
      <c r="AF1422" s="11"/>
      <c r="AG1422" s="11"/>
      <c r="AH1422" s="11"/>
      <c r="AI1422" s="11"/>
      <c r="AJ1422" s="11"/>
      <c r="AK1422" s="11"/>
      <c r="AL1422" s="11"/>
      <c r="AM1422" s="11"/>
      <c r="AN1422" s="11"/>
      <c r="AO1422" s="11"/>
      <c r="AP1422" s="11"/>
    </row>
    <row r="1423" spans="1:42" s="10" customFormat="1" ht="21">
      <c r="A1423" s="15"/>
      <c r="B1423" s="13"/>
      <c r="C1423" s="13"/>
      <c r="D1423" s="13"/>
      <c r="E1423" s="13"/>
      <c r="F1423" s="13"/>
      <c r="G1423" s="13"/>
      <c r="H1423" s="13"/>
      <c r="I1423" s="13"/>
      <c r="J1423" s="13"/>
      <c r="K1423" s="13"/>
      <c r="L1423" s="13"/>
      <c r="M1423" s="13"/>
      <c r="N1423" s="60"/>
      <c r="O1423" s="16"/>
      <c r="AA1423" s="11"/>
      <c r="AB1423" s="11"/>
      <c r="AC1423" s="11"/>
      <c r="AD1423" s="11"/>
      <c r="AE1423" s="11"/>
      <c r="AF1423" s="11"/>
      <c r="AG1423" s="11"/>
      <c r="AH1423" s="11"/>
      <c r="AI1423" s="11"/>
      <c r="AJ1423" s="11"/>
      <c r="AK1423" s="11"/>
      <c r="AL1423" s="11"/>
      <c r="AM1423" s="11"/>
      <c r="AN1423" s="11"/>
      <c r="AO1423" s="11"/>
      <c r="AP1423" s="11"/>
    </row>
    <row r="1424" spans="1:42" s="10" customFormat="1" ht="21">
      <c r="A1424" s="15"/>
      <c r="B1424" s="13"/>
      <c r="C1424" s="13"/>
      <c r="D1424" s="13"/>
      <c r="E1424" s="13"/>
      <c r="F1424" s="13"/>
      <c r="G1424" s="13"/>
      <c r="H1424" s="13"/>
      <c r="I1424" s="13"/>
      <c r="J1424" s="13"/>
      <c r="K1424" s="13"/>
      <c r="L1424" s="13"/>
      <c r="M1424" s="13"/>
      <c r="N1424" s="60"/>
      <c r="O1424" s="16"/>
      <c r="AA1424" s="11"/>
      <c r="AB1424" s="11"/>
      <c r="AC1424" s="11"/>
      <c r="AD1424" s="11"/>
      <c r="AE1424" s="11"/>
      <c r="AF1424" s="11"/>
      <c r="AG1424" s="11"/>
      <c r="AH1424" s="11"/>
      <c r="AI1424" s="11"/>
      <c r="AJ1424" s="11"/>
      <c r="AK1424" s="11"/>
      <c r="AL1424" s="11"/>
      <c r="AM1424" s="11"/>
      <c r="AN1424" s="11"/>
      <c r="AO1424" s="11"/>
      <c r="AP1424" s="11"/>
    </row>
    <row r="1425" spans="1:42" s="10" customFormat="1" ht="21">
      <c r="A1425" s="15"/>
      <c r="B1425" s="13"/>
      <c r="C1425" s="13"/>
      <c r="D1425" s="13"/>
      <c r="E1425" s="13"/>
      <c r="F1425" s="13"/>
      <c r="G1425" s="13"/>
      <c r="H1425" s="13"/>
      <c r="I1425" s="13"/>
      <c r="J1425" s="13"/>
      <c r="K1425" s="13"/>
      <c r="L1425" s="13"/>
      <c r="M1425" s="13"/>
      <c r="N1425" s="60"/>
      <c r="O1425" s="16"/>
      <c r="AA1425" s="11"/>
      <c r="AB1425" s="11"/>
      <c r="AC1425" s="11"/>
      <c r="AD1425" s="11"/>
      <c r="AE1425" s="11"/>
      <c r="AF1425" s="11"/>
      <c r="AG1425" s="11"/>
      <c r="AH1425" s="11"/>
      <c r="AI1425" s="11"/>
      <c r="AJ1425" s="11"/>
      <c r="AK1425" s="11"/>
      <c r="AL1425" s="11"/>
      <c r="AM1425" s="11"/>
      <c r="AN1425" s="11"/>
      <c r="AO1425" s="11"/>
      <c r="AP1425" s="11"/>
    </row>
    <row r="1426" spans="1:42" s="10" customFormat="1" ht="21">
      <c r="A1426" s="15"/>
      <c r="B1426" s="13"/>
      <c r="C1426" s="13"/>
      <c r="D1426" s="13"/>
      <c r="E1426" s="13"/>
      <c r="F1426" s="13"/>
      <c r="G1426" s="13"/>
      <c r="H1426" s="13"/>
      <c r="I1426" s="13"/>
      <c r="J1426" s="13"/>
      <c r="K1426" s="13"/>
      <c r="L1426" s="13"/>
      <c r="M1426" s="13"/>
      <c r="N1426" s="60"/>
      <c r="O1426" s="16"/>
      <c r="AA1426" s="11"/>
      <c r="AB1426" s="11"/>
      <c r="AC1426" s="11"/>
      <c r="AD1426" s="11"/>
      <c r="AE1426" s="11"/>
      <c r="AF1426" s="11"/>
      <c r="AG1426" s="11"/>
      <c r="AH1426" s="11"/>
      <c r="AI1426" s="11"/>
      <c r="AJ1426" s="11"/>
      <c r="AK1426" s="11"/>
      <c r="AL1426" s="11"/>
      <c r="AM1426" s="11"/>
      <c r="AN1426" s="11"/>
      <c r="AO1426" s="11"/>
      <c r="AP1426" s="11"/>
    </row>
    <row r="1427" spans="1:42" s="10" customFormat="1" ht="21">
      <c r="A1427" s="15"/>
      <c r="B1427" s="13"/>
      <c r="C1427" s="13"/>
      <c r="D1427" s="13"/>
      <c r="E1427" s="13"/>
      <c r="F1427" s="13"/>
      <c r="G1427" s="13"/>
      <c r="H1427" s="13"/>
      <c r="I1427" s="13"/>
      <c r="J1427" s="13"/>
      <c r="K1427" s="13"/>
      <c r="L1427" s="13"/>
      <c r="M1427" s="13"/>
      <c r="N1427" s="60"/>
      <c r="O1427" s="16"/>
      <c r="AA1427" s="11"/>
      <c r="AB1427" s="11"/>
      <c r="AC1427" s="11"/>
      <c r="AD1427" s="11"/>
      <c r="AE1427" s="11"/>
      <c r="AF1427" s="11"/>
      <c r="AG1427" s="11"/>
      <c r="AH1427" s="11"/>
      <c r="AI1427" s="11"/>
      <c r="AJ1427" s="11"/>
      <c r="AK1427" s="11"/>
      <c r="AL1427" s="11"/>
      <c r="AM1427" s="11"/>
      <c r="AN1427" s="11"/>
      <c r="AO1427" s="11"/>
      <c r="AP1427" s="11"/>
    </row>
    <row r="1428" spans="1:42" s="10" customFormat="1" ht="21">
      <c r="A1428" s="15"/>
      <c r="B1428" s="13"/>
      <c r="C1428" s="13"/>
      <c r="D1428" s="13"/>
      <c r="E1428" s="13"/>
      <c r="F1428" s="13"/>
      <c r="G1428" s="13"/>
      <c r="H1428" s="13"/>
      <c r="I1428" s="13"/>
      <c r="J1428" s="13"/>
      <c r="K1428" s="13"/>
      <c r="L1428" s="13"/>
      <c r="M1428" s="13"/>
      <c r="N1428" s="60"/>
      <c r="O1428" s="16"/>
      <c r="AA1428" s="11"/>
      <c r="AB1428" s="11"/>
      <c r="AC1428" s="11"/>
      <c r="AD1428" s="11"/>
      <c r="AE1428" s="11"/>
      <c r="AF1428" s="11"/>
      <c r="AG1428" s="11"/>
      <c r="AH1428" s="11"/>
      <c r="AI1428" s="11"/>
      <c r="AJ1428" s="11"/>
      <c r="AK1428" s="11"/>
      <c r="AL1428" s="11"/>
      <c r="AM1428" s="11"/>
      <c r="AN1428" s="11"/>
      <c r="AO1428" s="11"/>
      <c r="AP1428" s="11"/>
    </row>
    <row r="1429" spans="1:42" s="10" customFormat="1" ht="21">
      <c r="A1429" s="15"/>
      <c r="B1429" s="13"/>
      <c r="C1429" s="13"/>
      <c r="D1429" s="13"/>
      <c r="E1429" s="13"/>
      <c r="F1429" s="13"/>
      <c r="G1429" s="13"/>
      <c r="H1429" s="13"/>
      <c r="I1429" s="13"/>
      <c r="J1429" s="13"/>
      <c r="K1429" s="13"/>
      <c r="L1429" s="13"/>
      <c r="M1429" s="13"/>
      <c r="N1429" s="60"/>
      <c r="O1429" s="16"/>
      <c r="AA1429" s="11"/>
      <c r="AB1429" s="11"/>
      <c r="AC1429" s="11"/>
      <c r="AD1429" s="11"/>
      <c r="AE1429" s="11"/>
      <c r="AF1429" s="11"/>
      <c r="AG1429" s="11"/>
      <c r="AH1429" s="11"/>
      <c r="AI1429" s="11"/>
      <c r="AJ1429" s="11"/>
      <c r="AK1429" s="11"/>
      <c r="AL1429" s="11"/>
      <c r="AM1429" s="11"/>
      <c r="AN1429" s="11"/>
      <c r="AO1429" s="11"/>
      <c r="AP1429" s="11"/>
    </row>
    <row r="1430" spans="1:42" s="10" customFormat="1" ht="21">
      <c r="A1430" s="15"/>
      <c r="B1430" s="13"/>
      <c r="C1430" s="13"/>
      <c r="D1430" s="13"/>
      <c r="E1430" s="13"/>
      <c r="F1430" s="13"/>
      <c r="G1430" s="13"/>
      <c r="H1430" s="13"/>
      <c r="I1430" s="13"/>
      <c r="J1430" s="13"/>
      <c r="K1430" s="13"/>
      <c r="L1430" s="13"/>
      <c r="M1430" s="13"/>
      <c r="N1430" s="60"/>
      <c r="O1430" s="16"/>
      <c r="AA1430" s="11"/>
      <c r="AB1430" s="11"/>
      <c r="AC1430" s="11"/>
      <c r="AD1430" s="11"/>
      <c r="AE1430" s="11"/>
      <c r="AF1430" s="11"/>
      <c r="AG1430" s="11"/>
      <c r="AH1430" s="11"/>
      <c r="AI1430" s="11"/>
      <c r="AJ1430" s="11"/>
      <c r="AK1430" s="11"/>
      <c r="AL1430" s="11"/>
      <c r="AM1430" s="11"/>
      <c r="AN1430" s="11"/>
      <c r="AO1430" s="11"/>
      <c r="AP1430" s="11"/>
    </row>
    <row r="1431" spans="1:42" s="10" customFormat="1" ht="21">
      <c r="A1431" s="15"/>
      <c r="B1431" s="13"/>
      <c r="C1431" s="13"/>
      <c r="D1431" s="13"/>
      <c r="E1431" s="13"/>
      <c r="F1431" s="13"/>
      <c r="G1431" s="13"/>
      <c r="H1431" s="13"/>
      <c r="I1431" s="13"/>
      <c r="J1431" s="13"/>
      <c r="K1431" s="13"/>
      <c r="L1431" s="13"/>
      <c r="M1431" s="13"/>
      <c r="N1431" s="60"/>
      <c r="O1431" s="16"/>
      <c r="AA1431" s="11"/>
      <c r="AB1431" s="11"/>
      <c r="AC1431" s="11"/>
      <c r="AD1431" s="11"/>
      <c r="AE1431" s="11"/>
      <c r="AF1431" s="11"/>
      <c r="AG1431" s="11"/>
      <c r="AH1431" s="11"/>
      <c r="AI1431" s="11"/>
      <c r="AJ1431" s="11"/>
      <c r="AK1431" s="11"/>
      <c r="AL1431" s="11"/>
      <c r="AM1431" s="11"/>
      <c r="AN1431" s="11"/>
      <c r="AO1431" s="11"/>
      <c r="AP1431" s="11"/>
    </row>
    <row r="1432" spans="1:42" s="10" customFormat="1" ht="21">
      <c r="A1432" s="15"/>
      <c r="B1432" s="13"/>
      <c r="C1432" s="13"/>
      <c r="D1432" s="13"/>
      <c r="E1432" s="13"/>
      <c r="F1432" s="13"/>
      <c r="G1432" s="13"/>
      <c r="H1432" s="13"/>
      <c r="I1432" s="13"/>
      <c r="J1432" s="13"/>
      <c r="K1432" s="13"/>
      <c r="L1432" s="13"/>
      <c r="M1432" s="13"/>
      <c r="N1432" s="60"/>
      <c r="O1432" s="16"/>
      <c r="AA1432" s="11"/>
      <c r="AB1432" s="11"/>
      <c r="AC1432" s="11"/>
      <c r="AD1432" s="11"/>
      <c r="AE1432" s="11"/>
      <c r="AF1432" s="11"/>
      <c r="AG1432" s="11"/>
      <c r="AH1432" s="11"/>
      <c r="AI1432" s="11"/>
      <c r="AJ1432" s="11"/>
      <c r="AK1432" s="11"/>
      <c r="AL1432" s="11"/>
      <c r="AM1432" s="11"/>
      <c r="AN1432" s="11"/>
      <c r="AO1432" s="11"/>
      <c r="AP1432" s="11"/>
    </row>
    <row r="1433" spans="1:42" s="10" customFormat="1" ht="21">
      <c r="A1433" s="15"/>
      <c r="B1433" s="13"/>
      <c r="C1433" s="13"/>
      <c r="D1433" s="13"/>
      <c r="E1433" s="13"/>
      <c r="F1433" s="13"/>
      <c r="G1433" s="13"/>
      <c r="H1433" s="13"/>
      <c r="I1433" s="13"/>
      <c r="J1433" s="13"/>
      <c r="K1433" s="13"/>
      <c r="L1433" s="13"/>
      <c r="M1433" s="13"/>
      <c r="N1433" s="60"/>
      <c r="O1433" s="16"/>
      <c r="AA1433" s="11"/>
      <c r="AB1433" s="11"/>
      <c r="AC1433" s="11"/>
      <c r="AD1433" s="11"/>
      <c r="AE1433" s="11"/>
      <c r="AF1433" s="11"/>
      <c r="AG1433" s="11"/>
      <c r="AH1433" s="11"/>
      <c r="AI1433" s="11"/>
      <c r="AJ1433" s="11"/>
      <c r="AK1433" s="11"/>
      <c r="AL1433" s="11"/>
      <c r="AM1433" s="11"/>
      <c r="AN1433" s="11"/>
      <c r="AO1433" s="11"/>
      <c r="AP1433" s="11"/>
    </row>
    <row r="1434" spans="1:42" s="10" customFormat="1" ht="21">
      <c r="A1434" s="15"/>
      <c r="B1434" s="13"/>
      <c r="C1434" s="13"/>
      <c r="D1434" s="13"/>
      <c r="E1434" s="13"/>
      <c r="F1434" s="13"/>
      <c r="G1434" s="13"/>
      <c r="H1434" s="13"/>
      <c r="I1434" s="13"/>
      <c r="J1434" s="13"/>
      <c r="K1434" s="13"/>
      <c r="L1434" s="13"/>
      <c r="M1434" s="13"/>
      <c r="N1434" s="60"/>
      <c r="O1434" s="16"/>
      <c r="AA1434" s="11"/>
      <c r="AB1434" s="11"/>
      <c r="AC1434" s="11"/>
      <c r="AD1434" s="11"/>
      <c r="AE1434" s="11"/>
      <c r="AF1434" s="11"/>
      <c r="AG1434" s="11"/>
      <c r="AH1434" s="11"/>
      <c r="AI1434" s="11"/>
      <c r="AJ1434" s="11"/>
      <c r="AK1434" s="11"/>
      <c r="AL1434" s="11"/>
      <c r="AM1434" s="11"/>
      <c r="AN1434" s="11"/>
      <c r="AO1434" s="11"/>
      <c r="AP1434" s="11"/>
    </row>
    <row r="1435" spans="1:42" s="10" customFormat="1" ht="21">
      <c r="A1435" s="15"/>
      <c r="B1435" s="13"/>
      <c r="C1435" s="13"/>
      <c r="D1435" s="13"/>
      <c r="E1435" s="13"/>
      <c r="F1435" s="13"/>
      <c r="G1435" s="13"/>
      <c r="H1435" s="13"/>
      <c r="I1435" s="13"/>
      <c r="J1435" s="13"/>
      <c r="K1435" s="13"/>
      <c r="L1435" s="13"/>
      <c r="M1435" s="13"/>
      <c r="N1435" s="60"/>
      <c r="O1435" s="16"/>
      <c r="AA1435" s="11"/>
      <c r="AB1435" s="11"/>
      <c r="AC1435" s="11"/>
      <c r="AD1435" s="11"/>
      <c r="AE1435" s="11"/>
      <c r="AF1435" s="11"/>
      <c r="AG1435" s="11"/>
      <c r="AH1435" s="11"/>
      <c r="AI1435" s="11"/>
      <c r="AJ1435" s="11"/>
      <c r="AK1435" s="11"/>
      <c r="AL1435" s="11"/>
      <c r="AM1435" s="11"/>
      <c r="AN1435" s="11"/>
      <c r="AO1435" s="11"/>
      <c r="AP1435" s="11"/>
    </row>
    <row r="1436" spans="1:42" s="10" customFormat="1" ht="21">
      <c r="A1436" s="15"/>
      <c r="B1436" s="13"/>
      <c r="C1436" s="13"/>
      <c r="D1436" s="13"/>
      <c r="E1436" s="13"/>
      <c r="F1436" s="13"/>
      <c r="G1436" s="13"/>
      <c r="H1436" s="13"/>
      <c r="I1436" s="13"/>
      <c r="J1436" s="13"/>
      <c r="K1436" s="13"/>
      <c r="L1436" s="13"/>
      <c r="M1436" s="13"/>
      <c r="N1436" s="60"/>
      <c r="O1436" s="16"/>
      <c r="AA1436" s="11"/>
      <c r="AB1436" s="11"/>
      <c r="AC1436" s="11"/>
      <c r="AD1436" s="11"/>
      <c r="AE1436" s="11"/>
      <c r="AF1436" s="11"/>
      <c r="AG1436" s="11"/>
      <c r="AH1436" s="11"/>
      <c r="AI1436" s="11"/>
      <c r="AJ1436" s="11"/>
      <c r="AK1436" s="11"/>
      <c r="AL1436" s="11"/>
      <c r="AM1436" s="11"/>
      <c r="AN1436" s="11"/>
      <c r="AO1436" s="11"/>
      <c r="AP1436" s="11"/>
    </row>
    <row r="1437" spans="1:42" s="10" customFormat="1" ht="21">
      <c r="A1437" s="15"/>
      <c r="B1437" s="13"/>
      <c r="C1437" s="13"/>
      <c r="D1437" s="13"/>
      <c r="E1437" s="13"/>
      <c r="F1437" s="13"/>
      <c r="G1437" s="13"/>
      <c r="H1437" s="13"/>
      <c r="I1437" s="13"/>
      <c r="J1437" s="13"/>
      <c r="K1437" s="13"/>
      <c r="L1437" s="13"/>
      <c r="M1437" s="13"/>
      <c r="N1437" s="60"/>
      <c r="O1437" s="16"/>
      <c r="AA1437" s="11"/>
      <c r="AB1437" s="11"/>
      <c r="AC1437" s="11"/>
      <c r="AD1437" s="11"/>
      <c r="AE1437" s="11"/>
      <c r="AF1437" s="11"/>
      <c r="AG1437" s="11"/>
      <c r="AH1437" s="11"/>
      <c r="AI1437" s="11"/>
      <c r="AJ1437" s="11"/>
      <c r="AK1437" s="11"/>
      <c r="AL1437" s="11"/>
      <c r="AM1437" s="11"/>
      <c r="AN1437" s="11"/>
      <c r="AO1437" s="11"/>
      <c r="AP1437" s="11"/>
    </row>
    <row r="1438" spans="1:42" s="10" customFormat="1" ht="21">
      <c r="A1438" s="15"/>
      <c r="B1438" s="13"/>
      <c r="C1438" s="13"/>
      <c r="D1438" s="13"/>
      <c r="E1438" s="13"/>
      <c r="F1438" s="13"/>
      <c r="G1438" s="13"/>
      <c r="H1438" s="13"/>
      <c r="I1438" s="13"/>
      <c r="J1438" s="13"/>
      <c r="K1438" s="13"/>
      <c r="L1438" s="13"/>
      <c r="M1438" s="13"/>
      <c r="N1438" s="60"/>
      <c r="O1438" s="16"/>
      <c r="AA1438" s="11"/>
      <c r="AB1438" s="11"/>
      <c r="AC1438" s="11"/>
      <c r="AD1438" s="11"/>
      <c r="AE1438" s="11"/>
      <c r="AF1438" s="11"/>
      <c r="AG1438" s="11"/>
      <c r="AH1438" s="11"/>
      <c r="AI1438" s="11"/>
      <c r="AJ1438" s="11"/>
      <c r="AK1438" s="11"/>
      <c r="AL1438" s="11"/>
      <c r="AM1438" s="11"/>
      <c r="AN1438" s="11"/>
      <c r="AO1438" s="11"/>
      <c r="AP1438" s="11"/>
    </row>
    <row r="1439" spans="1:42" s="10" customFormat="1" ht="21">
      <c r="A1439" s="15"/>
      <c r="B1439" s="13"/>
      <c r="C1439" s="13"/>
      <c r="D1439" s="13"/>
      <c r="E1439" s="13"/>
      <c r="F1439" s="13"/>
      <c r="G1439" s="13"/>
      <c r="H1439" s="13"/>
      <c r="I1439" s="13"/>
      <c r="J1439" s="13"/>
      <c r="K1439" s="13"/>
      <c r="L1439" s="13"/>
      <c r="M1439" s="13"/>
      <c r="N1439" s="60"/>
      <c r="O1439" s="16"/>
      <c r="AA1439" s="11"/>
      <c r="AB1439" s="11"/>
      <c r="AC1439" s="11"/>
      <c r="AD1439" s="11"/>
      <c r="AE1439" s="11"/>
      <c r="AF1439" s="11"/>
      <c r="AG1439" s="11"/>
      <c r="AH1439" s="11"/>
      <c r="AI1439" s="11"/>
      <c r="AJ1439" s="11"/>
      <c r="AK1439" s="11"/>
      <c r="AL1439" s="11"/>
      <c r="AM1439" s="11"/>
      <c r="AN1439" s="11"/>
      <c r="AO1439" s="11"/>
      <c r="AP1439" s="11"/>
    </row>
  </sheetData>
  <sheetProtection/>
  <autoFilter ref="A10:B15"/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2"/>
  <sheetViews>
    <sheetView zoomScale="110" zoomScaleNormal="110" zoomScalePageLayoutView="0" workbookViewId="0" topLeftCell="A4">
      <selection activeCell="F10" sqref="F10"/>
    </sheetView>
  </sheetViews>
  <sheetFormatPr defaultColWidth="9.140625" defaultRowHeight="21.75"/>
  <cols>
    <col min="1" max="1" width="3.421875" style="1" customWidth="1"/>
    <col min="2" max="2" width="4.421875" style="1" customWidth="1"/>
    <col min="3" max="3" width="3.8515625" style="1" customWidth="1"/>
    <col min="4" max="11" width="7.140625" style="1" customWidth="1"/>
    <col min="12" max="13" width="9.140625" style="1" customWidth="1"/>
    <col min="14" max="14" width="10.00390625" style="1" customWidth="1"/>
    <col min="15" max="15" width="9.140625" style="1" customWidth="1"/>
    <col min="16" max="16384" width="9.140625" style="1" customWidth="1"/>
  </cols>
  <sheetData>
    <row r="2" spans="2:14" ht="26.25">
      <c r="B2" s="165" t="s">
        <v>81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2:14" s="12" customFormat="1" ht="23.25">
      <c r="B3" s="164" t="s">
        <v>174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2:14" s="12" customFormat="1" ht="23.25">
      <c r="B4" s="164" t="s">
        <v>132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</row>
    <row r="5" spans="2:14" s="12" customFormat="1" ht="23.25">
      <c r="B5" s="164" t="s">
        <v>192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2:14" s="12" customFormat="1" ht="21">
      <c r="B6" s="160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</row>
    <row r="7" s="159" customFormat="1" ht="21">
      <c r="C7" s="159" t="s">
        <v>177</v>
      </c>
    </row>
    <row r="8" s="159" customFormat="1" ht="21">
      <c r="B8" s="159" t="s">
        <v>178</v>
      </c>
    </row>
    <row r="9" s="159" customFormat="1" ht="21">
      <c r="B9" s="159" t="s">
        <v>179</v>
      </c>
    </row>
    <row r="10" s="159" customFormat="1" ht="21">
      <c r="B10" s="159" t="s">
        <v>180</v>
      </c>
    </row>
    <row r="11" s="159" customFormat="1" ht="21">
      <c r="B11" s="159" t="s">
        <v>159</v>
      </c>
    </row>
    <row r="12" s="23" customFormat="1" ht="21">
      <c r="C12" s="23" t="s">
        <v>181</v>
      </c>
    </row>
    <row r="13" s="23" customFormat="1" ht="21">
      <c r="B13" s="23" t="s">
        <v>197</v>
      </c>
    </row>
    <row r="14" s="23" customFormat="1" ht="21">
      <c r="B14" s="23" t="s">
        <v>198</v>
      </c>
    </row>
    <row r="15" s="23" customFormat="1" ht="21">
      <c r="C15" s="23" t="s">
        <v>190</v>
      </c>
    </row>
    <row r="16" s="23" customFormat="1" ht="21">
      <c r="B16" s="23" t="s">
        <v>191</v>
      </c>
    </row>
    <row r="17" s="23" customFormat="1" ht="21">
      <c r="C17" s="23" t="s">
        <v>147</v>
      </c>
    </row>
    <row r="18" s="23" customFormat="1" ht="21">
      <c r="B18" s="23" t="s">
        <v>148</v>
      </c>
    </row>
    <row r="19" spans="1:2" s="131" customFormat="1" ht="21">
      <c r="A19" s="163"/>
      <c r="B19" s="163" t="s">
        <v>163</v>
      </c>
    </row>
    <row r="20" spans="1:2" s="131" customFormat="1" ht="21">
      <c r="A20" s="163" t="s">
        <v>182</v>
      </c>
      <c r="B20" s="163"/>
    </row>
    <row r="21" spans="1:2" s="131" customFormat="1" ht="21">
      <c r="A21" s="163" t="s">
        <v>183</v>
      </c>
      <c r="B21" s="163"/>
    </row>
    <row r="22" spans="1:2" s="131" customFormat="1" ht="21">
      <c r="A22" s="163" t="s">
        <v>184</v>
      </c>
      <c r="B22" s="163"/>
    </row>
    <row r="23" spans="1:2" s="131" customFormat="1" ht="21">
      <c r="A23" s="163" t="s">
        <v>185</v>
      </c>
      <c r="B23" s="163"/>
    </row>
    <row r="24" spans="1:2" s="131" customFormat="1" ht="21">
      <c r="A24" s="163" t="s">
        <v>186</v>
      </c>
      <c r="B24" s="163"/>
    </row>
    <row r="25" spans="1:2" s="131" customFormat="1" ht="21">
      <c r="A25" s="163" t="s">
        <v>187</v>
      </c>
      <c r="B25" s="163"/>
    </row>
    <row r="26" spans="1:2" s="12" customFormat="1" ht="21">
      <c r="A26" s="57" t="s">
        <v>188</v>
      </c>
      <c r="B26" s="57"/>
    </row>
    <row r="27" spans="1:2" s="12" customFormat="1" ht="21">
      <c r="A27" s="57" t="s">
        <v>189</v>
      </c>
      <c r="B27" s="57"/>
    </row>
    <row r="28" spans="3:4" s="23" customFormat="1" ht="21">
      <c r="C28" s="12"/>
      <c r="D28" s="12"/>
    </row>
    <row r="29" spans="3:4" s="23" customFormat="1" ht="21">
      <c r="C29" s="12"/>
      <c r="D29" s="12"/>
    </row>
    <row r="30" spans="3:4" s="133" customFormat="1" ht="21">
      <c r="C30" s="12"/>
      <c r="D30" s="12"/>
    </row>
    <row r="31" spans="3:4" ht="21">
      <c r="C31" s="12"/>
      <c r="D31" s="12"/>
    </row>
    <row r="32" spans="3:4" ht="21">
      <c r="C32" s="12"/>
      <c r="D32" s="12"/>
    </row>
  </sheetData>
  <sheetProtection/>
  <mergeCells count="5">
    <mergeCell ref="B3:N3"/>
    <mergeCell ref="B4:N4"/>
    <mergeCell ref="B5:N5"/>
    <mergeCell ref="B2:N2"/>
    <mergeCell ref="C6:N6"/>
  </mergeCells>
  <printOptions/>
  <pageMargins left="0.75" right="0.25" top="0.551181102362205" bottom="0.748031496062992" header="0.31496062992126" footer="0.31496062992126"/>
  <pageSetup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T23"/>
  <sheetViews>
    <sheetView zoomScale="118" zoomScaleNormal="118" zoomScalePageLayoutView="0" workbookViewId="0" topLeftCell="A1">
      <selection activeCell="C11" sqref="C11"/>
    </sheetView>
  </sheetViews>
  <sheetFormatPr defaultColWidth="9.140625" defaultRowHeight="21.75"/>
  <cols>
    <col min="1" max="1" width="5.57421875" style="12" customWidth="1"/>
    <col min="2" max="2" width="19.28125" style="12" customWidth="1"/>
    <col min="3" max="3" width="28.421875" style="11" customWidth="1"/>
    <col min="4" max="4" width="29.7109375" style="11" customWidth="1"/>
    <col min="5" max="5" width="10.00390625" style="12" customWidth="1"/>
    <col min="6" max="16384" width="9.140625" style="12" customWidth="1"/>
  </cols>
  <sheetData>
    <row r="1" spans="2:254" ht="21">
      <c r="B1" s="167" t="s">
        <v>114</v>
      </c>
      <c r="C1" s="167"/>
      <c r="D1" s="167"/>
      <c r="E1" s="167"/>
      <c r="F1" s="167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</row>
    <row r="2" spans="2:254" ht="21">
      <c r="B2" s="130"/>
      <c r="C2" s="130"/>
      <c r="D2" s="130"/>
      <c r="E2" s="130"/>
      <c r="F2" s="13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</row>
    <row r="3" spans="2:6" ht="23.25">
      <c r="B3" s="164" t="s">
        <v>175</v>
      </c>
      <c r="C3" s="164"/>
      <c r="D3" s="164"/>
      <c r="E3" s="164"/>
      <c r="F3" s="164"/>
    </row>
    <row r="4" spans="2:6" ht="23.25">
      <c r="B4" s="164" t="s">
        <v>132</v>
      </c>
      <c r="C4" s="164"/>
      <c r="D4" s="164"/>
      <c r="E4" s="164"/>
      <c r="F4" s="164"/>
    </row>
    <row r="5" spans="2:6" ht="23.25">
      <c r="B5" s="164" t="s">
        <v>193</v>
      </c>
      <c r="C5" s="164"/>
      <c r="D5" s="164"/>
      <c r="E5" s="164"/>
      <c r="F5" s="164"/>
    </row>
    <row r="6" spans="2:5" ht="21">
      <c r="B6" s="19"/>
      <c r="C6" s="19"/>
      <c r="D6" s="19"/>
      <c r="E6" s="19"/>
    </row>
    <row r="7" spans="2:7" ht="21">
      <c r="B7" s="131" t="s">
        <v>176</v>
      </c>
      <c r="C7" s="131"/>
      <c r="D7" s="131"/>
      <c r="E7" s="131"/>
      <c r="F7" s="131"/>
      <c r="G7" s="131"/>
    </row>
    <row r="8" spans="2:7" ht="21">
      <c r="B8" s="131" t="s">
        <v>194</v>
      </c>
      <c r="C8" s="131"/>
      <c r="D8" s="131"/>
      <c r="E8" s="131"/>
      <c r="F8" s="131"/>
      <c r="G8" s="131"/>
    </row>
    <row r="9" spans="2:7" ht="21">
      <c r="B9" s="131" t="s">
        <v>195</v>
      </c>
      <c r="C9" s="131"/>
      <c r="D9" s="131"/>
      <c r="E9" s="131"/>
      <c r="F9" s="131"/>
      <c r="G9" s="131"/>
    </row>
    <row r="10" ht="21">
      <c r="B10" s="12" t="s">
        <v>196</v>
      </c>
    </row>
    <row r="12" ht="21">
      <c r="B12" s="21" t="s">
        <v>38</v>
      </c>
    </row>
    <row r="13" ht="21">
      <c r="B13" s="21"/>
    </row>
    <row r="14" ht="21">
      <c r="B14" s="21" t="s">
        <v>84</v>
      </c>
    </row>
    <row r="16" spans="2:4" s="23" customFormat="1" ht="36.75" customHeight="1">
      <c r="B16" s="26" t="s">
        <v>5</v>
      </c>
      <c r="C16" s="26" t="s">
        <v>27</v>
      </c>
      <c r="D16" s="26" t="s">
        <v>7</v>
      </c>
    </row>
    <row r="17" spans="2:4" ht="35.25" customHeight="1">
      <c r="B17" s="22" t="s">
        <v>11</v>
      </c>
      <c r="C17" s="22">
        <v>4</v>
      </c>
      <c r="D17" s="25">
        <f>C17*100/$C$19</f>
        <v>57.142857142857146</v>
      </c>
    </row>
    <row r="18" spans="2:4" ht="35.25" customHeight="1">
      <c r="B18" s="22" t="s">
        <v>12</v>
      </c>
      <c r="C18" s="22">
        <v>3</v>
      </c>
      <c r="D18" s="25">
        <f>C18*100/$C$19</f>
        <v>42.857142857142854</v>
      </c>
    </row>
    <row r="19" spans="2:4" ht="33.75" customHeight="1">
      <c r="B19" s="26" t="s">
        <v>4</v>
      </c>
      <c r="C19" s="26">
        <f>SUM(C17:C18)</f>
        <v>7</v>
      </c>
      <c r="D19" s="150">
        <f>C19*100/$C$19</f>
        <v>100</v>
      </c>
    </row>
    <row r="21" ht="21">
      <c r="B21" s="57" t="s">
        <v>153</v>
      </c>
    </row>
    <row r="22" ht="21">
      <c r="B22" s="57" t="s">
        <v>154</v>
      </c>
    </row>
    <row r="23" ht="21">
      <c r="B23" s="57"/>
    </row>
  </sheetData>
  <sheetProtection/>
  <mergeCells count="4">
    <mergeCell ref="B3:F3"/>
    <mergeCell ref="B4:F4"/>
    <mergeCell ref="B5:F5"/>
    <mergeCell ref="B1:F1"/>
  </mergeCells>
  <printOptions/>
  <pageMargins left="0.75" right="0" top="0.590551181102362" bottom="0.984251968503937" header="0.511811023622047" footer="0.511811023622047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V12"/>
  <sheetViews>
    <sheetView zoomScale="124" zoomScaleNormal="124" zoomScalePageLayoutView="0" workbookViewId="0" topLeftCell="A1">
      <selection activeCell="D7" sqref="D7"/>
    </sheetView>
  </sheetViews>
  <sheetFormatPr defaultColWidth="9.140625" defaultRowHeight="21.75"/>
  <cols>
    <col min="1" max="1" width="3.57421875" style="12" customWidth="1"/>
    <col min="2" max="2" width="22.00390625" style="12" customWidth="1"/>
    <col min="3" max="4" width="27.7109375" style="11" customWidth="1"/>
    <col min="5" max="6" width="9.140625" style="12" customWidth="1"/>
    <col min="7" max="8" width="9.140625" style="12" hidden="1" customWidth="1"/>
    <col min="9" max="16384" width="9.140625" style="12" customWidth="1"/>
  </cols>
  <sheetData>
    <row r="1" spans="2:256" ht="21">
      <c r="B1" s="167" t="s">
        <v>113</v>
      </c>
      <c r="C1" s="167"/>
      <c r="D1" s="167"/>
      <c r="E1" s="167"/>
      <c r="F1" s="167"/>
      <c r="G1" s="167"/>
      <c r="H1" s="167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</row>
    <row r="2" spans="2:256" ht="21">
      <c r="B2" s="130"/>
      <c r="C2" s="130"/>
      <c r="D2" s="130"/>
      <c r="E2" s="130"/>
      <c r="F2" s="130"/>
      <c r="G2" s="130"/>
      <c r="H2" s="13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</row>
    <row r="3" ht="21">
      <c r="B3" s="21" t="s">
        <v>83</v>
      </c>
    </row>
    <row r="4" ht="14.25" customHeight="1"/>
    <row r="5" spans="2:4" s="23" customFormat="1" ht="45.75" customHeight="1">
      <c r="B5" s="26" t="s">
        <v>6</v>
      </c>
      <c r="C5" s="156" t="s">
        <v>27</v>
      </c>
      <c r="D5" s="26" t="s">
        <v>7</v>
      </c>
    </row>
    <row r="6" spans="2:4" ht="33.75" customHeight="1">
      <c r="B6" s="27" t="s">
        <v>144</v>
      </c>
      <c r="C6" s="123">
        <f>data!B13</f>
        <v>5</v>
      </c>
      <c r="D6" s="28">
        <f>C6*100/$C$8</f>
        <v>71.42857142857143</v>
      </c>
    </row>
    <row r="7" spans="2:4" ht="33.75" customHeight="1">
      <c r="B7" s="27" t="s">
        <v>13</v>
      </c>
      <c r="C7" s="122">
        <f>data!B14</f>
        <v>2</v>
      </c>
      <c r="D7" s="28">
        <f>C7*100/$C$8</f>
        <v>28.571428571428573</v>
      </c>
    </row>
    <row r="8" spans="2:4" ht="33.75" customHeight="1">
      <c r="B8" s="29" t="s">
        <v>4</v>
      </c>
      <c r="C8" s="29">
        <f>SUM(C6:C7)</f>
        <v>7</v>
      </c>
      <c r="D8" s="30">
        <f>SUM(D6:D7)</f>
        <v>100</v>
      </c>
    </row>
    <row r="10" ht="21">
      <c r="B10" s="57" t="s">
        <v>121</v>
      </c>
    </row>
    <row r="11" ht="21">
      <c r="B11" s="57" t="s">
        <v>161</v>
      </c>
    </row>
    <row r="12" ht="21">
      <c r="B12" s="57"/>
    </row>
  </sheetData>
  <sheetProtection/>
  <mergeCells count="1">
    <mergeCell ref="B1:H1"/>
  </mergeCells>
  <printOptions/>
  <pageMargins left="0.7480314960629921" right="0.15748031496062992" top="0.5905511811023623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16"/>
  <sheetViews>
    <sheetView zoomScale="120" zoomScaleNormal="120" zoomScalePageLayoutView="0" workbookViewId="0" topLeftCell="A1">
      <selection activeCell="B11" sqref="B11"/>
    </sheetView>
  </sheetViews>
  <sheetFormatPr defaultColWidth="9.140625" defaultRowHeight="21.75"/>
  <cols>
    <col min="1" max="1" width="5.28125" style="0" customWidth="1"/>
    <col min="2" max="2" width="49.8515625" style="0" customWidth="1"/>
    <col min="3" max="3" width="14.8515625" style="0" customWidth="1"/>
    <col min="4" max="4" width="16.00390625" style="0" customWidth="1"/>
    <col min="5" max="5" width="12.00390625" style="0" customWidth="1"/>
    <col min="9" max="9" width="10.421875" style="0" customWidth="1"/>
  </cols>
  <sheetData>
    <row r="1" spans="2:8" ht="22.5">
      <c r="B1" s="167" t="s">
        <v>116</v>
      </c>
      <c r="C1" s="167"/>
      <c r="D1" s="167"/>
      <c r="E1" s="167"/>
      <c r="F1" s="132"/>
      <c r="G1" s="132"/>
      <c r="H1" s="132"/>
    </row>
    <row r="2" spans="2:8" ht="22.5">
      <c r="B2" s="130"/>
      <c r="C2" s="130"/>
      <c r="D2" s="130"/>
      <c r="E2" s="132"/>
      <c r="F2" s="132"/>
      <c r="G2" s="132"/>
      <c r="H2" s="132"/>
    </row>
    <row r="3" spans="2:4" s="12" customFormat="1" ht="21">
      <c r="B3" s="21" t="s">
        <v>117</v>
      </c>
      <c r="C3" s="11"/>
      <c r="D3" s="11"/>
    </row>
    <row r="4" spans="3:4" s="12" customFormat="1" ht="21">
      <c r="C4" s="11"/>
      <c r="D4" s="11"/>
    </row>
    <row r="5" spans="2:4" s="23" customFormat="1" ht="36.75" customHeight="1">
      <c r="B5" s="26" t="s">
        <v>8</v>
      </c>
      <c r="C5" s="26" t="s">
        <v>27</v>
      </c>
      <c r="D5" s="26" t="s">
        <v>7</v>
      </c>
    </row>
    <row r="6" spans="2:4" s="12" customFormat="1" ht="24.75" customHeight="1">
      <c r="B6" s="149" t="s">
        <v>97</v>
      </c>
      <c r="C6" s="24">
        <v>1</v>
      </c>
      <c r="D6" s="28">
        <f aca="true" t="shared" si="0" ref="D6:D12">C6*100/$C$12</f>
        <v>14.285714285714286</v>
      </c>
    </row>
    <row r="7" spans="2:4" s="12" customFormat="1" ht="21">
      <c r="B7" s="149" t="s">
        <v>94</v>
      </c>
      <c r="C7" s="24">
        <v>2</v>
      </c>
      <c r="D7" s="28">
        <f t="shared" si="0"/>
        <v>28.571428571428573</v>
      </c>
    </row>
    <row r="8" spans="2:4" s="12" customFormat="1" ht="22.5" customHeight="1">
      <c r="B8" s="149" t="s">
        <v>91</v>
      </c>
      <c r="C8" s="24">
        <v>1</v>
      </c>
      <c r="D8" s="28">
        <f t="shared" si="0"/>
        <v>14.285714285714286</v>
      </c>
    </row>
    <row r="9" spans="2:4" s="12" customFormat="1" ht="21.75" customHeight="1">
      <c r="B9" s="149" t="s">
        <v>162</v>
      </c>
      <c r="C9" s="24">
        <v>1</v>
      </c>
      <c r="D9" s="28">
        <f t="shared" si="0"/>
        <v>14.285714285714286</v>
      </c>
    </row>
    <row r="10" spans="2:4" s="12" customFormat="1" ht="23.25" customHeight="1">
      <c r="B10" s="149" t="s">
        <v>98</v>
      </c>
      <c r="C10" s="24">
        <v>1</v>
      </c>
      <c r="D10" s="28">
        <f t="shared" si="0"/>
        <v>14.285714285714286</v>
      </c>
    </row>
    <row r="11" spans="2:4" s="12" customFormat="1" ht="22.5" customHeight="1">
      <c r="B11" s="149" t="s">
        <v>112</v>
      </c>
      <c r="C11" s="24">
        <v>1</v>
      </c>
      <c r="D11" s="28">
        <f t="shared" si="0"/>
        <v>14.285714285714286</v>
      </c>
    </row>
    <row r="12" spans="2:4" s="12" customFormat="1" ht="33.75" customHeight="1">
      <c r="B12" s="26" t="s">
        <v>4</v>
      </c>
      <c r="C12" s="26">
        <f>SUM(C6:C11)</f>
        <v>7</v>
      </c>
      <c r="D12" s="150">
        <f t="shared" si="0"/>
        <v>100</v>
      </c>
    </row>
    <row r="13" spans="3:4" s="12" customFormat="1" ht="21">
      <c r="C13" s="11"/>
      <c r="D13" s="11"/>
    </row>
    <row r="14" spans="2:7" s="12" customFormat="1" ht="21">
      <c r="B14" s="125" t="s">
        <v>156</v>
      </c>
      <c r="C14" s="124"/>
      <c r="D14" s="124"/>
      <c r="E14" s="124"/>
      <c r="F14" s="124"/>
      <c r="G14" s="124"/>
    </row>
    <row r="15" spans="2:7" s="12" customFormat="1" ht="21">
      <c r="B15" s="124" t="s">
        <v>157</v>
      </c>
      <c r="C15" s="124"/>
      <c r="D15" s="124"/>
      <c r="E15" s="124"/>
      <c r="F15" s="124"/>
      <c r="G15" s="124"/>
    </row>
    <row r="16" spans="2:7" s="12" customFormat="1" ht="21">
      <c r="B16" s="124" t="s">
        <v>155</v>
      </c>
      <c r="C16" s="124"/>
      <c r="D16" s="124"/>
      <c r="E16" s="124"/>
      <c r="F16" s="124"/>
      <c r="G16" s="124"/>
    </row>
    <row r="17" s="136" customFormat="1" ht="24"/>
  </sheetData>
  <sheetProtection/>
  <mergeCells count="1">
    <mergeCell ref="B1:E1"/>
  </mergeCells>
  <printOptions/>
  <pageMargins left="0.75" right="0.5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zoomScale="120" zoomScaleNormal="120" zoomScalePageLayoutView="0" workbookViewId="0" topLeftCell="A1">
      <selection activeCell="H4" sqref="H4"/>
    </sheetView>
  </sheetViews>
  <sheetFormatPr defaultColWidth="9.140625" defaultRowHeight="21.75"/>
  <cols>
    <col min="4" max="4" width="12.00390625" style="0" customWidth="1"/>
    <col min="5" max="5" width="13.57421875" style="0" customWidth="1"/>
    <col min="6" max="6" width="16.8515625" style="0" customWidth="1"/>
  </cols>
  <sheetData>
    <row r="1" spans="1:8" s="20" customFormat="1" ht="22.5" customHeight="1">
      <c r="A1" s="168" t="s">
        <v>115</v>
      </c>
      <c r="B1" s="168"/>
      <c r="C1" s="168"/>
      <c r="D1" s="168"/>
      <c r="E1" s="168"/>
      <c r="F1" s="168"/>
      <c r="G1" s="168"/>
      <c r="H1" s="168"/>
    </row>
    <row r="2" spans="1:2" s="20" customFormat="1" ht="19.5">
      <c r="A2" s="120"/>
      <c r="B2" s="120"/>
    </row>
    <row r="3" spans="1:7" s="12" customFormat="1" ht="21">
      <c r="A3" s="21" t="s">
        <v>145</v>
      </c>
      <c r="E3" s="11"/>
      <c r="F3" s="11"/>
      <c r="G3" s="11"/>
    </row>
    <row r="4" spans="1:7" s="12" customFormat="1" ht="21">
      <c r="A4" s="135"/>
      <c r="B4" s="12" t="s">
        <v>140</v>
      </c>
      <c r="E4" s="11"/>
      <c r="F4" s="11"/>
      <c r="G4" s="11"/>
    </row>
    <row r="5" spans="5:7" s="20" customFormat="1" ht="19.5">
      <c r="E5" s="119"/>
      <c r="F5" s="119"/>
      <c r="G5" s="119"/>
    </row>
    <row r="6" spans="2:7" s="20" customFormat="1" ht="19.5">
      <c r="B6" s="171" t="s">
        <v>107</v>
      </c>
      <c r="C6" s="171"/>
      <c r="D6" s="171"/>
      <c r="E6" s="153" t="s">
        <v>27</v>
      </c>
      <c r="F6" s="153" t="s">
        <v>7</v>
      </c>
      <c r="G6" s="119"/>
    </row>
    <row r="7" spans="2:7" s="12" customFormat="1" ht="21">
      <c r="B7" s="170" t="s">
        <v>24</v>
      </c>
      <c r="C7" s="170"/>
      <c r="D7" s="170"/>
      <c r="E7" s="154">
        <f>data!G10</f>
        <v>1</v>
      </c>
      <c r="F7" s="28">
        <f>E7*100/$E$14</f>
        <v>10</v>
      </c>
      <c r="G7" s="11"/>
    </row>
    <row r="8" spans="2:7" s="12" customFormat="1" ht="21">
      <c r="B8" s="170" t="s">
        <v>2</v>
      </c>
      <c r="C8" s="170"/>
      <c r="D8" s="170"/>
      <c r="E8" s="154">
        <f>data!H10</f>
        <v>3</v>
      </c>
      <c r="F8" s="28">
        <f aca="true" t="shared" si="0" ref="F8:F13">E8*100/$E$14</f>
        <v>30</v>
      </c>
      <c r="G8" s="11"/>
    </row>
    <row r="9" spans="2:7" s="12" customFormat="1" ht="21">
      <c r="B9" s="149" t="s">
        <v>120</v>
      </c>
      <c r="C9" s="149"/>
      <c r="D9" s="149"/>
      <c r="E9" s="154">
        <f>data!I10</f>
        <v>0</v>
      </c>
      <c r="F9" s="28">
        <f t="shared" si="0"/>
        <v>0</v>
      </c>
      <c r="G9" s="11"/>
    </row>
    <row r="10" spans="2:7" s="12" customFormat="1" ht="21">
      <c r="B10" s="170" t="s">
        <v>108</v>
      </c>
      <c r="C10" s="170"/>
      <c r="D10" s="170"/>
      <c r="E10" s="154">
        <f>data!L10</f>
        <v>3</v>
      </c>
      <c r="F10" s="28">
        <f t="shared" si="0"/>
        <v>30</v>
      </c>
      <c r="G10" s="11"/>
    </row>
    <row r="11" spans="2:7" s="12" customFormat="1" ht="21">
      <c r="B11" s="170" t="s">
        <v>109</v>
      </c>
      <c r="C11" s="170"/>
      <c r="D11" s="170"/>
      <c r="E11" s="154">
        <f>data!K10</f>
        <v>0</v>
      </c>
      <c r="F11" s="28">
        <f t="shared" si="0"/>
        <v>0</v>
      </c>
      <c r="G11" s="11"/>
    </row>
    <row r="12" spans="2:7" s="12" customFormat="1" ht="21">
      <c r="B12" s="170" t="s">
        <v>129</v>
      </c>
      <c r="C12" s="170"/>
      <c r="D12" s="170"/>
      <c r="E12" s="154">
        <f>data!L10</f>
        <v>3</v>
      </c>
      <c r="F12" s="28">
        <f t="shared" si="0"/>
        <v>30</v>
      </c>
      <c r="G12" s="11"/>
    </row>
    <row r="13" spans="2:7" s="12" customFormat="1" ht="21">
      <c r="B13" s="170" t="s">
        <v>131</v>
      </c>
      <c r="C13" s="170"/>
      <c r="D13" s="170"/>
      <c r="E13" s="154">
        <f>data!M10</f>
        <v>0</v>
      </c>
      <c r="F13" s="28">
        <f t="shared" si="0"/>
        <v>0</v>
      </c>
      <c r="G13" s="11"/>
    </row>
    <row r="14" spans="2:7" s="12" customFormat="1" ht="21">
      <c r="B14" s="169" t="s">
        <v>4</v>
      </c>
      <c r="C14" s="169"/>
      <c r="D14" s="169"/>
      <c r="E14" s="155">
        <f>SUM(E7:E13)</f>
        <v>10</v>
      </c>
      <c r="F14" s="155">
        <f>SUM(F7:F13)</f>
        <v>100</v>
      </c>
      <c r="G14" s="11"/>
    </row>
    <row r="15" spans="5:7" s="20" customFormat="1" ht="19.5">
      <c r="E15" s="119"/>
      <c r="F15" s="119"/>
      <c r="G15" s="119"/>
    </row>
    <row r="16" spans="1:7" s="12" customFormat="1" ht="21">
      <c r="A16" s="131"/>
      <c r="B16" s="12" t="s">
        <v>143</v>
      </c>
      <c r="E16" s="11"/>
      <c r="F16" s="11"/>
      <c r="G16" s="11"/>
    </row>
    <row r="17" spans="1:7" s="12" customFormat="1" ht="21">
      <c r="A17" s="12" t="s">
        <v>142</v>
      </c>
      <c r="E17" s="11"/>
      <c r="F17" s="11"/>
      <c r="G17" s="11"/>
    </row>
    <row r="18" s="12" customFormat="1" ht="21">
      <c r="A18" s="12" t="s">
        <v>141</v>
      </c>
    </row>
    <row r="19" s="20" customFormat="1" ht="19.5"/>
  </sheetData>
  <sheetProtection/>
  <mergeCells count="9">
    <mergeCell ref="A1:H1"/>
    <mergeCell ref="B14:D14"/>
    <mergeCell ref="B12:D12"/>
    <mergeCell ref="B13:D13"/>
    <mergeCell ref="B6:D6"/>
    <mergeCell ref="B7:D7"/>
    <mergeCell ref="B8:D8"/>
    <mergeCell ref="B10:D10"/>
    <mergeCell ref="B11:D1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Naresuan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Graduate School</dc:creator>
  <cp:keywords/>
  <dc:description/>
  <cp:lastModifiedBy>monta charewan</cp:lastModifiedBy>
  <cp:lastPrinted>2015-01-26T02:11:46Z</cp:lastPrinted>
  <dcterms:created xsi:type="dcterms:W3CDTF">2000-03-30T06:43:03Z</dcterms:created>
  <dcterms:modified xsi:type="dcterms:W3CDTF">2016-01-11T08:06:39Z</dcterms:modified>
  <cp:category/>
  <cp:version/>
  <cp:contentType/>
  <cp:contentStatus/>
</cp:coreProperties>
</file>