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ปีงบประมาณ 2559\"/>
    </mc:Choice>
  </mc:AlternateContent>
  <bookViews>
    <workbookView xWindow="0" yWindow="0" windowWidth="20490" windowHeight="7755" activeTab="1"/>
  </bookViews>
  <sheets>
    <sheet name="คีย์ข้อมูล" sheetId="1" r:id="rId1"/>
    <sheet name="บทสรุป" sheetId="9" r:id="rId2"/>
    <sheet name="สรุป" sheetId="14" r:id="rId3"/>
  </sheets>
  <definedNames>
    <definedName name="_xlnm._FilterDatabase" localSheetId="0" hidden="1">คีย์ข้อมูล!$A$1:$AB$42</definedName>
  </definedNames>
  <calcPr calcId="152511"/>
</workbook>
</file>

<file path=xl/calcChain.xml><?xml version="1.0" encoding="utf-8"?>
<calcChain xmlns="http://schemas.openxmlformats.org/spreadsheetml/2006/main">
  <c r="AA38" i="1" l="1"/>
  <c r="AA37" i="1"/>
  <c r="E98" i="14" l="1"/>
  <c r="E97" i="14"/>
  <c r="E64" i="14" l="1"/>
  <c r="G64" i="14" s="1"/>
  <c r="F64" i="14"/>
  <c r="C45" i="1" l="1"/>
  <c r="Y38" i="1" l="1"/>
  <c r="Z38" i="1"/>
  <c r="Y37" i="1"/>
  <c r="Z37" i="1"/>
  <c r="F95" i="14"/>
  <c r="F94" i="14"/>
  <c r="F93" i="14"/>
  <c r="F92" i="14"/>
  <c r="F91" i="14"/>
  <c r="F90" i="14"/>
  <c r="E95" i="14"/>
  <c r="E94" i="14"/>
  <c r="E93" i="14"/>
  <c r="E92" i="14"/>
  <c r="E91" i="14"/>
  <c r="E90" i="14"/>
  <c r="F88" i="14"/>
  <c r="F87" i="14"/>
  <c r="F86" i="14"/>
  <c r="E88" i="14"/>
  <c r="E87" i="14"/>
  <c r="E86" i="14"/>
  <c r="F84" i="14"/>
  <c r="E84" i="14"/>
  <c r="F83" i="14"/>
  <c r="F82" i="14"/>
  <c r="F81" i="14"/>
  <c r="E83" i="14"/>
  <c r="E82" i="14"/>
  <c r="E81" i="14"/>
  <c r="F105" i="14" l="1"/>
  <c r="E105" i="14"/>
  <c r="F104" i="14"/>
  <c r="E104" i="14"/>
  <c r="F103" i="14"/>
  <c r="F102" i="14"/>
  <c r="F101" i="14"/>
  <c r="E103" i="14"/>
  <c r="E102" i="14"/>
  <c r="E101" i="14"/>
  <c r="E47" i="14" l="1"/>
  <c r="E46" i="14"/>
  <c r="E45" i="14"/>
  <c r="E44" i="14"/>
  <c r="E38" i="1"/>
  <c r="F38" i="1"/>
  <c r="G38" i="1"/>
  <c r="E37" i="1"/>
  <c r="F37" i="1"/>
  <c r="G37" i="1"/>
  <c r="B22" i="14"/>
  <c r="C47" i="1"/>
  <c r="B24" i="14"/>
  <c r="B23" i="14"/>
  <c r="G105" i="14" l="1"/>
  <c r="G104" i="14"/>
  <c r="G103" i="14"/>
  <c r="G102" i="14"/>
  <c r="G101" i="14"/>
  <c r="G95" i="14"/>
  <c r="G94" i="14"/>
  <c r="G93" i="14"/>
  <c r="G92" i="14"/>
  <c r="G91" i="14"/>
  <c r="G90" i="14"/>
  <c r="G88" i="14"/>
  <c r="G87" i="14"/>
  <c r="G86" i="14"/>
  <c r="G84" i="14"/>
  <c r="G83" i="14"/>
  <c r="G82" i="14"/>
  <c r="G81" i="14"/>
  <c r="E48" i="14" l="1"/>
  <c r="F48" i="14" l="1"/>
  <c r="F44" i="14"/>
  <c r="F45" i="14"/>
  <c r="F47" i="14"/>
  <c r="F46" i="14"/>
  <c r="E23" i="14" l="1"/>
  <c r="C46" i="1"/>
  <c r="E24" i="14" s="1"/>
  <c r="E22" i="14"/>
  <c r="C41" i="1"/>
  <c r="E13" i="14" l="1"/>
  <c r="E25" i="14"/>
  <c r="C48" i="1"/>
  <c r="V37" i="1"/>
  <c r="G97" i="14" s="1"/>
  <c r="W37" i="1"/>
  <c r="V38" i="1"/>
  <c r="F97" i="14" s="1"/>
  <c r="W38" i="1"/>
  <c r="F98" i="14" s="1"/>
  <c r="W39" i="1"/>
  <c r="F99" i="14" s="1"/>
  <c r="W40" i="1"/>
  <c r="AA40" i="1" l="1"/>
  <c r="E99" i="14"/>
  <c r="G99" i="14" s="1"/>
  <c r="AB37" i="1"/>
  <c r="G98" i="14"/>
  <c r="E14" i="14"/>
  <c r="F14" i="14" s="1"/>
  <c r="F23" i="14"/>
  <c r="F25" i="14"/>
  <c r="F24" i="14"/>
  <c r="F22" i="14"/>
  <c r="H37" i="1"/>
  <c r="F13" i="14" l="1"/>
  <c r="Z40" i="1"/>
  <c r="U40" i="1"/>
  <c r="E66" i="14" s="1"/>
  <c r="G66" i="14" s="1"/>
  <c r="S40" i="1"/>
  <c r="Q40" i="1"/>
  <c r="L40" i="1"/>
  <c r="J40" i="1"/>
  <c r="Z39" i="1"/>
  <c r="U39" i="1"/>
  <c r="F66" i="14" s="1"/>
  <c r="S39" i="1"/>
  <c r="F62" i="14" s="1"/>
  <c r="Q39" i="1"/>
  <c r="L39" i="1"/>
  <c r="J39" i="1"/>
  <c r="X38" i="1"/>
  <c r="U38" i="1"/>
  <c r="F65" i="14" s="1"/>
  <c r="T38" i="1"/>
  <c r="S38" i="1"/>
  <c r="F61" i="14" s="1"/>
  <c r="R38" i="1"/>
  <c r="F60" i="14" s="1"/>
  <c r="Q38" i="1"/>
  <c r="P38" i="1"/>
  <c r="O38" i="1"/>
  <c r="N38" i="1"/>
  <c r="M38" i="1"/>
  <c r="L38" i="1"/>
  <c r="K38" i="1"/>
  <c r="J38" i="1"/>
  <c r="I38" i="1"/>
  <c r="H38" i="1"/>
  <c r="D38" i="1"/>
  <c r="X37" i="1"/>
  <c r="U37" i="1"/>
  <c r="E65" i="14" s="1"/>
  <c r="G65" i="14" s="1"/>
  <c r="T37" i="1"/>
  <c r="S37" i="1"/>
  <c r="E61" i="14" s="1"/>
  <c r="G61" i="14" s="1"/>
  <c r="R37" i="1"/>
  <c r="E60" i="14" s="1"/>
  <c r="Q37" i="1"/>
  <c r="P37" i="1"/>
  <c r="O37" i="1"/>
  <c r="N37" i="1"/>
  <c r="M37" i="1"/>
  <c r="L37" i="1"/>
  <c r="K37" i="1"/>
  <c r="J37" i="1"/>
  <c r="I37" i="1"/>
  <c r="D37" i="1"/>
  <c r="G60" i="14" l="1"/>
  <c r="E62" i="14"/>
  <c r="G62" i="14" s="1"/>
  <c r="C42" i="1"/>
</calcChain>
</file>

<file path=xl/sharedStrings.xml><?xml version="1.0" encoding="utf-8"?>
<sst xmlns="http://schemas.openxmlformats.org/spreadsheetml/2006/main" count="196" uniqueCount="110">
  <si>
    <t>คณะ</t>
  </si>
  <si>
    <t>web</t>
  </si>
  <si>
    <t xml:space="preserve">ผลการประเมินโครงการอบรมจริยธรรมการวิจัยระดับบัณฑิตศึกษา </t>
  </si>
  <si>
    <t>สถานภาพ</t>
  </si>
  <si>
    <t>จำนวน</t>
  </si>
  <si>
    <t>ร้อยละ</t>
  </si>
  <si>
    <t>รวม</t>
  </si>
  <si>
    <t>การประชาสัมพันธ์</t>
  </si>
  <si>
    <t>คณะที่สังกัด</t>
  </si>
  <si>
    <t>รายการ</t>
  </si>
  <si>
    <t>SD</t>
  </si>
  <si>
    <t>ระดับความคิดเห็น</t>
  </si>
  <si>
    <t>1. ด้านกระบวนการขั้นตอนการให้บริการ</t>
  </si>
  <si>
    <t xml:space="preserve">   1.1  ความสะดวกในการลงทะเบียน</t>
  </si>
  <si>
    <t>เฉลี่ยรวมด้านกระบวนการและขั้นตอนการให้บริการ</t>
  </si>
  <si>
    <t>2. ด้านเจ้าหน้าที่ผู้ให้บริการ</t>
  </si>
  <si>
    <t xml:space="preserve">    2.1 เจ้าหน้าที่ให้บริการด้วยความเต็มใจ  ยิ้มแย้มแจ่มใส</t>
  </si>
  <si>
    <t xml:space="preserve">    2.2 เจ้าหน้าที่ให้บริการด้วยความรวดเร็ว</t>
  </si>
  <si>
    <t>3. ด้านสิ่งอำนวยความสะดวก</t>
  </si>
  <si>
    <t xml:space="preserve">   3.1 ความเหมาะสมของขนาดห้องอบรม</t>
  </si>
  <si>
    <t xml:space="preserve">   3.2 ความชัดเจนของจอภาพนำเสนอ</t>
  </si>
  <si>
    <t xml:space="preserve">   3.3 ความชัดเจนของระบบเสียงภายในห้องอบรม</t>
  </si>
  <si>
    <t xml:space="preserve">   3.4 ความสว่างภายในห้องอบรม</t>
  </si>
  <si>
    <t xml:space="preserve">   3.5 ความสะอาดของสถานที่จัดอบรม</t>
  </si>
  <si>
    <t xml:space="preserve">   5.1 ความชัดเจน ความสมบูรณ์ของเอกสารประกอบการอบรม</t>
  </si>
  <si>
    <t xml:space="preserve">   5.3 ประโยชน์ที่ได้รับจากเอกสารประกอบการอบรม</t>
  </si>
  <si>
    <t>รวมเฉลี่ยทุกด้าน</t>
  </si>
  <si>
    <t>ความรู้ก่อนการอบรม</t>
  </si>
  <si>
    <t>เฉลี่ยรวม</t>
  </si>
  <si>
    <t>ความรู้หลังเข้ารับการอบรม</t>
  </si>
  <si>
    <t>บทสรุปสำหรับผู้บริหาร</t>
  </si>
  <si>
    <t>4.1.2</t>
  </si>
  <si>
    <t>4.2.2</t>
  </si>
  <si>
    <t>ไม่ระบุ</t>
  </si>
  <si>
    <t xml:space="preserve">   5.2 เนื้อหาสาระของเอกสารประกอบการอบรมตรงตาม
ความต้องการของท่าน</t>
  </si>
  <si>
    <t xml:space="preserve">            เฉลี่ยรวมด้านเจ้าหน้าที่ให้บริการ</t>
  </si>
  <si>
    <t xml:space="preserve">            เฉลี่ยรวมด้านสิ่งอำนวยความสะดวก</t>
  </si>
  <si>
    <r>
      <t>ตอนที่ 1</t>
    </r>
    <r>
      <rPr>
        <b/>
        <sz val="16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</si>
  <si>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r>
      <t xml:space="preserve">ตาราง 1  </t>
    </r>
    <r>
      <rPr>
        <sz val="16"/>
        <rFont val="TH SarabunPSK"/>
        <family val="2"/>
      </rPr>
      <t>แสดงจำนวนและร้อยละของผู้ตอบแบบสอบถาม จำแนกตามสถานภาพ</t>
    </r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</si>
  <si>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</si>
  <si>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t xml:space="preserve">       เฉลี่ยรวมด้านคุณภาพการให้บริการ</t>
  </si>
  <si>
    <t>(ตอบได้มากกว่า 1 ข้อ)</t>
  </si>
  <si>
    <t>ณ ห้องทับทิม - เกษม เภสัชกรรมสมาคมแห่งประเทศไทยในพระบรมราชูปถัมภ์</t>
  </si>
  <si>
    <t>วันเสาร์ที่ 14 พฤษภาคม 2559</t>
  </si>
  <si>
    <t>4.1.3</t>
  </si>
  <si>
    <t>4.2.3</t>
  </si>
  <si>
    <t>นิสิตระดับปริญญาโท</t>
  </si>
  <si>
    <t>อาจารย์</t>
  </si>
  <si>
    <t xml:space="preserve">   1.2  ความเหมาะสมของวันจัดโครงการ (วันเสาร์ที่ 14 พฤษภาคม 2559)</t>
  </si>
  <si>
    <t xml:space="preserve">   1.3  ความเหมาะสมของระยะเวลาในการจัดโครงการ (08.30 - 16.30 น.)</t>
  </si>
  <si>
    <t>4.1.3  การเขียนผลงานวิทยานิพนธ์ โดยไม่มีการคัดลอก</t>
  </si>
  <si>
    <t>4.2.2  การตรวจสอบการคัดลอกผลงานวิชาการ</t>
  </si>
  <si>
    <t xml:space="preserve">4.6  การเข้ารับการอบรมจริยธรรมการวิจัยในครั้งนี้เป็นประโยชน์ต่อการทำวิทยานิพนธ์
</t>
  </si>
  <si>
    <t>เจ้าหน้าที่หลักสูตร</t>
  </si>
  <si>
    <t xml:space="preserve">          จากการจัดโครงการอบรมจริยธรรมการวิจัยระดับบัณฑิตศึกษา  ในวันเสาร์ที่ 14 พฤษภาคม 2559</t>
  </si>
  <si>
    <r>
      <t xml:space="preserve">ตาราง 2  </t>
    </r>
    <r>
      <rPr>
        <sz val="16"/>
        <rFont val="TH SarabunPSK"/>
        <family val="2"/>
      </rPr>
      <t>แสดงจำนวนและร้อยละของผู้ตอบแบบสอบถาม จำแนกตามสาขาวิชา</t>
    </r>
  </si>
  <si>
    <t>สาขาวิชา</t>
  </si>
  <si>
    <r>
      <t>ตาราง 3</t>
    </r>
    <r>
      <rPr>
        <sz val="16"/>
        <rFont val="TH SarabunPSK"/>
        <family val="2"/>
      </rPr>
      <t xml:space="preserve"> แสดงจำนวนและร้อยละของผู้ตอบแบบสอบถาม จำแนกตามการประชาสัมพันธ์โครงการฯ </t>
    </r>
  </si>
  <si>
    <t>4. ด้านคุณภาพการให้บริการ (โครงการอบรมจริยธรรมการวิจัยฯ)</t>
  </si>
  <si>
    <t>5. ด้านเอกสารประกอบการอบรม</t>
  </si>
  <si>
    <t xml:space="preserve">            เฉลี่ยรวมด้านเอกสารประกอบการอบรม</t>
  </si>
  <si>
    <t>จากตาราง 5 พบว่าผู้ตอบแบบสอบถามมีความคิดเห็นเกี่ยวกับการจัดโครงการอบรมจริยธรรมการวิจัย</t>
  </si>
  <si>
    <t>จุลชีววิทยา</t>
  </si>
  <si>
    <t>จุลชีวิทยา</t>
  </si>
  <si>
    <t>website บัณฑิตวิทยาลัย</t>
  </si>
  <si>
    <t>อาจารย์ที่ปรึกษา</t>
  </si>
  <si>
    <t>เจ้าหน้าที่</t>
  </si>
  <si>
    <r>
      <t>ตาราง  4</t>
    </r>
    <r>
      <rPr>
        <sz val="16"/>
        <rFont val="TH SarabunPSK"/>
        <family val="2"/>
      </rPr>
      <t xml:space="preserve">  แสดงค่าเฉลี่ย ค่าเบี่ยงเบนมาตรฐาน และระดับความรู้ ความเข้าใจเกี่ยวกับกิจกรรมในโครงการฯ (N = 35)</t>
    </r>
  </si>
  <si>
    <t xml:space="preserve"> </t>
  </si>
  <si>
    <t>จากตาราง 2  แสดงจำนวนร้อยละของผู้ตอบแบบสอบถาม จำแนกตามสาขา พบว่า ผู้ตอบแบบสอบถาม</t>
  </si>
  <si>
    <r>
      <t>ตาราง 5</t>
    </r>
    <r>
      <rPr>
        <sz val="16"/>
        <color theme="1"/>
        <rFont val="TH SarabunPSK"/>
        <family val="2"/>
      </rPr>
      <t xml:space="preserve">  แสดงค่าเฉลี่ย ค่าเบี่ยงเบนมาตรฐาน และระดับความคิดเห็นเกี่ยวกับการจัดโครงการฯ (N = 35)</t>
    </r>
  </si>
  <si>
    <t>ระดับบัณฑิตศึกษา ในเสาร์ที่ 14 พฤษภาคม 2559  ณ ห้องทับทิม - เกษม เภสัชกรรมสมาคมแห่งประเทศไทย</t>
  </si>
  <si>
    <t xml:space="preserve">จากตาราง 4 ก่อนเข้ารับการอบรมผู้เข้าร่วมโครงการมีความรู้ความเข้าใจเกี่ยวกับกิจกรรมที่จัดในโครงการฯ </t>
  </si>
  <si>
    <t xml:space="preserve">ภาพรวม อยู่ในระดับน้อย (ค่าเฉลี่ย 2.14) และหลังเข้ารับการอบรมค่าเฉลี่ยความรู้ ความเข้าใจสูงขึ้น อยู่ในระดับมาก </t>
  </si>
  <si>
    <t xml:space="preserve">          เมื่อพิจารณารายข้อแล้ว พบว่า ข้อที่มีค่าเฉลี่ยสูงที่สุดคือ เจ้าหน้าที่ให้บริการด้วยความเต็มใจ ยิ้มแย้มแจ่มใส</t>
  </si>
  <si>
    <t>ณ ห้องทับทิม - เกษม เภสัชกรรมสมาคมแห่งประเทศไทยในพระบรมราชูปถัมภ์ โดยมีวัตถุประสงค์ 1)เพื่อให้</t>
  </si>
  <si>
    <t xml:space="preserve">          ผู้เข้าร่วมโครงการ เกิดความรู้ ความเข้าใจ ในเรื่องจรรยาบรรณของนักวิจัยและการคัดลอกงานวิจัย 2)เพื่อให้</t>
  </si>
  <si>
    <t xml:space="preserve">          ผู้เข้าร่วมโครงการฯได้ทราบกระบวนการทำวิจัย/วิทยานิพนธ์ </t>
  </si>
  <si>
    <t>เภสัชกรรมชุมชน</t>
  </si>
  <si>
    <t xml:space="preserve">จากการประเมินโครงการ พบว่า เป้าหมายผู้เข้าร่วมโครงการ จำนวน 40 คน ผู้เข้าร่วมโครงการ </t>
  </si>
  <si>
    <t xml:space="preserve">         ผู้ตอบแบบสอบถามเป็นนิสิตระดับปริญญาโท คิดเป็นร้อยละ 100.00 ของจำนวนผู้ที่เข้าร่วมโครงการฯ</t>
  </si>
  <si>
    <t>- 4 -</t>
  </si>
  <si>
    <t>- 1 -</t>
  </si>
  <si>
    <t>- 2 -</t>
  </si>
  <si>
    <t>- 3 -</t>
  </si>
  <si>
    <t>4.1.2  การตรวสอบการคัดลอกผลงานวิชาการ</t>
  </si>
  <si>
    <t>คิดเป็นร้อยละ 86.84 รองลงมาได้แก่ เจ้าหน้าที่ คิดเป็นร้อยละ 7.89</t>
  </si>
  <si>
    <t xml:space="preserve">จากตาราง 3  พบว่าผู้ตอบแบบสอบถามทราบข้อมูลจากโครงการฯ จากคณะที่สังกัดมากที่สุด </t>
  </si>
  <si>
    <t>4.4  ความรู้ และความสามารถในการถ่ายทอดความรู้ของวิทยากร 
(รศ.ดร.รัตติมา จีนาพงษา)</t>
  </si>
  <si>
    <t xml:space="preserve">เมื่อพิจารณารายด้านแล้ว พบว่า ด้านเจ้าหน้าที่ให้บริการ มีค่าเฉลี่ยสูงสุด (ค่าเฉลี่ย 4.66) </t>
  </si>
  <si>
    <t xml:space="preserve">(ค่าเฉลี่ย 4.29) เมื่อพิจารณารายข้อแล้ว พบว่า ข้อที่มีค่าเฉลี่ยสูงที่สุดคือ เจ้าหน้าที่ให้บริการด้วยความเต็มใจ </t>
  </si>
  <si>
    <t>รองลงมาคือ ด้านคุณภาพการให้บริการ (ค่าเฉลี่ย 4.53) และด้านกระบวนการและขั้นตอนการให้บริการ</t>
  </si>
  <si>
    <t xml:space="preserve">             อยู่ในระดับมากที่สุด (ค่าเฉลี่ย 4.54)    </t>
  </si>
  <si>
    <t xml:space="preserve">          รองลงมาคือ ด้านคุณภาพการให้บริการ (ค่าเฉลี่ย 4.53) และด้านกระบวนการและขั้นตอนการให้บริการ (ค่าเฉลี่ย 4.29) </t>
  </si>
  <si>
    <t xml:space="preserve">          (ค่าเฉลี่ย 4.74) และข้อที่มีค่าเฉลี่ยต่ำที่สุดคือ ความชัดเจนของจอภาพนำเสนอ (ค่าเฉลี่ย 3.80)</t>
  </si>
  <si>
    <t>จากตาราง 1 พบว่า ผู้ตอบแบบสอบถามเป็นนิสิตระดับปริญญาโท  คิดเป็นร้อยละ 100.00</t>
  </si>
  <si>
    <t>ยิ้มแย้มแจ่มใส (ค่าเฉลี่ย 4.74) และข้อที่มีค่าเฉลี่ยต่ำที่สุดคือ ความชัดเจนของจอภาพนำเสนอ (ค่าเฉลี่ย 3.80)</t>
  </si>
  <si>
    <t xml:space="preserve">             โดยไม่มีการคัดลอก โดยมีค่าเฉลี่ยความรู้ หลังอบรมเท่ากับ (ค่าเฉลี่ย 3.97) และค่าเฉลี่ยก่อนการอบรมเท่ากับ </t>
  </si>
  <si>
    <t xml:space="preserve">ส่วนใหญ่สังกัดสาขาวิชาเภสัชกรรมชุมชน  คิดเป็นร้อยละ 91.43 </t>
  </si>
  <si>
    <t xml:space="preserve">(ค่าเฉลี่ย 3.97) </t>
  </si>
  <si>
    <t xml:space="preserve">          อยู่ในระดับมาก (ค่าเฉลี่ย 4.26) เมื่อพิจารณารายด้าน พบว่า ด้านเจ้าหน้าที่ให้บริการ มีค่าเฉลี่ยสูงสุด (ค่าเฉลี่ย 4.66) </t>
  </si>
  <si>
    <t>ในพระบรมราชูปถัมภ์ ในภาพรวมพบว่า ผู้เข้าร่วมโครงการฯ มีความคิดเห็นอยู่ในระดับมาก (ค่าเฉลี่ย 4.26)</t>
  </si>
  <si>
    <t>คิดเป็นร้อยละ 7.89</t>
  </si>
  <si>
    <t>จำนวน 35 คน ผู้ตอบแบบสอบถาม จำนวน 35 คน คิดเป็นร้อยละ 100.00  ของจำนวนผู้ที่เข้าร่วมโครงการฯ</t>
  </si>
  <si>
    <t>รับทราบข้อมูลการดำเนินโครงการฯ จากคณะที่สังกัด คิดเป็นร้อยละ 86.84 รองลงมาได้แก่ เจ้าหน้าที่</t>
  </si>
  <si>
    <t xml:space="preserve">                      ผลการประเมิน พบว่า การจัดโครงการบรรลุตามวัตถุประสงค์ของโครงการฯ ครบถ้วน ดังนี้</t>
  </si>
  <si>
    <t xml:space="preserve">                      ผลการประเมินด้านการดำเนินงานโครงการฯ ในภาพรวม พบว่า ผู้เข้าร่วมโครงการฯ มีความคิดเห็น</t>
  </si>
  <si>
    <t xml:space="preserve">             หลังจากโครงการดำเนินการเสร็จสิ้นผู้เข้าร่วมโครงการฯ เกิดความรู้ ความเข้าใจ ในเรื่องการเขียนผลงานวิทยานิพนธ์ </t>
  </si>
  <si>
    <t>ผู้ตอบแบบสอบถามส่วนใหญ่สังกัดสาขาวิชา เภสัชกรรมชุมชน คิดเป็นร้อยละ 91.43 ของจำนวนผู้ที่เข้าร่วมโครงการฯ</t>
  </si>
  <si>
    <t xml:space="preserve">             (ค่าเฉลี่ย 2.14) และผู้เข้าร่วมโครงการฯ เห็นว่าการดำเนินการโครงการครั้งนี้ เป็นประโยชน์ต่อการทำวิทยานิพนธ์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</si>
</sst>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i/>
      <sz val="15"/>
      <name val="TH SarabunPSK"/>
      <family val="2"/>
    </font>
    <font>
      <sz val="15"/>
      <color indexed="8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8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i/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sz val="18"/>
      <name val="Calibri"/>
      <family val="2"/>
      <charset val="222"/>
      <scheme val="minor"/>
    </font>
    <font>
      <sz val="11"/>
      <name val="Calibri"/>
      <family val="2"/>
      <charset val="222"/>
      <scheme val="minor"/>
    </font>
    <font>
      <sz val="16"/>
      <name val="Calibri"/>
      <family val="2"/>
      <charset val="222"/>
      <scheme val="minor"/>
    </font>
    <font>
      <b/>
      <sz val="18"/>
      <color rgb="FF000000"/>
      <name val="TH SarabunPSK"/>
      <family val="2"/>
    </font>
    <font>
      <b/>
      <sz val="16"/>
      <color theme="7"/>
      <name val="TH SarabunPSK"/>
      <family val="2"/>
    </font>
    <font>
      <b/>
      <sz val="18"/>
      <color theme="1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rgb="FFEDADE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49998474074526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6" fillId="0" borderId="0" xfId="0" applyFont="1" applyAlignment="1"/>
    <xf numFmtId="0" fontId="1" fillId="0" borderId="0" xfId="0" applyFont="1"/>
    <xf numFmtId="0" fontId="7" fillId="0" borderId="0" xfId="0" applyFont="1"/>
    <xf numFmtId="0" fontId="1" fillId="0" borderId="0" xfId="0" applyFont="1" applyBorder="1"/>
    <xf numFmtId="0" fontId="9" fillId="0" borderId="0" xfId="0" applyFont="1"/>
    <xf numFmtId="0" fontId="1" fillId="0" borderId="1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/>
    <xf numFmtId="0" fontId="12" fillId="0" borderId="0" xfId="0" applyFont="1"/>
    <xf numFmtId="0" fontId="3" fillId="0" borderId="0" xfId="0" applyFont="1" applyAlignment="1"/>
    <xf numFmtId="0" fontId="14" fillId="0" borderId="0" xfId="0" applyFont="1"/>
    <xf numFmtId="0" fontId="15" fillId="0" borderId="0" xfId="0" applyFont="1"/>
    <xf numFmtId="2" fontId="1" fillId="0" borderId="13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8" fillId="0" borderId="7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2" fontId="8" fillId="0" borderId="13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8" fillId="0" borderId="1" xfId="0" applyFont="1" applyBorder="1"/>
    <xf numFmtId="0" fontId="1" fillId="0" borderId="2" xfId="0" applyFont="1" applyBorder="1"/>
    <xf numFmtId="0" fontId="16" fillId="0" borderId="3" xfId="0" applyFont="1" applyBorder="1" applyAlignment="1">
      <alignment horizontal="center"/>
    </xf>
    <xf numFmtId="2" fontId="16" fillId="0" borderId="8" xfId="0" applyNumberFormat="1" applyFont="1" applyBorder="1" applyAlignment="1">
      <alignment horizontal="center"/>
    </xf>
    <xf numFmtId="0" fontId="1" fillId="0" borderId="13" xfId="0" applyFont="1" applyBorder="1"/>
    <xf numFmtId="2" fontId="16" fillId="0" borderId="7" xfId="0" applyNumberFormat="1" applyFont="1" applyBorder="1" applyAlignment="1">
      <alignment horizontal="center"/>
    </xf>
    <xf numFmtId="2" fontId="1" fillId="0" borderId="0" xfId="0" applyNumberFormat="1" applyFont="1"/>
    <xf numFmtId="0" fontId="1" fillId="0" borderId="0" xfId="0" applyFont="1" applyBorder="1" applyAlignment="1">
      <alignment horizontal="center"/>
    </xf>
    <xf numFmtId="0" fontId="17" fillId="0" borderId="0" xfId="0" applyFont="1"/>
    <xf numFmtId="2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3" xfId="0" applyFont="1" applyBorder="1"/>
    <xf numFmtId="2" fontId="19" fillId="0" borderId="10" xfId="0" applyNumberFormat="1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2" fontId="9" fillId="0" borderId="0" xfId="0" applyNumberFormat="1" applyFont="1"/>
    <xf numFmtId="2" fontId="19" fillId="0" borderId="13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2" fontId="17" fillId="0" borderId="13" xfId="0" applyNumberFormat="1" applyFont="1" applyBorder="1" applyAlignment="1">
      <alignment horizontal="center"/>
    </xf>
    <xf numFmtId="2" fontId="17" fillId="0" borderId="13" xfId="0" applyNumberFormat="1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2" fontId="19" fillId="0" borderId="16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5" fillId="0" borderId="0" xfId="0" applyFont="1" applyAlignment="1"/>
    <xf numFmtId="0" fontId="11" fillId="0" borderId="0" xfId="0" applyFont="1" applyAlignment="1">
      <alignment vertical="top" wrapText="1"/>
    </xf>
    <xf numFmtId="0" fontId="11" fillId="2" borderId="0" xfId="0" applyFont="1" applyFill="1" applyAlignment="1">
      <alignment wrapText="1"/>
    </xf>
    <xf numFmtId="0" fontId="11" fillId="2" borderId="0" xfId="0" applyFont="1" applyFill="1" applyAlignment="1">
      <alignment vertical="top" wrapText="1"/>
    </xf>
    <xf numFmtId="2" fontId="8" fillId="0" borderId="7" xfId="0" applyNumberFormat="1" applyFont="1" applyFill="1" applyBorder="1" applyAlignment="1">
      <alignment horizontal="center"/>
    </xf>
    <xf numFmtId="0" fontId="20" fillId="0" borderId="0" xfId="0" applyFont="1"/>
    <xf numFmtId="0" fontId="21" fillId="0" borderId="0" xfId="0" applyFont="1"/>
    <xf numFmtId="0" fontId="1" fillId="0" borderId="0" xfId="0" applyFont="1" applyAlignment="1">
      <alignment horizontal="left" indent="5"/>
    </xf>
    <xf numFmtId="0" fontId="22" fillId="0" borderId="0" xfId="0" applyFont="1"/>
    <xf numFmtId="0" fontId="23" fillId="0" borderId="0" xfId="0" applyFont="1" applyAlignment="1">
      <alignment wrapText="1"/>
    </xf>
    <xf numFmtId="0" fontId="23" fillId="0" borderId="0" xfId="0" applyFont="1" applyAlignment="1">
      <alignment horizontal="center" wrapText="1"/>
    </xf>
    <xf numFmtId="0" fontId="23" fillId="2" borderId="0" xfId="0" applyFont="1" applyFill="1" applyAlignment="1">
      <alignment wrapText="1"/>
    </xf>
    <xf numFmtId="0" fontId="1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1" fillId="3" borderId="0" xfId="0" applyFont="1" applyFill="1" applyAlignment="1">
      <alignment wrapText="1"/>
    </xf>
    <xf numFmtId="0" fontId="11" fillId="3" borderId="0" xfId="0" applyFont="1" applyFill="1" applyAlignment="1">
      <alignment vertical="top" wrapText="1"/>
    </xf>
    <xf numFmtId="0" fontId="23" fillId="3" borderId="0" xfId="0" applyFont="1" applyFill="1" applyAlignment="1">
      <alignment wrapText="1"/>
    </xf>
    <xf numFmtId="0" fontId="11" fillId="5" borderId="0" xfId="0" applyFont="1" applyFill="1" applyAlignment="1">
      <alignment wrapText="1"/>
    </xf>
    <xf numFmtId="0" fontId="11" fillId="5" borderId="0" xfId="0" applyFont="1" applyFill="1" applyAlignment="1">
      <alignment vertical="top" wrapText="1"/>
    </xf>
    <xf numFmtId="0" fontId="23" fillId="4" borderId="0" xfId="0" applyFont="1" applyFill="1" applyAlignment="1">
      <alignment wrapText="1"/>
    </xf>
    <xf numFmtId="0" fontId="11" fillId="4" borderId="0" xfId="0" applyFont="1" applyFill="1" applyAlignment="1">
      <alignment wrapText="1"/>
    </xf>
    <xf numFmtId="0" fontId="11" fillId="4" borderId="0" xfId="0" applyFont="1" applyFill="1" applyAlignment="1">
      <alignment vertical="top" wrapText="1"/>
    </xf>
    <xf numFmtId="0" fontId="10" fillId="4" borderId="0" xfId="0" applyFont="1" applyFill="1" applyAlignment="1">
      <alignment wrapText="1"/>
    </xf>
    <xf numFmtId="2" fontId="10" fillId="4" borderId="0" xfId="0" applyNumberFormat="1" applyFont="1" applyFill="1" applyAlignment="1">
      <alignment wrapText="1"/>
    </xf>
    <xf numFmtId="0" fontId="10" fillId="3" borderId="0" xfId="0" applyFont="1" applyFill="1" applyAlignment="1">
      <alignment wrapText="1"/>
    </xf>
    <xf numFmtId="2" fontId="10" fillId="3" borderId="0" xfId="0" applyNumberFormat="1" applyFont="1" applyFill="1" applyAlignment="1">
      <alignment wrapText="1"/>
    </xf>
    <xf numFmtId="2" fontId="10" fillId="5" borderId="0" xfId="0" applyNumberFormat="1" applyFont="1" applyFill="1" applyAlignment="1">
      <alignment wrapText="1"/>
    </xf>
    <xf numFmtId="0" fontId="10" fillId="2" borderId="0" xfId="0" applyFont="1" applyFill="1" applyAlignment="1">
      <alignment wrapText="1"/>
    </xf>
    <xf numFmtId="2" fontId="10" fillId="2" borderId="0" xfId="0" applyNumberFormat="1" applyFont="1" applyFill="1" applyAlignment="1">
      <alignment wrapText="1"/>
    </xf>
    <xf numFmtId="0" fontId="10" fillId="0" borderId="0" xfId="0" applyFont="1" applyAlignment="1">
      <alignment wrapText="1"/>
    </xf>
    <xf numFmtId="0" fontId="24" fillId="4" borderId="0" xfId="0" applyFont="1" applyFill="1" applyAlignment="1">
      <alignment wrapText="1"/>
    </xf>
    <xf numFmtId="2" fontId="8" fillId="4" borderId="0" xfId="0" applyNumberFormat="1" applyFont="1" applyFill="1" applyAlignment="1">
      <alignment wrapText="1"/>
    </xf>
    <xf numFmtId="0" fontId="24" fillId="3" borderId="0" xfId="0" applyFont="1" applyFill="1" applyAlignment="1">
      <alignment wrapText="1"/>
    </xf>
    <xf numFmtId="2" fontId="8" fillId="3" borderId="0" xfId="0" applyNumberFormat="1" applyFont="1" applyFill="1" applyAlignment="1">
      <alignment wrapText="1"/>
    </xf>
    <xf numFmtId="2" fontId="8" fillId="5" borderId="0" xfId="0" applyNumberFormat="1" applyFont="1" applyFill="1" applyAlignment="1">
      <alignment wrapText="1"/>
    </xf>
    <xf numFmtId="2" fontId="8" fillId="2" borderId="0" xfId="0" applyNumberFormat="1" applyFont="1" applyFill="1" applyAlignment="1">
      <alignment wrapText="1"/>
    </xf>
    <xf numFmtId="0" fontId="8" fillId="0" borderId="10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1" fillId="6" borderId="0" xfId="0" applyFont="1" applyFill="1" applyAlignment="1">
      <alignment wrapText="1"/>
    </xf>
    <xf numFmtId="0" fontId="11" fillId="6" borderId="0" xfId="0" applyFont="1" applyFill="1" applyAlignment="1">
      <alignment vertical="top" wrapText="1"/>
    </xf>
    <xf numFmtId="2" fontId="10" fillId="6" borderId="0" xfId="0" applyNumberFormat="1" applyFont="1" applyFill="1" applyAlignment="1">
      <alignment wrapText="1"/>
    </xf>
    <xf numFmtId="2" fontId="8" fillId="6" borderId="0" xfId="0" applyNumberFormat="1" applyFont="1" applyFill="1" applyAlignment="1">
      <alignment wrapText="1"/>
    </xf>
    <xf numFmtId="0" fontId="23" fillId="5" borderId="0" xfId="0" applyFont="1" applyFill="1" applyAlignment="1">
      <alignment wrapText="1"/>
    </xf>
    <xf numFmtId="0" fontId="10" fillId="5" borderId="0" xfId="0" applyFont="1" applyFill="1" applyAlignment="1">
      <alignment wrapText="1"/>
    </xf>
    <xf numFmtId="0" fontId="11" fillId="7" borderId="0" xfId="0" applyFont="1" applyFill="1" applyAlignment="1">
      <alignment wrapText="1"/>
    </xf>
    <xf numFmtId="0" fontId="23" fillId="8" borderId="0" xfId="0" applyFont="1" applyFill="1" applyAlignment="1">
      <alignment horizontal="right" wrapText="1"/>
    </xf>
    <xf numFmtId="0" fontId="11" fillId="8" borderId="0" xfId="0" applyFont="1" applyFill="1" applyAlignment="1">
      <alignment wrapText="1"/>
    </xf>
    <xf numFmtId="0" fontId="11" fillId="8" borderId="0" xfId="0" applyFont="1" applyFill="1" applyAlignment="1">
      <alignment vertical="top" wrapText="1"/>
    </xf>
    <xf numFmtId="2" fontId="10" fillId="8" borderId="0" xfId="0" applyNumberFormat="1" applyFont="1" applyFill="1" applyAlignment="1">
      <alignment wrapText="1"/>
    </xf>
    <xf numFmtId="2" fontId="24" fillId="8" borderId="0" xfId="0" applyNumberFormat="1" applyFont="1" applyFill="1" applyAlignment="1">
      <alignment wrapText="1"/>
    </xf>
    <xf numFmtId="2" fontId="8" fillId="8" borderId="0" xfId="0" applyNumberFormat="1" applyFont="1" applyFill="1" applyAlignment="1">
      <alignment wrapText="1"/>
    </xf>
    <xf numFmtId="0" fontId="23" fillId="6" borderId="0" xfId="0" applyFont="1" applyFill="1" applyAlignment="1">
      <alignment horizontal="right" wrapText="1"/>
    </xf>
    <xf numFmtId="2" fontId="24" fillId="6" borderId="0" xfId="0" applyNumberFormat="1" applyFont="1" applyFill="1" applyAlignment="1">
      <alignment wrapText="1"/>
    </xf>
    <xf numFmtId="0" fontId="23" fillId="9" borderId="0" xfId="0" applyFont="1" applyFill="1" applyAlignment="1">
      <alignment wrapText="1"/>
    </xf>
    <xf numFmtId="0" fontId="11" fillId="9" borderId="0" xfId="0" applyFont="1" applyFill="1" applyAlignment="1">
      <alignment wrapText="1"/>
    </xf>
    <xf numFmtId="0" fontId="11" fillId="9" borderId="0" xfId="0" applyFont="1" applyFill="1" applyAlignment="1">
      <alignment vertical="top" wrapText="1"/>
    </xf>
    <xf numFmtId="2" fontId="10" fillId="9" borderId="0" xfId="0" applyNumberFormat="1" applyFont="1" applyFill="1" applyAlignment="1">
      <alignment wrapText="1"/>
    </xf>
    <xf numFmtId="0" fontId="10" fillId="9" borderId="0" xfId="0" applyFont="1" applyFill="1" applyAlignment="1">
      <alignment wrapText="1"/>
    </xf>
    <xf numFmtId="0" fontId="24" fillId="9" borderId="0" xfId="0" applyFont="1" applyFill="1" applyAlignment="1">
      <alignment wrapText="1"/>
    </xf>
    <xf numFmtId="2" fontId="8" fillId="9" borderId="0" xfId="0" applyNumberFormat="1" applyFont="1" applyFill="1" applyAlignment="1">
      <alignment wrapText="1"/>
    </xf>
    <xf numFmtId="0" fontId="8" fillId="5" borderId="0" xfId="0" applyFont="1" applyFill="1" applyAlignment="1">
      <alignment horizontal="right"/>
    </xf>
    <xf numFmtId="0" fontId="10" fillId="7" borderId="0" xfId="0" applyFont="1" applyFill="1" applyAlignment="1">
      <alignment wrapText="1"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center"/>
    </xf>
    <xf numFmtId="0" fontId="25" fillId="0" borderId="0" xfId="0" applyFont="1" applyAlignment="1"/>
    <xf numFmtId="0" fontId="1" fillId="0" borderId="14" xfId="0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18" fillId="0" borderId="20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8" fillId="0" borderId="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49" fontId="1" fillId="0" borderId="0" xfId="0" applyNumberFormat="1" applyFont="1" applyAlignment="1">
      <alignment horizontal="center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9" fillId="0" borderId="13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/>
    </xf>
    <xf numFmtId="0" fontId="1" fillId="0" borderId="13" xfId="0" applyFont="1" applyBorder="1" applyAlignment="1">
      <alignment horizontal="left" wrapText="1"/>
    </xf>
    <xf numFmtId="49" fontId="2" fillId="0" borderId="0" xfId="0" applyNumberFormat="1" applyFont="1" applyAlignment="1">
      <alignment horizontal="center"/>
    </xf>
    <xf numFmtId="0" fontId="1" fillId="0" borderId="11" xfId="0" applyFont="1" applyFill="1" applyBorder="1" applyAlignment="1"/>
    <xf numFmtId="0" fontId="1" fillId="0" borderId="12" xfId="0" applyFont="1" applyFill="1" applyBorder="1" applyAlignment="1"/>
    <xf numFmtId="0" fontId="1" fillId="0" borderId="23" xfId="0" applyFont="1" applyFill="1" applyBorder="1" applyAlignment="1"/>
    <xf numFmtId="0" fontId="1" fillId="0" borderId="2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center"/>
    </xf>
    <xf numFmtId="0" fontId="1" fillId="0" borderId="28" xfId="0" applyFont="1" applyFill="1" applyBorder="1" applyAlignment="1"/>
    <xf numFmtId="0" fontId="1" fillId="0" borderId="29" xfId="0" applyFont="1" applyFill="1" applyBorder="1" applyAlignment="1"/>
    <xf numFmtId="0" fontId="1" fillId="0" borderId="30" xfId="0" applyFont="1" applyFill="1" applyBorder="1" applyAlignment="1"/>
    <xf numFmtId="0" fontId="8" fillId="0" borderId="16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99"/>
      <color rgb="FFEDADE4"/>
      <color rgb="FFFFCC99"/>
      <color rgb="FF7679FA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209550</xdr:colOff>
          <xdr:row>77</xdr:row>
          <xdr:rowOff>209550</xdr:rowOff>
        </xdr:from>
        <xdr:to>
          <xdr:col>4</xdr:col>
          <xdr:colOff>342900</xdr:colOff>
          <xdr:row>78</xdr:row>
          <xdr:rowOff>66675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209550</xdr:colOff>
          <xdr:row>56</xdr:row>
          <xdr:rowOff>209550</xdr:rowOff>
        </xdr:from>
        <xdr:to>
          <xdr:col>4</xdr:col>
          <xdr:colOff>352425</xdr:colOff>
          <xdr:row>57</xdr:row>
          <xdr:rowOff>85725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opLeftCell="L32" zoomScale="130" zoomScaleNormal="130" workbookViewId="0">
      <selection activeCell="AA37" sqref="AA37"/>
    </sheetView>
  </sheetViews>
  <sheetFormatPr defaultColWidth="15" defaultRowHeight="21"/>
  <cols>
    <col min="1" max="1" width="5.7109375" style="14" customWidth="1"/>
    <col min="2" max="2" width="52.140625" style="14" customWidth="1"/>
    <col min="3" max="3" width="37" style="14" customWidth="1"/>
    <col min="4" max="4" width="8.85546875" style="14" customWidth="1"/>
    <col min="5" max="5" width="7.28515625" style="14" customWidth="1"/>
    <col min="6" max="6" width="8.42578125" style="14" customWidth="1"/>
    <col min="7" max="7" width="9.28515625" style="14" customWidth="1"/>
    <col min="8" max="8" width="6.42578125" style="79" customWidth="1"/>
    <col min="9" max="10" width="7.7109375" style="79" customWidth="1"/>
    <col min="11" max="12" width="7.7109375" style="82" customWidth="1"/>
    <col min="13" max="16" width="7.7109375" style="76" customWidth="1"/>
    <col min="17" max="17" width="6.85546875" style="76" customWidth="1"/>
    <col min="18" max="18" width="6.7109375" style="103" customWidth="1"/>
    <col min="19" max="19" width="6.5703125" style="103" customWidth="1"/>
    <col min="20" max="20" width="7.7109375" style="111" customWidth="1"/>
    <col min="21" max="21" width="7.140625" style="111" customWidth="1"/>
    <col min="22" max="22" width="6.42578125" style="119" customWidth="1"/>
    <col min="23" max="23" width="6.7109375" style="119" customWidth="1"/>
    <col min="24" max="24" width="7.7109375" style="62" customWidth="1"/>
    <col min="25" max="25" width="9.140625" style="62" customWidth="1"/>
    <col min="26" max="26" width="9.42578125" style="62" customWidth="1"/>
    <col min="27" max="16384" width="15" style="14"/>
  </cols>
  <sheetData>
    <row r="1" spans="1:26" s="69" customFormat="1" ht="46.5" customHeight="1">
      <c r="B1" s="70" t="s">
        <v>0</v>
      </c>
      <c r="C1" s="70" t="s">
        <v>0</v>
      </c>
      <c r="D1" s="70" t="s">
        <v>1</v>
      </c>
      <c r="E1" s="70" t="s">
        <v>0</v>
      </c>
      <c r="F1" s="70" t="s">
        <v>47</v>
      </c>
      <c r="G1" s="70" t="s">
        <v>53</v>
      </c>
      <c r="H1" s="107">
        <v>1.1000000000000001</v>
      </c>
      <c r="I1" s="107">
        <v>1.2</v>
      </c>
      <c r="J1" s="107">
        <v>1.3</v>
      </c>
      <c r="K1" s="81">
        <v>2.1</v>
      </c>
      <c r="L1" s="81">
        <v>2.2000000000000002</v>
      </c>
      <c r="M1" s="78">
        <v>3.1</v>
      </c>
      <c r="N1" s="78">
        <v>3.2</v>
      </c>
      <c r="O1" s="78">
        <v>3.3</v>
      </c>
      <c r="P1" s="78">
        <v>3.4</v>
      </c>
      <c r="Q1" s="78">
        <v>3.5</v>
      </c>
      <c r="R1" s="116" t="s">
        <v>31</v>
      </c>
      <c r="S1" s="116" t="s">
        <v>44</v>
      </c>
      <c r="T1" s="110" t="s">
        <v>32</v>
      </c>
      <c r="U1" s="110" t="s">
        <v>45</v>
      </c>
      <c r="V1" s="118">
        <v>4.4000000000000004</v>
      </c>
      <c r="W1" s="118">
        <v>4.5999999999999996</v>
      </c>
      <c r="X1" s="71">
        <v>5.0999999999999996</v>
      </c>
      <c r="Y1" s="71">
        <v>5.2</v>
      </c>
      <c r="Z1" s="71">
        <v>5.3</v>
      </c>
    </row>
    <row r="2" spans="1:26">
      <c r="A2" s="14">
        <v>1</v>
      </c>
      <c r="B2" s="14" t="s">
        <v>46</v>
      </c>
      <c r="C2" s="14" t="s">
        <v>78</v>
      </c>
      <c r="D2" s="14">
        <v>0</v>
      </c>
      <c r="E2" s="14">
        <v>1</v>
      </c>
      <c r="F2" s="14">
        <v>0</v>
      </c>
      <c r="G2" s="14">
        <v>0</v>
      </c>
      <c r="H2" s="79">
        <v>5</v>
      </c>
      <c r="I2" s="79">
        <v>5</v>
      </c>
      <c r="J2" s="79">
        <v>5</v>
      </c>
      <c r="K2" s="82">
        <v>5</v>
      </c>
      <c r="L2" s="82">
        <v>5</v>
      </c>
      <c r="M2" s="76">
        <v>5</v>
      </c>
      <c r="N2" s="76">
        <v>5</v>
      </c>
      <c r="O2" s="76">
        <v>5</v>
      </c>
      <c r="P2" s="76">
        <v>5</v>
      </c>
      <c r="Q2" s="76">
        <v>5</v>
      </c>
      <c r="R2" s="103">
        <v>3</v>
      </c>
      <c r="S2" s="103">
        <v>3</v>
      </c>
      <c r="T2" s="111">
        <v>3</v>
      </c>
      <c r="U2" s="111">
        <v>3</v>
      </c>
      <c r="V2" s="119">
        <v>5</v>
      </c>
      <c r="W2" s="119">
        <v>5</v>
      </c>
      <c r="X2" s="62">
        <v>5</v>
      </c>
      <c r="Y2" s="62">
        <v>5</v>
      </c>
      <c r="Z2" s="62">
        <v>5</v>
      </c>
    </row>
    <row r="3" spans="1:26">
      <c r="A3" s="14">
        <v>2</v>
      </c>
      <c r="B3" s="14" t="s">
        <v>46</v>
      </c>
      <c r="C3" s="14" t="s">
        <v>78</v>
      </c>
      <c r="D3" s="14">
        <v>0</v>
      </c>
      <c r="E3" s="14">
        <v>1</v>
      </c>
      <c r="F3" s="14">
        <v>0</v>
      </c>
      <c r="G3" s="14">
        <v>0</v>
      </c>
      <c r="H3" s="79">
        <v>4</v>
      </c>
      <c r="I3" s="79">
        <v>4</v>
      </c>
      <c r="J3" s="79">
        <v>4</v>
      </c>
      <c r="K3" s="82">
        <v>5</v>
      </c>
      <c r="L3" s="82">
        <v>5</v>
      </c>
      <c r="M3" s="76">
        <v>4</v>
      </c>
      <c r="N3" s="76">
        <v>4</v>
      </c>
      <c r="O3" s="76">
        <v>4</v>
      </c>
      <c r="P3" s="76">
        <v>4</v>
      </c>
      <c r="Q3" s="76">
        <v>4</v>
      </c>
      <c r="R3" s="103">
        <v>1</v>
      </c>
      <c r="S3" s="103">
        <v>1</v>
      </c>
      <c r="T3" s="111">
        <v>4</v>
      </c>
      <c r="U3" s="111">
        <v>4</v>
      </c>
      <c r="V3" s="119">
        <v>4</v>
      </c>
      <c r="W3" s="119">
        <v>4</v>
      </c>
      <c r="X3" s="62">
        <v>3</v>
      </c>
      <c r="Y3" s="62">
        <v>3</v>
      </c>
      <c r="Z3" s="62">
        <v>3</v>
      </c>
    </row>
    <row r="4" spans="1:26">
      <c r="A4" s="14">
        <v>3</v>
      </c>
      <c r="B4" s="14" t="s">
        <v>46</v>
      </c>
      <c r="C4" s="14" t="s">
        <v>78</v>
      </c>
      <c r="D4" s="14">
        <v>0</v>
      </c>
      <c r="E4" s="14">
        <v>1</v>
      </c>
      <c r="F4" s="14">
        <v>0</v>
      </c>
      <c r="G4" s="14">
        <v>0</v>
      </c>
      <c r="H4" s="79">
        <v>4</v>
      </c>
      <c r="I4" s="79">
        <v>4</v>
      </c>
      <c r="J4" s="79">
        <v>4</v>
      </c>
      <c r="K4" s="82">
        <v>5</v>
      </c>
      <c r="L4" s="82">
        <v>5</v>
      </c>
      <c r="M4" s="76">
        <v>5</v>
      </c>
      <c r="N4" s="76">
        <v>3</v>
      </c>
      <c r="O4" s="76">
        <v>4</v>
      </c>
      <c r="P4" s="76">
        <v>3</v>
      </c>
      <c r="Q4" s="76">
        <v>4</v>
      </c>
      <c r="R4" s="103">
        <v>2</v>
      </c>
      <c r="S4" s="103">
        <v>2</v>
      </c>
      <c r="T4" s="111">
        <v>4</v>
      </c>
      <c r="U4" s="111">
        <v>4</v>
      </c>
      <c r="V4" s="119">
        <v>5</v>
      </c>
      <c r="W4" s="119">
        <v>4</v>
      </c>
      <c r="X4" s="62">
        <v>4</v>
      </c>
      <c r="Y4" s="62">
        <v>4</v>
      </c>
      <c r="Z4" s="62">
        <v>4</v>
      </c>
    </row>
    <row r="5" spans="1:26">
      <c r="A5" s="14">
        <v>4</v>
      </c>
      <c r="B5" s="14" t="s">
        <v>46</v>
      </c>
      <c r="C5" s="14" t="s">
        <v>78</v>
      </c>
      <c r="D5" s="14">
        <v>0</v>
      </c>
      <c r="E5" s="14">
        <v>0</v>
      </c>
      <c r="F5" s="14">
        <v>0</v>
      </c>
      <c r="G5" s="14">
        <v>1</v>
      </c>
      <c r="H5" s="79">
        <v>4</v>
      </c>
      <c r="I5" s="79">
        <v>4</v>
      </c>
      <c r="J5" s="79">
        <v>5</v>
      </c>
      <c r="K5" s="82">
        <v>5</v>
      </c>
      <c r="L5" s="82">
        <v>5</v>
      </c>
      <c r="M5" s="76">
        <v>4</v>
      </c>
      <c r="N5" s="76">
        <v>4</v>
      </c>
      <c r="O5" s="76">
        <v>5</v>
      </c>
      <c r="P5" s="76">
        <v>4</v>
      </c>
      <c r="Q5" s="76">
        <v>4</v>
      </c>
      <c r="R5" s="103">
        <v>1</v>
      </c>
      <c r="S5" s="103">
        <v>1</v>
      </c>
      <c r="T5" s="111">
        <v>4</v>
      </c>
      <c r="U5" s="111">
        <v>5</v>
      </c>
      <c r="V5" s="119">
        <v>5</v>
      </c>
      <c r="W5" s="119">
        <v>5</v>
      </c>
      <c r="X5" s="62">
        <v>5</v>
      </c>
      <c r="Y5" s="62">
        <v>4</v>
      </c>
      <c r="Z5" s="62">
        <v>4</v>
      </c>
    </row>
    <row r="6" spans="1:26">
      <c r="A6" s="14">
        <v>5</v>
      </c>
      <c r="B6" s="14" t="s">
        <v>46</v>
      </c>
      <c r="C6" s="14" t="s">
        <v>33</v>
      </c>
      <c r="D6" s="14">
        <v>0</v>
      </c>
      <c r="E6" s="14">
        <v>1</v>
      </c>
      <c r="F6" s="14">
        <v>0</v>
      </c>
      <c r="G6" s="14">
        <v>0</v>
      </c>
      <c r="H6" s="79">
        <v>4</v>
      </c>
      <c r="I6" s="79">
        <v>4</v>
      </c>
      <c r="J6" s="79">
        <v>5</v>
      </c>
      <c r="K6" s="82">
        <v>5</v>
      </c>
      <c r="L6" s="82">
        <v>5</v>
      </c>
      <c r="M6" s="76">
        <v>5</v>
      </c>
      <c r="N6" s="76">
        <v>5</v>
      </c>
      <c r="O6" s="76">
        <v>5</v>
      </c>
      <c r="P6" s="76">
        <v>5</v>
      </c>
      <c r="Q6" s="76">
        <v>5</v>
      </c>
      <c r="R6" s="103">
        <v>1</v>
      </c>
      <c r="S6" s="103">
        <v>2</v>
      </c>
      <c r="T6" s="111">
        <v>4</v>
      </c>
      <c r="U6" s="111">
        <v>4</v>
      </c>
      <c r="V6" s="119">
        <v>4</v>
      </c>
      <c r="W6" s="119">
        <v>5</v>
      </c>
      <c r="X6" s="62">
        <v>4</v>
      </c>
      <c r="Y6" s="62">
        <v>4</v>
      </c>
      <c r="Z6" s="62">
        <v>4</v>
      </c>
    </row>
    <row r="7" spans="1:26">
      <c r="A7" s="14">
        <v>6</v>
      </c>
      <c r="B7" s="14" t="s">
        <v>46</v>
      </c>
      <c r="C7" s="14" t="s">
        <v>78</v>
      </c>
      <c r="D7" s="14">
        <v>0</v>
      </c>
      <c r="E7" s="14">
        <v>1</v>
      </c>
      <c r="F7" s="14">
        <v>0</v>
      </c>
      <c r="G7" s="14">
        <v>0</v>
      </c>
      <c r="H7" s="79">
        <v>5</v>
      </c>
      <c r="I7" s="79">
        <v>5</v>
      </c>
      <c r="J7" s="79">
        <v>5</v>
      </c>
      <c r="K7" s="82">
        <v>5</v>
      </c>
      <c r="L7" s="82">
        <v>5</v>
      </c>
      <c r="M7" s="76">
        <v>5</v>
      </c>
      <c r="N7" s="76">
        <v>5</v>
      </c>
      <c r="O7" s="76">
        <v>5</v>
      </c>
      <c r="P7" s="76">
        <v>5</v>
      </c>
      <c r="Q7" s="76">
        <v>5</v>
      </c>
      <c r="R7" s="103">
        <v>2</v>
      </c>
      <c r="S7" s="103">
        <v>2</v>
      </c>
      <c r="T7" s="111">
        <v>4</v>
      </c>
      <c r="U7" s="111">
        <v>4</v>
      </c>
      <c r="V7" s="119">
        <v>5</v>
      </c>
      <c r="W7" s="119">
        <v>5</v>
      </c>
      <c r="X7" s="62">
        <v>5</v>
      </c>
      <c r="Y7" s="62">
        <v>5</v>
      </c>
      <c r="Z7" s="62">
        <v>5</v>
      </c>
    </row>
    <row r="8" spans="1:26">
      <c r="A8" s="14">
        <v>7</v>
      </c>
      <c r="B8" s="14" t="s">
        <v>46</v>
      </c>
      <c r="C8" s="14" t="s">
        <v>78</v>
      </c>
      <c r="D8" s="14">
        <v>0</v>
      </c>
      <c r="E8" s="14">
        <v>1</v>
      </c>
      <c r="F8" s="14">
        <v>0</v>
      </c>
      <c r="G8" s="14">
        <v>0</v>
      </c>
      <c r="H8" s="79">
        <v>5</v>
      </c>
      <c r="I8" s="79">
        <v>5</v>
      </c>
      <c r="J8" s="79">
        <v>5</v>
      </c>
      <c r="K8" s="82">
        <v>5</v>
      </c>
      <c r="L8" s="82">
        <v>5</v>
      </c>
      <c r="M8" s="76">
        <v>5</v>
      </c>
      <c r="N8" s="76">
        <v>4</v>
      </c>
      <c r="O8" s="76">
        <v>4</v>
      </c>
      <c r="P8" s="76">
        <v>4</v>
      </c>
      <c r="Q8" s="76">
        <v>5</v>
      </c>
      <c r="R8" s="103">
        <v>1</v>
      </c>
      <c r="S8" s="103">
        <v>1</v>
      </c>
      <c r="T8" s="111">
        <v>4</v>
      </c>
      <c r="U8" s="111">
        <v>4</v>
      </c>
      <c r="V8" s="119">
        <v>5</v>
      </c>
      <c r="W8" s="119">
        <v>5</v>
      </c>
      <c r="X8" s="62">
        <v>5</v>
      </c>
      <c r="Y8" s="62">
        <v>5</v>
      </c>
      <c r="Z8" s="62">
        <v>5</v>
      </c>
    </row>
    <row r="9" spans="1:26">
      <c r="A9" s="14">
        <v>8</v>
      </c>
      <c r="B9" s="14" t="s">
        <v>46</v>
      </c>
      <c r="C9" s="14" t="s">
        <v>78</v>
      </c>
      <c r="D9" s="14">
        <v>0</v>
      </c>
      <c r="E9" s="14">
        <v>1</v>
      </c>
      <c r="F9" s="14">
        <v>0</v>
      </c>
      <c r="G9" s="14">
        <v>0</v>
      </c>
      <c r="H9" s="79">
        <v>4</v>
      </c>
      <c r="I9" s="79">
        <v>4</v>
      </c>
      <c r="J9" s="79">
        <v>4</v>
      </c>
      <c r="K9" s="82">
        <v>4</v>
      </c>
      <c r="L9" s="82">
        <v>4</v>
      </c>
      <c r="M9" s="76">
        <v>4</v>
      </c>
      <c r="N9" s="76">
        <v>4</v>
      </c>
      <c r="O9" s="76">
        <v>4</v>
      </c>
      <c r="P9" s="76">
        <v>4</v>
      </c>
      <c r="Q9" s="76">
        <v>4</v>
      </c>
      <c r="R9" s="103">
        <v>1</v>
      </c>
      <c r="S9" s="103">
        <v>1</v>
      </c>
      <c r="T9" s="111">
        <v>5</v>
      </c>
      <c r="U9" s="111">
        <v>5</v>
      </c>
      <c r="V9" s="119">
        <v>5</v>
      </c>
      <c r="W9" s="119">
        <v>5</v>
      </c>
      <c r="X9" s="62">
        <v>5</v>
      </c>
      <c r="Y9" s="62">
        <v>5</v>
      </c>
      <c r="Z9" s="62">
        <v>5</v>
      </c>
    </row>
    <row r="10" spans="1:26">
      <c r="A10" s="14">
        <v>9</v>
      </c>
      <c r="B10" s="14" t="s">
        <v>46</v>
      </c>
      <c r="C10" s="14" t="s">
        <v>78</v>
      </c>
      <c r="D10" s="14">
        <v>0</v>
      </c>
      <c r="E10" s="14">
        <v>1</v>
      </c>
      <c r="F10" s="14">
        <v>0</v>
      </c>
      <c r="G10" s="14">
        <v>0</v>
      </c>
      <c r="H10" s="79">
        <v>4</v>
      </c>
      <c r="I10" s="79">
        <v>4</v>
      </c>
      <c r="J10" s="79">
        <v>4</v>
      </c>
      <c r="K10" s="82">
        <v>4</v>
      </c>
      <c r="L10" s="82">
        <v>4</v>
      </c>
      <c r="M10" s="76">
        <v>4</v>
      </c>
      <c r="N10" s="76">
        <v>4</v>
      </c>
      <c r="O10" s="76">
        <v>4</v>
      </c>
      <c r="P10" s="76">
        <v>4</v>
      </c>
      <c r="Q10" s="76">
        <v>4</v>
      </c>
      <c r="R10" s="103">
        <v>4</v>
      </c>
      <c r="S10" s="103">
        <v>4</v>
      </c>
      <c r="T10" s="111">
        <v>4</v>
      </c>
      <c r="U10" s="111">
        <v>4</v>
      </c>
      <c r="V10" s="119">
        <v>4</v>
      </c>
      <c r="W10" s="119">
        <v>4</v>
      </c>
      <c r="X10" s="62">
        <v>4</v>
      </c>
      <c r="Y10" s="62">
        <v>4</v>
      </c>
      <c r="Z10" s="62">
        <v>4</v>
      </c>
    </row>
    <row r="11" spans="1:26">
      <c r="A11" s="14">
        <v>10</v>
      </c>
      <c r="B11" s="14" t="s">
        <v>46</v>
      </c>
      <c r="C11" s="14" t="s">
        <v>78</v>
      </c>
      <c r="D11" s="14">
        <v>0</v>
      </c>
      <c r="E11" s="14">
        <v>1</v>
      </c>
      <c r="F11" s="14">
        <v>0</v>
      </c>
      <c r="G11" s="14">
        <v>0</v>
      </c>
      <c r="H11" s="79">
        <v>4</v>
      </c>
      <c r="I11" s="79">
        <v>4</v>
      </c>
      <c r="J11" s="79">
        <v>4</v>
      </c>
      <c r="K11" s="82">
        <v>4</v>
      </c>
      <c r="L11" s="82">
        <v>4</v>
      </c>
      <c r="M11" s="76">
        <v>4</v>
      </c>
      <c r="N11" s="76">
        <v>4</v>
      </c>
      <c r="O11" s="76">
        <v>4</v>
      </c>
      <c r="P11" s="76">
        <v>4</v>
      </c>
      <c r="Q11" s="76">
        <v>4</v>
      </c>
      <c r="R11" s="103">
        <v>1</v>
      </c>
      <c r="S11" s="103">
        <v>1</v>
      </c>
      <c r="T11" s="111">
        <v>4</v>
      </c>
      <c r="U11" s="111">
        <v>4</v>
      </c>
      <c r="V11" s="119">
        <v>4</v>
      </c>
      <c r="W11" s="119">
        <v>5</v>
      </c>
      <c r="X11" s="62">
        <v>4</v>
      </c>
      <c r="Y11" s="62">
        <v>4</v>
      </c>
      <c r="Z11" s="62">
        <v>4</v>
      </c>
    </row>
    <row r="12" spans="1:26">
      <c r="A12" s="14">
        <v>11</v>
      </c>
      <c r="B12" s="14" t="s">
        <v>46</v>
      </c>
      <c r="C12" s="14" t="s">
        <v>78</v>
      </c>
      <c r="D12" s="14">
        <v>0</v>
      </c>
      <c r="E12" s="14">
        <v>1</v>
      </c>
      <c r="F12" s="14">
        <v>0</v>
      </c>
      <c r="G12" s="14">
        <v>0</v>
      </c>
      <c r="H12" s="79">
        <v>4</v>
      </c>
      <c r="I12" s="79">
        <v>3</v>
      </c>
      <c r="J12" s="79">
        <v>3</v>
      </c>
      <c r="K12" s="82">
        <v>4</v>
      </c>
      <c r="L12" s="82">
        <v>4</v>
      </c>
      <c r="M12" s="76">
        <v>3</v>
      </c>
      <c r="N12" s="76">
        <v>3</v>
      </c>
      <c r="O12" s="76">
        <v>4</v>
      </c>
      <c r="P12" s="76">
        <v>4</v>
      </c>
      <c r="Q12" s="76">
        <v>4</v>
      </c>
      <c r="R12" s="103">
        <v>2</v>
      </c>
      <c r="S12" s="103">
        <v>2</v>
      </c>
      <c r="T12" s="111">
        <v>4</v>
      </c>
      <c r="U12" s="111">
        <v>4</v>
      </c>
      <c r="V12" s="119">
        <v>4</v>
      </c>
      <c r="W12" s="119">
        <v>4</v>
      </c>
      <c r="X12" s="62">
        <v>4</v>
      </c>
      <c r="Y12" s="62">
        <v>4</v>
      </c>
      <c r="Z12" s="62">
        <v>4</v>
      </c>
    </row>
    <row r="13" spans="1:26">
      <c r="A13" s="14">
        <v>12</v>
      </c>
      <c r="B13" s="14" t="s">
        <v>46</v>
      </c>
      <c r="C13" s="14" t="s">
        <v>78</v>
      </c>
      <c r="D13" s="14">
        <v>0</v>
      </c>
      <c r="E13" s="14">
        <v>1</v>
      </c>
      <c r="F13" s="14">
        <v>0</v>
      </c>
      <c r="G13" s="14">
        <v>0</v>
      </c>
      <c r="H13" s="79">
        <v>4</v>
      </c>
      <c r="I13" s="79">
        <v>4</v>
      </c>
      <c r="J13" s="79">
        <v>4</v>
      </c>
      <c r="K13" s="82">
        <v>5</v>
      </c>
      <c r="L13" s="82">
        <v>5</v>
      </c>
      <c r="M13" s="76">
        <v>4</v>
      </c>
      <c r="N13" s="76">
        <v>4</v>
      </c>
      <c r="O13" s="76">
        <v>4</v>
      </c>
      <c r="P13" s="76">
        <v>4</v>
      </c>
      <c r="Q13" s="76">
        <v>4</v>
      </c>
      <c r="R13" s="103">
        <v>1</v>
      </c>
      <c r="S13" s="103">
        <v>2</v>
      </c>
      <c r="T13" s="111">
        <v>4</v>
      </c>
      <c r="U13" s="111">
        <v>4</v>
      </c>
      <c r="V13" s="119">
        <v>4</v>
      </c>
      <c r="W13" s="119">
        <v>5</v>
      </c>
      <c r="X13" s="62">
        <v>4</v>
      </c>
      <c r="Y13" s="62">
        <v>4</v>
      </c>
      <c r="Z13" s="62">
        <v>4</v>
      </c>
    </row>
    <row r="14" spans="1:26">
      <c r="A14" s="14">
        <v>13</v>
      </c>
      <c r="B14" s="14" t="s">
        <v>46</v>
      </c>
      <c r="C14" s="14" t="s">
        <v>78</v>
      </c>
      <c r="D14" s="14">
        <v>0</v>
      </c>
      <c r="E14" s="14">
        <v>1</v>
      </c>
      <c r="F14" s="14">
        <v>0</v>
      </c>
      <c r="G14" s="14">
        <v>0</v>
      </c>
      <c r="H14" s="79">
        <v>5</v>
      </c>
      <c r="I14" s="79">
        <v>4</v>
      </c>
      <c r="J14" s="79">
        <v>3</v>
      </c>
      <c r="K14" s="82">
        <v>5</v>
      </c>
      <c r="L14" s="82">
        <v>5</v>
      </c>
      <c r="M14" s="76">
        <v>4</v>
      </c>
      <c r="N14" s="76">
        <v>3</v>
      </c>
      <c r="O14" s="76">
        <v>4</v>
      </c>
      <c r="P14" s="76">
        <v>4</v>
      </c>
      <c r="Q14" s="76">
        <v>4</v>
      </c>
      <c r="R14" s="103">
        <v>2</v>
      </c>
      <c r="S14" s="103">
        <v>3</v>
      </c>
      <c r="T14" s="111">
        <v>4</v>
      </c>
      <c r="U14" s="111">
        <v>4</v>
      </c>
      <c r="V14" s="119">
        <v>5</v>
      </c>
      <c r="W14" s="119">
        <v>5</v>
      </c>
      <c r="X14" s="62">
        <v>4</v>
      </c>
      <c r="Y14" s="62">
        <v>4</v>
      </c>
      <c r="Z14" s="62">
        <v>4</v>
      </c>
    </row>
    <row r="15" spans="1:26">
      <c r="A15" s="14">
        <v>14</v>
      </c>
      <c r="B15" s="14" t="s">
        <v>46</v>
      </c>
      <c r="C15" s="14" t="s">
        <v>63</v>
      </c>
      <c r="D15" s="14">
        <v>1</v>
      </c>
      <c r="E15" s="14">
        <v>0</v>
      </c>
      <c r="F15" s="14">
        <v>0</v>
      </c>
      <c r="G15" s="14">
        <v>0</v>
      </c>
      <c r="H15" s="79">
        <v>5</v>
      </c>
      <c r="I15" s="79">
        <v>5</v>
      </c>
      <c r="J15" s="79">
        <v>4</v>
      </c>
      <c r="K15" s="82">
        <v>5</v>
      </c>
      <c r="L15" s="82">
        <v>5</v>
      </c>
      <c r="M15" s="76">
        <v>5</v>
      </c>
      <c r="N15" s="76">
        <v>5</v>
      </c>
      <c r="O15" s="76">
        <v>5</v>
      </c>
      <c r="P15" s="76">
        <v>5</v>
      </c>
      <c r="Q15" s="76">
        <v>5</v>
      </c>
      <c r="R15" s="103">
        <v>3</v>
      </c>
      <c r="S15" s="103">
        <v>3</v>
      </c>
      <c r="T15" s="111">
        <v>5</v>
      </c>
      <c r="U15" s="111">
        <v>5</v>
      </c>
      <c r="V15" s="119">
        <v>5</v>
      </c>
      <c r="W15" s="119">
        <v>5</v>
      </c>
      <c r="X15" s="62">
        <v>5</v>
      </c>
      <c r="Y15" s="62">
        <v>5</v>
      </c>
      <c r="Z15" s="62">
        <v>5</v>
      </c>
    </row>
    <row r="16" spans="1:26">
      <c r="A16" s="14">
        <v>15</v>
      </c>
      <c r="B16" s="14" t="s">
        <v>46</v>
      </c>
      <c r="C16" s="14" t="s">
        <v>78</v>
      </c>
      <c r="D16" s="14">
        <v>0</v>
      </c>
      <c r="E16" s="14">
        <v>1</v>
      </c>
      <c r="F16" s="14">
        <v>0</v>
      </c>
      <c r="G16" s="14">
        <v>0</v>
      </c>
      <c r="H16" s="79">
        <v>5</v>
      </c>
      <c r="I16" s="79">
        <v>5</v>
      </c>
      <c r="J16" s="79">
        <v>4</v>
      </c>
      <c r="K16" s="82">
        <v>5</v>
      </c>
      <c r="L16" s="82">
        <v>5</v>
      </c>
      <c r="M16" s="76">
        <v>5</v>
      </c>
      <c r="N16" s="76">
        <v>4</v>
      </c>
      <c r="O16" s="76">
        <v>4</v>
      </c>
      <c r="P16" s="76">
        <v>4</v>
      </c>
      <c r="Q16" s="76">
        <v>4</v>
      </c>
      <c r="R16" s="103">
        <v>1</v>
      </c>
      <c r="S16" s="103">
        <v>1</v>
      </c>
      <c r="T16" s="111">
        <v>3</v>
      </c>
      <c r="U16" s="111">
        <v>3</v>
      </c>
      <c r="V16" s="119">
        <v>4</v>
      </c>
      <c r="W16" s="119">
        <v>5</v>
      </c>
      <c r="X16" s="62">
        <v>4</v>
      </c>
      <c r="Y16" s="62">
        <v>4</v>
      </c>
      <c r="Z16" s="62">
        <v>4</v>
      </c>
    </row>
    <row r="17" spans="1:26">
      <c r="A17" s="14">
        <v>16</v>
      </c>
      <c r="B17" s="14" t="s">
        <v>46</v>
      </c>
      <c r="C17" s="14" t="s">
        <v>78</v>
      </c>
      <c r="D17" s="14">
        <v>0</v>
      </c>
      <c r="E17" s="14">
        <v>1</v>
      </c>
      <c r="F17" s="14">
        <v>0</v>
      </c>
      <c r="G17" s="14">
        <v>0</v>
      </c>
      <c r="H17" s="79">
        <v>4</v>
      </c>
      <c r="I17" s="79">
        <v>4</v>
      </c>
      <c r="J17" s="79">
        <v>4</v>
      </c>
      <c r="K17" s="82">
        <v>5</v>
      </c>
      <c r="L17" s="82">
        <v>5</v>
      </c>
      <c r="M17" s="76">
        <v>3</v>
      </c>
      <c r="N17" s="76">
        <v>4</v>
      </c>
      <c r="O17" s="76">
        <v>5</v>
      </c>
      <c r="P17" s="76">
        <v>4</v>
      </c>
      <c r="Q17" s="76">
        <v>4</v>
      </c>
      <c r="R17" s="103">
        <v>5</v>
      </c>
      <c r="S17" s="103">
        <v>4</v>
      </c>
      <c r="T17" s="111">
        <v>4</v>
      </c>
      <c r="U17" s="111">
        <v>3</v>
      </c>
      <c r="V17" s="119">
        <v>4</v>
      </c>
      <c r="W17" s="119">
        <v>5</v>
      </c>
      <c r="X17" s="62">
        <v>4</v>
      </c>
      <c r="Y17" s="62">
        <v>4</v>
      </c>
      <c r="Z17" s="62">
        <v>4</v>
      </c>
    </row>
    <row r="18" spans="1:26">
      <c r="A18" s="14">
        <v>17</v>
      </c>
      <c r="B18" s="14" t="s">
        <v>46</v>
      </c>
      <c r="C18" s="14" t="s">
        <v>78</v>
      </c>
      <c r="D18" s="14">
        <v>0</v>
      </c>
      <c r="E18" s="14">
        <v>1</v>
      </c>
      <c r="F18" s="14">
        <v>0</v>
      </c>
      <c r="G18" s="14">
        <v>0</v>
      </c>
      <c r="H18" s="79">
        <v>4</v>
      </c>
      <c r="I18" s="79">
        <v>4</v>
      </c>
      <c r="J18" s="79">
        <v>4</v>
      </c>
      <c r="K18" s="82">
        <v>5</v>
      </c>
      <c r="L18" s="82">
        <v>4</v>
      </c>
      <c r="M18" s="76">
        <v>4</v>
      </c>
      <c r="N18" s="76">
        <v>3</v>
      </c>
      <c r="O18" s="76">
        <v>4</v>
      </c>
      <c r="P18" s="76">
        <v>3</v>
      </c>
      <c r="Q18" s="76">
        <v>4</v>
      </c>
      <c r="R18" s="103">
        <v>3</v>
      </c>
      <c r="S18" s="103">
        <v>3</v>
      </c>
      <c r="T18" s="111">
        <v>4</v>
      </c>
      <c r="U18" s="111">
        <v>4</v>
      </c>
      <c r="V18" s="119">
        <v>4</v>
      </c>
      <c r="W18" s="119">
        <v>4</v>
      </c>
      <c r="X18" s="62">
        <v>4</v>
      </c>
      <c r="Y18" s="62">
        <v>3</v>
      </c>
      <c r="Z18" s="62">
        <v>3</v>
      </c>
    </row>
    <row r="19" spans="1:26">
      <c r="A19" s="14">
        <v>18</v>
      </c>
      <c r="B19" s="14" t="s">
        <v>46</v>
      </c>
      <c r="C19" s="14" t="s">
        <v>78</v>
      </c>
      <c r="D19" s="14">
        <v>0</v>
      </c>
      <c r="E19" s="14">
        <v>1</v>
      </c>
      <c r="F19" s="14">
        <v>0</v>
      </c>
      <c r="G19" s="14">
        <v>0</v>
      </c>
      <c r="H19" s="79">
        <v>4</v>
      </c>
      <c r="I19" s="79">
        <v>4</v>
      </c>
      <c r="J19" s="79">
        <v>4</v>
      </c>
      <c r="K19" s="82">
        <v>5</v>
      </c>
      <c r="L19" s="82">
        <v>4</v>
      </c>
      <c r="M19" s="76">
        <v>4</v>
      </c>
      <c r="N19" s="76">
        <v>3</v>
      </c>
      <c r="O19" s="76">
        <v>4</v>
      </c>
      <c r="P19" s="76">
        <v>3</v>
      </c>
      <c r="Q19" s="76">
        <v>4</v>
      </c>
      <c r="R19" s="103">
        <v>3</v>
      </c>
      <c r="S19" s="103">
        <v>3</v>
      </c>
      <c r="T19" s="111">
        <v>3</v>
      </c>
      <c r="U19" s="111">
        <v>3</v>
      </c>
      <c r="V19" s="119">
        <v>4</v>
      </c>
      <c r="W19" s="119">
        <v>4</v>
      </c>
      <c r="X19" s="62">
        <v>4</v>
      </c>
      <c r="Y19" s="62">
        <v>3</v>
      </c>
      <c r="Z19" s="62">
        <v>3</v>
      </c>
    </row>
    <row r="20" spans="1:26">
      <c r="A20" s="14">
        <v>19</v>
      </c>
      <c r="B20" s="14" t="s">
        <v>46</v>
      </c>
      <c r="C20" s="14" t="s">
        <v>78</v>
      </c>
      <c r="D20" s="14">
        <v>0</v>
      </c>
      <c r="E20" s="14">
        <v>1</v>
      </c>
      <c r="F20" s="14">
        <v>0</v>
      </c>
      <c r="G20" s="14">
        <v>0</v>
      </c>
      <c r="H20" s="79">
        <v>5</v>
      </c>
      <c r="I20" s="79">
        <v>5</v>
      </c>
      <c r="J20" s="79">
        <v>4</v>
      </c>
      <c r="K20" s="82">
        <v>5</v>
      </c>
      <c r="L20" s="82">
        <v>5</v>
      </c>
      <c r="M20" s="76">
        <v>4</v>
      </c>
      <c r="N20" s="76">
        <v>4</v>
      </c>
      <c r="O20" s="76">
        <v>5</v>
      </c>
      <c r="P20" s="76">
        <v>5</v>
      </c>
      <c r="Q20" s="76">
        <v>5</v>
      </c>
      <c r="R20" s="103">
        <v>2</v>
      </c>
      <c r="S20" s="103">
        <v>2</v>
      </c>
      <c r="T20" s="111">
        <v>4</v>
      </c>
      <c r="U20" s="111">
        <v>4</v>
      </c>
      <c r="V20" s="119">
        <v>5</v>
      </c>
      <c r="W20" s="119">
        <v>5</v>
      </c>
      <c r="X20" s="62">
        <v>4</v>
      </c>
      <c r="Y20" s="62">
        <v>5</v>
      </c>
      <c r="Z20" s="62">
        <v>5</v>
      </c>
    </row>
    <row r="21" spans="1:26">
      <c r="A21" s="14">
        <v>20</v>
      </c>
      <c r="B21" s="14" t="s">
        <v>46</v>
      </c>
      <c r="C21" s="14" t="s">
        <v>33</v>
      </c>
      <c r="D21" s="14">
        <v>0</v>
      </c>
      <c r="E21" s="14">
        <v>1</v>
      </c>
      <c r="F21" s="14">
        <v>0</v>
      </c>
      <c r="G21" s="14">
        <v>1</v>
      </c>
      <c r="H21" s="79">
        <v>5</v>
      </c>
      <c r="I21" s="79">
        <v>4</v>
      </c>
      <c r="J21" s="79">
        <v>4</v>
      </c>
      <c r="K21" s="82">
        <v>5</v>
      </c>
      <c r="L21" s="82">
        <v>5</v>
      </c>
      <c r="M21" s="76">
        <v>5</v>
      </c>
      <c r="N21" s="76">
        <v>5</v>
      </c>
      <c r="O21" s="76">
        <v>4</v>
      </c>
      <c r="P21" s="76">
        <v>4</v>
      </c>
      <c r="Q21" s="76">
        <v>4</v>
      </c>
      <c r="R21" s="103">
        <v>2</v>
      </c>
      <c r="S21" s="103">
        <v>2</v>
      </c>
      <c r="T21" s="111">
        <v>3</v>
      </c>
      <c r="U21" s="111">
        <v>3</v>
      </c>
      <c r="V21" s="119">
        <v>4</v>
      </c>
      <c r="W21" s="119">
        <v>5</v>
      </c>
      <c r="X21" s="62">
        <v>4</v>
      </c>
      <c r="Y21" s="62">
        <v>4</v>
      </c>
      <c r="Z21" s="62">
        <v>5</v>
      </c>
    </row>
    <row r="22" spans="1:26">
      <c r="A22" s="14">
        <v>21</v>
      </c>
      <c r="B22" s="14" t="s">
        <v>46</v>
      </c>
      <c r="C22" s="14" t="s">
        <v>78</v>
      </c>
      <c r="D22" s="14">
        <v>0</v>
      </c>
      <c r="E22" s="14">
        <v>1</v>
      </c>
      <c r="F22" s="14">
        <v>0</v>
      </c>
      <c r="G22" s="14">
        <v>0</v>
      </c>
      <c r="H22" s="79">
        <v>3</v>
      </c>
      <c r="I22" s="79">
        <v>4</v>
      </c>
      <c r="J22" s="79">
        <v>4</v>
      </c>
      <c r="K22" s="82">
        <v>4</v>
      </c>
      <c r="L22" s="82">
        <v>4</v>
      </c>
      <c r="M22" s="76">
        <v>4</v>
      </c>
      <c r="N22" s="76">
        <v>4</v>
      </c>
      <c r="O22" s="76">
        <v>3</v>
      </c>
      <c r="P22" s="76">
        <v>4</v>
      </c>
      <c r="Q22" s="76">
        <v>4</v>
      </c>
      <c r="R22" s="103">
        <v>2</v>
      </c>
      <c r="S22" s="103">
        <v>2</v>
      </c>
      <c r="T22" s="111">
        <v>3</v>
      </c>
      <c r="U22" s="111">
        <v>3</v>
      </c>
      <c r="V22" s="119">
        <v>4</v>
      </c>
      <c r="W22" s="119">
        <v>4</v>
      </c>
      <c r="X22" s="62">
        <v>4</v>
      </c>
      <c r="Y22" s="62">
        <v>4</v>
      </c>
      <c r="Z22" s="62">
        <v>4</v>
      </c>
    </row>
    <row r="23" spans="1:26">
      <c r="A23" s="14">
        <v>22</v>
      </c>
      <c r="B23" s="14" t="s">
        <v>46</v>
      </c>
      <c r="C23" s="14" t="s">
        <v>78</v>
      </c>
      <c r="D23" s="14">
        <v>0</v>
      </c>
      <c r="E23" s="14">
        <v>1</v>
      </c>
      <c r="F23" s="14">
        <v>0</v>
      </c>
      <c r="G23" s="14">
        <v>0</v>
      </c>
      <c r="H23" s="79">
        <v>5</v>
      </c>
      <c r="I23" s="79">
        <v>5</v>
      </c>
      <c r="J23" s="79">
        <v>5</v>
      </c>
      <c r="K23" s="82">
        <v>5</v>
      </c>
      <c r="L23" s="82">
        <v>5</v>
      </c>
      <c r="M23" s="76">
        <v>4</v>
      </c>
      <c r="N23" s="76">
        <v>4</v>
      </c>
      <c r="O23" s="76">
        <v>4</v>
      </c>
      <c r="P23" s="76">
        <v>4</v>
      </c>
      <c r="Q23" s="76">
        <v>4</v>
      </c>
      <c r="R23" s="103">
        <v>2</v>
      </c>
      <c r="S23" s="103">
        <v>2</v>
      </c>
      <c r="T23" s="111">
        <v>4</v>
      </c>
      <c r="U23" s="111">
        <v>4</v>
      </c>
      <c r="V23" s="119">
        <v>4</v>
      </c>
      <c r="W23" s="119">
        <v>4</v>
      </c>
      <c r="X23" s="62">
        <v>4</v>
      </c>
      <c r="Y23" s="62">
        <v>4</v>
      </c>
      <c r="Z23" s="62">
        <v>4</v>
      </c>
    </row>
    <row r="24" spans="1:26">
      <c r="A24" s="14">
        <v>23</v>
      </c>
      <c r="B24" s="14" t="s">
        <v>46</v>
      </c>
      <c r="C24" s="14" t="s">
        <v>78</v>
      </c>
      <c r="D24" s="14">
        <v>0</v>
      </c>
      <c r="E24" s="14">
        <v>1</v>
      </c>
      <c r="F24" s="14">
        <v>0</v>
      </c>
      <c r="G24" s="14">
        <v>0</v>
      </c>
      <c r="H24" s="79">
        <v>4</v>
      </c>
      <c r="I24" s="79">
        <v>4</v>
      </c>
      <c r="J24" s="79">
        <v>4</v>
      </c>
      <c r="K24" s="82">
        <v>5</v>
      </c>
      <c r="L24" s="82">
        <v>5</v>
      </c>
      <c r="M24" s="76">
        <v>4</v>
      </c>
      <c r="N24" s="76">
        <v>1</v>
      </c>
      <c r="O24" s="76">
        <v>4</v>
      </c>
      <c r="P24" s="76">
        <v>4</v>
      </c>
      <c r="Q24" s="76">
        <v>4</v>
      </c>
      <c r="R24" s="103">
        <v>1</v>
      </c>
      <c r="S24" s="103">
        <v>1</v>
      </c>
      <c r="T24" s="111">
        <v>4</v>
      </c>
      <c r="U24" s="111">
        <v>4</v>
      </c>
      <c r="V24" s="119">
        <v>5</v>
      </c>
      <c r="W24" s="119">
        <v>5</v>
      </c>
      <c r="X24" s="62">
        <v>1</v>
      </c>
      <c r="Y24" s="62">
        <v>2</v>
      </c>
      <c r="Z24" s="62">
        <v>2</v>
      </c>
    </row>
    <row r="25" spans="1:26">
      <c r="A25" s="14">
        <v>24</v>
      </c>
      <c r="B25" s="14" t="s">
        <v>46</v>
      </c>
      <c r="C25" s="14" t="s">
        <v>78</v>
      </c>
      <c r="D25" s="14">
        <v>0</v>
      </c>
      <c r="E25" s="14">
        <v>1</v>
      </c>
      <c r="F25" s="14">
        <v>0</v>
      </c>
      <c r="G25" s="14">
        <v>0</v>
      </c>
      <c r="H25" s="79">
        <v>5</v>
      </c>
      <c r="I25" s="79">
        <v>4</v>
      </c>
      <c r="J25" s="79">
        <v>4</v>
      </c>
      <c r="K25" s="82">
        <v>4</v>
      </c>
      <c r="L25" s="82">
        <v>4</v>
      </c>
      <c r="M25" s="76">
        <v>4</v>
      </c>
      <c r="N25" s="76">
        <v>4</v>
      </c>
      <c r="O25" s="76">
        <v>4</v>
      </c>
      <c r="P25" s="76">
        <v>4</v>
      </c>
      <c r="Q25" s="76">
        <v>4</v>
      </c>
      <c r="R25" s="103">
        <v>4</v>
      </c>
      <c r="S25" s="103">
        <v>4</v>
      </c>
      <c r="T25" s="111">
        <v>4</v>
      </c>
      <c r="U25" s="111">
        <v>4</v>
      </c>
      <c r="V25" s="119">
        <v>4</v>
      </c>
      <c r="W25" s="119">
        <v>4</v>
      </c>
      <c r="X25" s="62">
        <v>4</v>
      </c>
      <c r="Y25" s="62">
        <v>4</v>
      </c>
      <c r="Z25" s="62">
        <v>4</v>
      </c>
    </row>
    <row r="26" spans="1:26">
      <c r="A26" s="14">
        <v>25</v>
      </c>
      <c r="B26" s="14" t="s">
        <v>46</v>
      </c>
      <c r="C26" s="14" t="s">
        <v>78</v>
      </c>
      <c r="D26" s="14">
        <v>0</v>
      </c>
      <c r="E26" s="14">
        <v>1</v>
      </c>
      <c r="F26" s="14">
        <v>0</v>
      </c>
      <c r="G26" s="14">
        <v>0</v>
      </c>
      <c r="H26" s="79">
        <v>5</v>
      </c>
      <c r="I26" s="79">
        <v>4</v>
      </c>
      <c r="J26" s="79">
        <v>4</v>
      </c>
      <c r="K26" s="82">
        <v>5</v>
      </c>
      <c r="L26" s="82">
        <v>4</v>
      </c>
      <c r="M26" s="76">
        <v>5</v>
      </c>
      <c r="N26" s="76">
        <v>4</v>
      </c>
      <c r="O26" s="76">
        <v>5</v>
      </c>
      <c r="P26" s="76">
        <v>5</v>
      </c>
      <c r="Q26" s="76">
        <v>5</v>
      </c>
      <c r="R26" s="103">
        <v>4</v>
      </c>
      <c r="S26" s="103">
        <v>4</v>
      </c>
      <c r="T26" s="111">
        <v>5</v>
      </c>
      <c r="U26" s="111">
        <v>5</v>
      </c>
      <c r="V26" s="119">
        <v>5</v>
      </c>
      <c r="W26" s="119">
        <v>4</v>
      </c>
      <c r="X26" s="62">
        <v>4</v>
      </c>
      <c r="Y26" s="62">
        <v>4</v>
      </c>
      <c r="Z26" s="62">
        <v>4</v>
      </c>
    </row>
    <row r="27" spans="1:26">
      <c r="A27" s="14">
        <v>26</v>
      </c>
      <c r="B27" s="14" t="s">
        <v>46</v>
      </c>
      <c r="C27" s="14" t="s">
        <v>78</v>
      </c>
      <c r="D27" s="14">
        <v>0</v>
      </c>
      <c r="E27" s="14">
        <v>1</v>
      </c>
      <c r="F27" s="14">
        <v>0</v>
      </c>
      <c r="G27" s="14">
        <v>1</v>
      </c>
      <c r="H27" s="79">
        <v>5</v>
      </c>
      <c r="I27" s="79">
        <v>5</v>
      </c>
      <c r="J27" s="79">
        <v>4</v>
      </c>
      <c r="K27" s="82">
        <v>4</v>
      </c>
      <c r="L27" s="82">
        <v>4</v>
      </c>
      <c r="M27" s="76">
        <v>4</v>
      </c>
      <c r="N27" s="76">
        <v>3</v>
      </c>
      <c r="O27" s="76">
        <v>4</v>
      </c>
      <c r="P27" s="76">
        <v>4</v>
      </c>
      <c r="Q27" s="76">
        <v>4</v>
      </c>
      <c r="R27" s="103">
        <v>1</v>
      </c>
      <c r="S27" s="103">
        <v>1</v>
      </c>
      <c r="T27" s="111">
        <v>3</v>
      </c>
      <c r="U27" s="111">
        <v>3</v>
      </c>
      <c r="V27" s="119">
        <v>5</v>
      </c>
      <c r="W27" s="119">
        <v>4</v>
      </c>
      <c r="X27" s="62">
        <v>2</v>
      </c>
      <c r="Y27" s="62">
        <v>2</v>
      </c>
      <c r="Z27" s="62">
        <v>4</v>
      </c>
    </row>
    <row r="28" spans="1:26">
      <c r="A28" s="14">
        <v>27</v>
      </c>
      <c r="B28" s="14" t="s">
        <v>46</v>
      </c>
      <c r="C28" s="14" t="s">
        <v>78</v>
      </c>
      <c r="D28" s="14">
        <v>0</v>
      </c>
      <c r="E28" s="14">
        <v>1</v>
      </c>
      <c r="F28" s="14">
        <v>0</v>
      </c>
      <c r="G28" s="14">
        <v>0</v>
      </c>
      <c r="H28" s="79">
        <v>4</v>
      </c>
      <c r="I28" s="79">
        <v>4</v>
      </c>
      <c r="J28" s="79">
        <v>4</v>
      </c>
      <c r="K28" s="82">
        <v>4</v>
      </c>
      <c r="L28" s="82">
        <v>4</v>
      </c>
      <c r="M28" s="76">
        <v>4</v>
      </c>
      <c r="N28" s="76">
        <v>3</v>
      </c>
      <c r="O28" s="76">
        <v>4</v>
      </c>
      <c r="P28" s="76">
        <v>3</v>
      </c>
      <c r="Q28" s="76">
        <v>4</v>
      </c>
      <c r="R28" s="103">
        <v>2</v>
      </c>
      <c r="S28" s="103">
        <v>2</v>
      </c>
      <c r="T28" s="111">
        <v>4</v>
      </c>
      <c r="U28" s="111">
        <v>4</v>
      </c>
      <c r="V28" s="119">
        <v>4</v>
      </c>
      <c r="W28" s="119">
        <v>4</v>
      </c>
      <c r="X28" s="62">
        <v>4</v>
      </c>
      <c r="Y28" s="62">
        <v>4</v>
      </c>
      <c r="Z28" s="62">
        <v>4</v>
      </c>
    </row>
    <row r="29" spans="1:26">
      <c r="A29" s="14">
        <v>28</v>
      </c>
      <c r="B29" s="14" t="s">
        <v>46</v>
      </c>
      <c r="C29" s="14" t="s">
        <v>78</v>
      </c>
      <c r="D29" s="14">
        <v>0</v>
      </c>
      <c r="E29" s="14">
        <v>1</v>
      </c>
      <c r="F29" s="14">
        <v>0</v>
      </c>
      <c r="G29" s="14">
        <v>0</v>
      </c>
      <c r="H29" s="79">
        <v>4</v>
      </c>
      <c r="I29" s="79">
        <v>4</v>
      </c>
      <c r="J29" s="79">
        <v>4</v>
      </c>
      <c r="K29" s="82">
        <v>5</v>
      </c>
      <c r="L29" s="82">
        <v>5</v>
      </c>
      <c r="M29" s="76">
        <v>4</v>
      </c>
      <c r="N29" s="76">
        <v>4</v>
      </c>
      <c r="O29" s="76">
        <v>4</v>
      </c>
      <c r="P29" s="76">
        <v>4</v>
      </c>
      <c r="Q29" s="76">
        <v>4</v>
      </c>
      <c r="R29" s="103">
        <v>2</v>
      </c>
      <c r="S29" s="103">
        <v>2</v>
      </c>
      <c r="T29" s="111">
        <v>3</v>
      </c>
      <c r="U29" s="111">
        <v>3</v>
      </c>
      <c r="V29" s="119">
        <v>4</v>
      </c>
      <c r="W29" s="119">
        <v>3</v>
      </c>
      <c r="X29" s="62">
        <v>3</v>
      </c>
      <c r="Y29" s="62">
        <v>3</v>
      </c>
      <c r="Z29" s="62">
        <v>3</v>
      </c>
    </row>
    <row r="30" spans="1:26">
      <c r="A30" s="14">
        <v>29</v>
      </c>
      <c r="B30" s="14" t="s">
        <v>46</v>
      </c>
      <c r="C30" s="14" t="s">
        <v>78</v>
      </c>
      <c r="D30" s="14">
        <v>0</v>
      </c>
      <c r="E30" s="14">
        <v>1</v>
      </c>
      <c r="F30" s="14">
        <v>0</v>
      </c>
      <c r="G30" s="14">
        <v>0</v>
      </c>
      <c r="H30" s="79">
        <v>5</v>
      </c>
      <c r="I30" s="79">
        <v>4</v>
      </c>
      <c r="J30" s="79">
        <v>3</v>
      </c>
      <c r="K30" s="82">
        <v>5</v>
      </c>
      <c r="L30" s="82">
        <v>4</v>
      </c>
      <c r="M30" s="76">
        <v>2</v>
      </c>
      <c r="N30" s="76">
        <v>2</v>
      </c>
      <c r="O30" s="76">
        <v>3</v>
      </c>
      <c r="P30" s="76">
        <v>3</v>
      </c>
      <c r="Q30" s="76">
        <v>3</v>
      </c>
      <c r="R30" s="103">
        <v>1</v>
      </c>
      <c r="S30" s="103">
        <v>1</v>
      </c>
      <c r="T30" s="111">
        <v>3</v>
      </c>
      <c r="U30" s="111">
        <v>3</v>
      </c>
      <c r="V30" s="119">
        <v>4</v>
      </c>
      <c r="W30" s="119">
        <v>4</v>
      </c>
      <c r="X30" s="62">
        <v>4</v>
      </c>
      <c r="Y30" s="62">
        <v>4</v>
      </c>
      <c r="Z30" s="62">
        <v>4</v>
      </c>
    </row>
    <row r="31" spans="1:26">
      <c r="A31" s="14">
        <v>30</v>
      </c>
      <c r="B31" s="14" t="s">
        <v>46</v>
      </c>
      <c r="C31" s="14" t="s">
        <v>78</v>
      </c>
      <c r="D31" s="14">
        <v>0</v>
      </c>
      <c r="E31" s="14">
        <v>1</v>
      </c>
      <c r="F31" s="14">
        <v>0</v>
      </c>
      <c r="G31" s="14">
        <v>0</v>
      </c>
      <c r="H31" s="79">
        <v>5</v>
      </c>
      <c r="I31" s="79">
        <v>5</v>
      </c>
      <c r="J31" s="79">
        <v>5</v>
      </c>
      <c r="K31" s="82">
        <v>5</v>
      </c>
      <c r="L31" s="82">
        <v>4</v>
      </c>
      <c r="M31" s="76">
        <v>4</v>
      </c>
      <c r="N31" s="76">
        <v>4</v>
      </c>
      <c r="O31" s="76">
        <v>4</v>
      </c>
      <c r="P31" s="76">
        <v>4</v>
      </c>
      <c r="Q31" s="76">
        <v>4</v>
      </c>
      <c r="R31" s="103">
        <v>1</v>
      </c>
      <c r="S31" s="103">
        <v>1</v>
      </c>
      <c r="T31" s="111">
        <v>4</v>
      </c>
      <c r="U31" s="111">
        <v>4</v>
      </c>
      <c r="V31" s="119">
        <v>5</v>
      </c>
      <c r="W31" s="119">
        <v>5</v>
      </c>
      <c r="X31" s="62">
        <v>4</v>
      </c>
      <c r="Y31" s="62">
        <v>4</v>
      </c>
      <c r="Z31" s="62">
        <v>4</v>
      </c>
    </row>
    <row r="32" spans="1:26">
      <c r="A32" s="14">
        <v>31</v>
      </c>
      <c r="B32" s="14" t="s">
        <v>46</v>
      </c>
      <c r="C32" s="14" t="s">
        <v>78</v>
      </c>
      <c r="D32" s="14">
        <v>0</v>
      </c>
      <c r="E32" s="14">
        <v>1</v>
      </c>
      <c r="F32" s="14">
        <v>0</v>
      </c>
      <c r="G32" s="14">
        <v>0</v>
      </c>
      <c r="H32" s="79">
        <v>4</v>
      </c>
      <c r="I32" s="79">
        <v>4</v>
      </c>
      <c r="J32" s="79">
        <v>4</v>
      </c>
      <c r="K32" s="82">
        <v>5</v>
      </c>
      <c r="L32" s="82">
        <v>4</v>
      </c>
      <c r="M32" s="76">
        <v>4</v>
      </c>
      <c r="N32" s="76">
        <v>3</v>
      </c>
      <c r="O32" s="76">
        <v>3</v>
      </c>
      <c r="P32" s="76">
        <v>3</v>
      </c>
      <c r="Q32" s="76">
        <v>3</v>
      </c>
      <c r="R32" s="103">
        <v>4</v>
      </c>
      <c r="S32" s="103">
        <v>4</v>
      </c>
      <c r="T32" s="111">
        <v>4</v>
      </c>
      <c r="U32" s="111">
        <v>4</v>
      </c>
      <c r="V32" s="119">
        <v>5</v>
      </c>
      <c r="W32" s="119">
        <v>4</v>
      </c>
      <c r="X32" s="62">
        <v>4</v>
      </c>
      <c r="Y32" s="62">
        <v>4</v>
      </c>
      <c r="Z32" s="62">
        <v>4</v>
      </c>
    </row>
    <row r="33" spans="1:28">
      <c r="A33" s="14">
        <v>32</v>
      </c>
      <c r="B33" s="14" t="s">
        <v>46</v>
      </c>
      <c r="C33" s="14" t="s">
        <v>78</v>
      </c>
      <c r="D33" s="14">
        <v>0</v>
      </c>
      <c r="E33" s="14">
        <v>1</v>
      </c>
      <c r="F33" s="14">
        <v>1</v>
      </c>
      <c r="G33" s="14">
        <v>0</v>
      </c>
      <c r="H33" s="79">
        <v>5</v>
      </c>
      <c r="I33" s="79">
        <v>5</v>
      </c>
      <c r="J33" s="79">
        <v>5</v>
      </c>
      <c r="K33" s="82">
        <v>5</v>
      </c>
      <c r="L33" s="82">
        <v>5</v>
      </c>
      <c r="M33" s="76">
        <v>5</v>
      </c>
      <c r="N33" s="76">
        <v>3</v>
      </c>
      <c r="O33" s="76">
        <v>4</v>
      </c>
      <c r="P33" s="76">
        <v>5</v>
      </c>
      <c r="Q33" s="76">
        <v>4</v>
      </c>
      <c r="R33" s="103">
        <v>1</v>
      </c>
      <c r="S33" s="103">
        <v>3</v>
      </c>
      <c r="T33" s="111">
        <v>5</v>
      </c>
      <c r="U33" s="111">
        <v>5</v>
      </c>
      <c r="V33" s="119">
        <v>5</v>
      </c>
      <c r="W33" s="119">
        <v>5</v>
      </c>
      <c r="X33" s="62">
        <v>3</v>
      </c>
      <c r="Y33" s="62">
        <v>5</v>
      </c>
      <c r="Z33" s="62">
        <v>5</v>
      </c>
    </row>
    <row r="34" spans="1:28">
      <c r="A34" s="14">
        <v>33</v>
      </c>
      <c r="B34" s="14" t="s">
        <v>46</v>
      </c>
      <c r="C34" s="14" t="s">
        <v>78</v>
      </c>
      <c r="D34" s="14">
        <v>0</v>
      </c>
      <c r="E34" s="14">
        <v>1</v>
      </c>
      <c r="F34" s="14">
        <v>0</v>
      </c>
      <c r="G34" s="14">
        <v>0</v>
      </c>
      <c r="H34" s="79">
        <v>4</v>
      </c>
      <c r="I34" s="79">
        <v>4</v>
      </c>
      <c r="J34" s="79">
        <v>4</v>
      </c>
      <c r="K34" s="82">
        <v>5</v>
      </c>
      <c r="L34" s="82">
        <v>5</v>
      </c>
      <c r="M34" s="76">
        <v>4</v>
      </c>
      <c r="N34" s="76">
        <v>5</v>
      </c>
      <c r="O34" s="76">
        <v>5</v>
      </c>
      <c r="P34" s="76">
        <v>4</v>
      </c>
      <c r="Q34" s="76">
        <v>4</v>
      </c>
      <c r="R34" s="103">
        <v>2</v>
      </c>
      <c r="S34" s="103">
        <v>2</v>
      </c>
      <c r="T34" s="111">
        <v>5</v>
      </c>
      <c r="U34" s="111">
        <v>5</v>
      </c>
      <c r="V34" s="119">
        <v>5</v>
      </c>
      <c r="W34" s="119">
        <v>5</v>
      </c>
      <c r="X34" s="62">
        <v>5</v>
      </c>
      <c r="Y34" s="62">
        <v>5</v>
      </c>
      <c r="Z34" s="62">
        <v>5</v>
      </c>
    </row>
    <row r="35" spans="1:28">
      <c r="A35" s="14">
        <v>34</v>
      </c>
      <c r="B35" s="14" t="s">
        <v>46</v>
      </c>
      <c r="C35" s="14" t="s">
        <v>78</v>
      </c>
      <c r="D35" s="14">
        <v>0</v>
      </c>
      <c r="E35" s="14">
        <v>1</v>
      </c>
      <c r="F35" s="14">
        <v>0</v>
      </c>
      <c r="G35" s="14">
        <v>0</v>
      </c>
      <c r="H35" s="79">
        <v>5</v>
      </c>
      <c r="I35" s="79">
        <v>5</v>
      </c>
      <c r="J35" s="79">
        <v>5</v>
      </c>
      <c r="K35" s="82">
        <v>5</v>
      </c>
      <c r="L35" s="82">
        <v>5</v>
      </c>
      <c r="M35" s="76">
        <v>5</v>
      </c>
      <c r="N35" s="76">
        <v>5</v>
      </c>
      <c r="O35" s="76">
        <v>5</v>
      </c>
      <c r="P35" s="76">
        <v>5</v>
      </c>
      <c r="Q35" s="76">
        <v>5</v>
      </c>
      <c r="R35" s="103">
        <v>4</v>
      </c>
      <c r="S35" s="103">
        <v>4</v>
      </c>
      <c r="T35" s="111">
        <v>5</v>
      </c>
      <c r="U35" s="111">
        <v>5</v>
      </c>
      <c r="V35" s="119">
        <v>5</v>
      </c>
      <c r="W35" s="119">
        <v>5</v>
      </c>
      <c r="X35" s="62">
        <v>5</v>
      </c>
      <c r="Y35" s="62">
        <v>5</v>
      </c>
      <c r="Z35" s="62">
        <v>5</v>
      </c>
    </row>
    <row r="36" spans="1:28" s="61" customFormat="1">
      <c r="A36" s="61">
        <v>35</v>
      </c>
      <c r="B36" s="14" t="s">
        <v>46</v>
      </c>
      <c r="C36" s="14" t="s">
        <v>78</v>
      </c>
      <c r="D36" s="61">
        <v>0</v>
      </c>
      <c r="E36" s="61">
        <v>1</v>
      </c>
      <c r="F36" s="61">
        <v>0</v>
      </c>
      <c r="G36" s="61">
        <v>0</v>
      </c>
      <c r="H36" s="80">
        <v>5</v>
      </c>
      <c r="I36" s="80">
        <v>3</v>
      </c>
      <c r="J36" s="80">
        <v>3</v>
      </c>
      <c r="K36" s="83">
        <v>4</v>
      </c>
      <c r="L36" s="83">
        <v>4</v>
      </c>
      <c r="M36" s="77">
        <v>5</v>
      </c>
      <c r="N36" s="77">
        <v>4</v>
      </c>
      <c r="O36" s="77">
        <v>4</v>
      </c>
      <c r="P36" s="77">
        <v>4</v>
      </c>
      <c r="Q36" s="77">
        <v>4</v>
      </c>
      <c r="R36" s="104">
        <v>1</v>
      </c>
      <c r="S36" s="104">
        <v>1</v>
      </c>
      <c r="T36" s="112">
        <v>5</v>
      </c>
      <c r="U36" s="112">
        <v>5</v>
      </c>
      <c r="V36" s="120">
        <v>5</v>
      </c>
      <c r="W36" s="120">
        <v>5</v>
      </c>
      <c r="X36" s="63">
        <v>4</v>
      </c>
      <c r="Y36" s="63">
        <v>4</v>
      </c>
      <c r="Z36" s="63">
        <v>4</v>
      </c>
    </row>
    <row r="37" spans="1:28" s="108" customFormat="1">
      <c r="D37" s="125">
        <f>COUNTIF(D2:D36,1)</f>
        <v>1</v>
      </c>
      <c r="E37" s="125">
        <f t="shared" ref="E37:G37" si="0">COUNTIF(E2:E36,1)</f>
        <v>33</v>
      </c>
      <c r="F37" s="125">
        <f t="shared" si="0"/>
        <v>1</v>
      </c>
      <c r="G37" s="125">
        <f t="shared" si="0"/>
        <v>3</v>
      </c>
      <c r="H37" s="88">
        <f t="shared" ref="H37:Z37" si="1">AVERAGE(H2:H36)</f>
        <v>4.4571428571428573</v>
      </c>
      <c r="I37" s="88">
        <f t="shared" si="1"/>
        <v>4.2571428571428571</v>
      </c>
      <c r="J37" s="88">
        <f t="shared" si="1"/>
        <v>4.1428571428571432</v>
      </c>
      <c r="K37" s="88">
        <f t="shared" si="1"/>
        <v>4.7428571428571429</v>
      </c>
      <c r="L37" s="88">
        <f t="shared" si="1"/>
        <v>4.5714285714285712</v>
      </c>
      <c r="M37" s="88">
        <f t="shared" si="1"/>
        <v>4.2285714285714286</v>
      </c>
      <c r="N37" s="88">
        <f t="shared" si="1"/>
        <v>3.8</v>
      </c>
      <c r="O37" s="88">
        <f t="shared" si="1"/>
        <v>4.2</v>
      </c>
      <c r="P37" s="88">
        <f t="shared" si="1"/>
        <v>4.0571428571428569</v>
      </c>
      <c r="Q37" s="88">
        <f t="shared" si="1"/>
        <v>4.1714285714285717</v>
      </c>
      <c r="R37" s="88">
        <f t="shared" si="1"/>
        <v>2.0857142857142859</v>
      </c>
      <c r="S37" s="88">
        <f t="shared" si="1"/>
        <v>2.2000000000000002</v>
      </c>
      <c r="T37" s="88">
        <f t="shared" si="1"/>
        <v>3.9714285714285715</v>
      </c>
      <c r="U37" s="88">
        <f t="shared" si="1"/>
        <v>3.9714285714285715</v>
      </c>
      <c r="V37" s="88">
        <f t="shared" si="1"/>
        <v>4.5142857142857142</v>
      </c>
      <c r="W37" s="88">
        <f t="shared" si="1"/>
        <v>4.5428571428571427</v>
      </c>
      <c r="X37" s="88">
        <f t="shared" si="1"/>
        <v>4</v>
      </c>
      <c r="Y37" s="88">
        <f t="shared" si="1"/>
        <v>4.0285714285714285</v>
      </c>
      <c r="Z37" s="88">
        <f t="shared" si="1"/>
        <v>4.1142857142857139</v>
      </c>
      <c r="AA37" s="88">
        <f>AVERAGE(H37:Q37,V37:Z37)</f>
        <v>4.255238095238095</v>
      </c>
      <c r="AB37" s="88">
        <f>AVERAGE(H37:Q37,V37:Z37)</f>
        <v>4.255238095238095</v>
      </c>
    </row>
    <row r="38" spans="1:28" s="108" customFormat="1">
      <c r="D38" s="88">
        <f>STDEV(D2:D36)</f>
        <v>0.1690308509457033</v>
      </c>
      <c r="E38" s="88">
        <f t="shared" ref="E38:G38" si="2">STDEV(E2:E36)</f>
        <v>0.2355041079768028</v>
      </c>
      <c r="F38" s="88">
        <f t="shared" si="2"/>
        <v>0.1690308509457033</v>
      </c>
      <c r="G38" s="88">
        <f t="shared" si="2"/>
        <v>0.28402864099869052</v>
      </c>
      <c r="H38" s="88">
        <f t="shared" ref="H38:Z38" si="3">STDEV(H2:H36)</f>
        <v>0.56061191058138882</v>
      </c>
      <c r="I38" s="88">
        <f t="shared" si="3"/>
        <v>0.56061191058138882</v>
      </c>
      <c r="J38" s="88">
        <f t="shared" si="3"/>
        <v>0.60111940395825481</v>
      </c>
      <c r="K38" s="88">
        <f t="shared" si="3"/>
        <v>0.44343957363115999</v>
      </c>
      <c r="L38" s="88">
        <f t="shared" si="3"/>
        <v>0.50209644525343333</v>
      </c>
      <c r="M38" s="88">
        <f t="shared" si="3"/>
        <v>0.68965951896630884</v>
      </c>
      <c r="N38" s="88">
        <f t="shared" si="3"/>
        <v>0.90097985875509645</v>
      </c>
      <c r="O38" s="88">
        <f t="shared" si="3"/>
        <v>0.58410313352030219</v>
      </c>
      <c r="P38" s="88">
        <f t="shared" si="3"/>
        <v>0.63906444224705272</v>
      </c>
      <c r="Q38" s="88">
        <f t="shared" si="3"/>
        <v>0.51367844632463044</v>
      </c>
      <c r="R38" s="88">
        <f t="shared" si="3"/>
        <v>1.1725143564009723</v>
      </c>
      <c r="S38" s="88">
        <f t="shared" si="3"/>
        <v>1.0792154012767521</v>
      </c>
      <c r="T38" s="88">
        <f t="shared" si="3"/>
        <v>0.66357828057719037</v>
      </c>
      <c r="U38" s="88">
        <f t="shared" si="3"/>
        <v>0.70651232393040753</v>
      </c>
      <c r="V38" s="88">
        <f t="shared" si="3"/>
        <v>0.50709255283710963</v>
      </c>
      <c r="W38" s="88">
        <f t="shared" si="3"/>
        <v>0.56061191058138882</v>
      </c>
      <c r="X38" s="88">
        <f t="shared" si="3"/>
        <v>0.84016805041680587</v>
      </c>
      <c r="Y38" s="88">
        <f t="shared" si="3"/>
        <v>0.78537043660241912</v>
      </c>
      <c r="Z38" s="88">
        <f t="shared" si="3"/>
        <v>0.71830800256896776</v>
      </c>
      <c r="AA38" s="88">
        <f>AVERAGE(H38:Q38,V38:Z38)</f>
        <v>0.62712770645504712</v>
      </c>
      <c r="AB38" s="88"/>
    </row>
    <row r="39" spans="1:28">
      <c r="I39" s="108"/>
      <c r="J39" s="88">
        <f>STDEV(H2:J36)</f>
        <v>0.58366029559953769</v>
      </c>
      <c r="K39" s="84"/>
      <c r="L39" s="85">
        <f>STDEVA(K2:L36)</f>
        <v>0.47809144373375617</v>
      </c>
      <c r="M39" s="86"/>
      <c r="N39" s="86"/>
      <c r="O39" s="86"/>
      <c r="P39" s="86"/>
      <c r="Q39" s="87">
        <f>STDEVA(M2:Q36)</f>
        <v>0.68873172987071429</v>
      </c>
      <c r="R39" s="105"/>
      <c r="S39" s="105">
        <f>STDEVA(R2:S36)</f>
        <v>1.1201153445485725</v>
      </c>
      <c r="T39" s="113"/>
      <c r="U39" s="113">
        <f>STDEVA(T2:U36)</f>
        <v>0.68039691253865298</v>
      </c>
      <c r="V39" s="122"/>
      <c r="W39" s="121">
        <f>STDEVA(V2:W36)</f>
        <v>0.53083004653304644</v>
      </c>
      <c r="X39" s="89"/>
      <c r="Y39" s="89"/>
      <c r="Z39" s="90">
        <f>STDEVA(X2:Z36)</f>
        <v>0.77683965750974249</v>
      </c>
      <c r="AA39" s="91"/>
    </row>
    <row r="40" spans="1:28">
      <c r="I40" s="108"/>
      <c r="J40" s="96">
        <f>AVERAGE(H2:J36)</f>
        <v>4.2857142857142856</v>
      </c>
      <c r="K40" s="92"/>
      <c r="L40" s="93">
        <f>AVERAGE(K2:L36)</f>
        <v>4.6571428571428575</v>
      </c>
      <c r="M40" s="94"/>
      <c r="N40" s="94"/>
      <c r="O40" s="94"/>
      <c r="P40" s="94"/>
      <c r="Q40" s="95">
        <f>AVERAGE(M2:Q36)</f>
        <v>4.0914285714285716</v>
      </c>
      <c r="R40" s="117"/>
      <c r="S40" s="106">
        <f>AVERAGE(R2:S36)</f>
        <v>2.1428571428571428</v>
      </c>
      <c r="T40" s="114"/>
      <c r="U40" s="115">
        <f>AVERAGE(T2:U36)</f>
        <v>3.9714285714285715</v>
      </c>
      <c r="V40" s="123"/>
      <c r="W40" s="124">
        <f>AVERAGE(V2:W36)</f>
        <v>4.5285714285714285</v>
      </c>
      <c r="X40" s="89"/>
      <c r="Y40" s="89"/>
      <c r="Z40" s="97">
        <f>AVERAGE(X2:Z36)</f>
        <v>4.0476190476190474</v>
      </c>
      <c r="AA40" s="88">
        <f>AVERAGE(J40,L40,Q40,W40,Z40)</f>
        <v>4.3220952380952387</v>
      </c>
    </row>
    <row r="41" spans="1:28">
      <c r="B41" s="109" t="s">
        <v>46</v>
      </c>
      <c r="C41" s="109">
        <f>COUNTIF(B2:B36,"นิสิตระดับปริญญาโท")</f>
        <v>35</v>
      </c>
    </row>
    <row r="42" spans="1:28">
      <c r="C42" s="126">
        <f>SUM(C39:C41)</f>
        <v>35</v>
      </c>
    </row>
    <row r="45" spans="1:28">
      <c r="B45" s="109" t="s">
        <v>78</v>
      </c>
      <c r="C45" s="109">
        <f>COUNTIF(C2:C36,"เภสัชกรรมชุมชน")</f>
        <v>32</v>
      </c>
    </row>
    <row r="46" spans="1:28">
      <c r="B46" s="109" t="s">
        <v>33</v>
      </c>
      <c r="C46" s="109">
        <f>COUNTIF(C3:C37,"ไม่ระบุ")</f>
        <v>2</v>
      </c>
    </row>
    <row r="47" spans="1:28">
      <c r="B47" s="109" t="s">
        <v>62</v>
      </c>
      <c r="C47" s="109">
        <f>COUNTIF(C4:C38,"จุลชีวิทยา")</f>
        <v>1</v>
      </c>
    </row>
    <row r="48" spans="1:28">
      <c r="C48" s="126">
        <f>SUM(C45:C47)</f>
        <v>35</v>
      </c>
    </row>
  </sheetData>
  <autoFilter ref="A1:AB42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zoomScale="130" zoomScaleNormal="130" workbookViewId="0">
      <selection activeCell="A8" sqref="A8:F8"/>
    </sheetView>
  </sheetViews>
  <sheetFormatPr defaultRowHeight="15"/>
  <cols>
    <col min="1" max="1" width="2.85546875" style="66" customWidth="1"/>
    <col min="2" max="5" width="9.140625" style="66"/>
    <col min="6" max="6" width="57.85546875" style="66" customWidth="1"/>
    <col min="7" max="16384" width="9.140625" style="66"/>
  </cols>
  <sheetData>
    <row r="1" spans="1:7" s="65" customFormat="1" ht="23.25">
      <c r="A1" s="147" t="s">
        <v>30</v>
      </c>
      <c r="B1" s="147"/>
      <c r="C1" s="147"/>
      <c r="D1" s="147"/>
      <c r="E1" s="147"/>
      <c r="F1" s="147"/>
    </row>
    <row r="2" spans="1:7" s="65" customFormat="1" ht="23.25">
      <c r="A2" s="147" t="s">
        <v>2</v>
      </c>
      <c r="B2" s="147"/>
      <c r="C2" s="147"/>
      <c r="D2" s="147"/>
      <c r="E2" s="147"/>
      <c r="F2" s="147"/>
    </row>
    <row r="3" spans="1:7" s="65" customFormat="1" ht="23.25">
      <c r="A3" s="147" t="s">
        <v>43</v>
      </c>
      <c r="B3" s="147"/>
      <c r="C3" s="147"/>
      <c r="D3" s="147"/>
      <c r="E3" s="147"/>
      <c r="F3" s="147"/>
    </row>
    <row r="4" spans="1:7" s="65" customFormat="1" ht="23.25">
      <c r="A4" s="149" t="s">
        <v>42</v>
      </c>
      <c r="B4" s="149"/>
      <c r="C4" s="149"/>
      <c r="D4" s="149"/>
      <c r="E4" s="149"/>
      <c r="F4" s="149"/>
      <c r="G4" s="134"/>
    </row>
    <row r="5" spans="1:7" ht="21">
      <c r="A5" s="146"/>
      <c r="B5" s="146"/>
      <c r="C5" s="146"/>
      <c r="D5" s="146"/>
      <c r="E5" s="146"/>
      <c r="F5" s="146"/>
    </row>
    <row r="6" spans="1:7" s="68" customFormat="1" ht="21">
      <c r="A6" s="67" t="s">
        <v>54</v>
      </c>
      <c r="B6" s="67"/>
      <c r="C6" s="67"/>
      <c r="D6" s="67"/>
      <c r="E6" s="67"/>
      <c r="F6" s="67"/>
    </row>
    <row r="7" spans="1:7" s="68" customFormat="1" ht="21">
      <c r="A7" s="67" t="s">
        <v>75</v>
      </c>
      <c r="B7" s="67"/>
      <c r="C7" s="67"/>
      <c r="D7" s="67"/>
      <c r="E7" s="67"/>
      <c r="F7" s="67"/>
    </row>
    <row r="8" spans="1:7" s="68" customFormat="1" ht="21">
      <c r="A8" s="148" t="s">
        <v>76</v>
      </c>
      <c r="B8" s="148"/>
      <c r="C8" s="148"/>
      <c r="D8" s="148"/>
      <c r="E8" s="148"/>
      <c r="F8" s="148"/>
    </row>
    <row r="9" spans="1:7" s="68" customFormat="1" ht="21">
      <c r="A9" s="15" t="s">
        <v>77</v>
      </c>
      <c r="B9" s="15"/>
      <c r="C9" s="15"/>
      <c r="D9" s="15"/>
      <c r="E9" s="15"/>
      <c r="F9" s="15"/>
    </row>
    <row r="10" spans="1:7" s="68" customFormat="1" ht="21">
      <c r="A10" s="146" t="s">
        <v>79</v>
      </c>
      <c r="B10" s="146"/>
      <c r="C10" s="146"/>
      <c r="D10" s="146"/>
      <c r="E10" s="146"/>
      <c r="F10" s="146"/>
    </row>
    <row r="11" spans="1:7" s="68" customFormat="1" ht="21">
      <c r="A11" s="127" t="s">
        <v>103</v>
      </c>
      <c r="B11" s="127"/>
      <c r="C11" s="127"/>
      <c r="D11" s="127"/>
      <c r="E11" s="127"/>
      <c r="F11" s="127"/>
    </row>
    <row r="12" spans="1:7" s="68" customFormat="1" ht="21">
      <c r="A12" s="146" t="s">
        <v>80</v>
      </c>
      <c r="B12" s="146"/>
      <c r="C12" s="146"/>
      <c r="D12" s="146"/>
      <c r="E12" s="146"/>
      <c r="F12" s="146"/>
    </row>
    <row r="13" spans="1:7" s="68" customFormat="1" ht="21">
      <c r="A13" s="127" t="s">
        <v>108</v>
      </c>
      <c r="B13" s="127"/>
      <c r="C13" s="127"/>
      <c r="D13" s="127"/>
      <c r="E13" s="127"/>
      <c r="F13" s="127"/>
    </row>
    <row r="14" spans="1:7" s="8" customFormat="1" ht="21">
      <c r="A14" s="67" t="s">
        <v>104</v>
      </c>
      <c r="B14" s="67"/>
      <c r="C14" s="67"/>
      <c r="D14" s="67"/>
      <c r="E14" s="67"/>
      <c r="F14" s="67"/>
    </row>
    <row r="15" spans="1:7" s="8" customFormat="1" ht="21">
      <c r="A15" s="67" t="s">
        <v>102</v>
      </c>
      <c r="B15" s="67"/>
      <c r="C15" s="67"/>
      <c r="D15" s="67"/>
      <c r="E15" s="67"/>
      <c r="F15" s="67"/>
    </row>
    <row r="16" spans="1:7" s="8" customFormat="1" ht="21">
      <c r="A16" s="15" t="s">
        <v>105</v>
      </c>
      <c r="B16" s="15"/>
      <c r="C16" s="15"/>
      <c r="D16" s="15"/>
      <c r="E16" s="15"/>
      <c r="F16" s="15"/>
    </row>
    <row r="17" spans="1:10" s="8" customFormat="1" ht="21">
      <c r="A17" s="15" t="s">
        <v>107</v>
      </c>
      <c r="B17" s="15"/>
      <c r="C17" s="15"/>
      <c r="D17" s="15"/>
      <c r="E17" s="15"/>
      <c r="F17" s="15"/>
      <c r="G17" s="15"/>
      <c r="H17" s="15"/>
      <c r="I17" s="15"/>
      <c r="J17" s="15"/>
    </row>
    <row r="18" spans="1:10" s="8" customFormat="1" ht="21">
      <c r="A18" s="15" t="s">
        <v>97</v>
      </c>
      <c r="B18" s="15"/>
      <c r="C18" s="15"/>
      <c r="D18" s="15"/>
      <c r="E18" s="15"/>
      <c r="F18" s="15"/>
      <c r="G18" s="15"/>
      <c r="H18" s="15"/>
      <c r="I18" s="15"/>
      <c r="J18" s="15"/>
    </row>
    <row r="19" spans="1:10" s="8" customFormat="1" ht="21">
      <c r="A19" s="15" t="s">
        <v>109</v>
      </c>
      <c r="B19" s="15"/>
      <c r="C19" s="15"/>
      <c r="D19" s="15"/>
      <c r="E19" s="15"/>
      <c r="F19" s="15"/>
      <c r="G19" s="15"/>
      <c r="H19" s="15"/>
      <c r="I19" s="15"/>
      <c r="J19" s="15"/>
    </row>
    <row r="20" spans="1:10" s="8" customFormat="1" ht="21">
      <c r="A20" s="15" t="s">
        <v>92</v>
      </c>
      <c r="B20" s="15"/>
      <c r="C20" s="15"/>
      <c r="D20" s="15"/>
      <c r="E20" s="15"/>
      <c r="F20" s="15"/>
      <c r="G20" s="15"/>
      <c r="H20" s="15"/>
      <c r="I20" s="15"/>
      <c r="J20" s="15"/>
    </row>
    <row r="21" spans="1:10" s="8" customFormat="1" ht="21">
      <c r="A21" s="15" t="s">
        <v>106</v>
      </c>
      <c r="B21" s="15"/>
      <c r="C21" s="15"/>
      <c r="D21" s="15"/>
      <c r="E21" s="15"/>
      <c r="F21" s="15"/>
    </row>
    <row r="22" spans="1:10" s="72" customFormat="1" ht="21">
      <c r="A22" s="72" t="s">
        <v>100</v>
      </c>
    </row>
    <row r="23" spans="1:10" s="72" customFormat="1" ht="21">
      <c r="A23" s="72" t="s">
        <v>93</v>
      </c>
    </row>
    <row r="24" spans="1:10" s="72" customFormat="1" ht="21">
      <c r="A24" s="72" t="s">
        <v>74</v>
      </c>
    </row>
    <row r="25" spans="1:10" s="15" customFormat="1" ht="21">
      <c r="A25" s="15" t="s">
        <v>94</v>
      </c>
    </row>
    <row r="26" spans="1:10" ht="21">
      <c r="A26" s="8"/>
      <c r="B26" s="8"/>
      <c r="C26" s="8"/>
      <c r="D26" s="8"/>
      <c r="E26" s="8"/>
      <c r="F26" s="8"/>
    </row>
    <row r="27" spans="1:10" ht="21">
      <c r="A27" s="8"/>
      <c r="B27" s="8"/>
      <c r="C27" s="8"/>
      <c r="D27" s="8"/>
      <c r="E27" s="8"/>
      <c r="F27" s="8"/>
    </row>
    <row r="28" spans="1:10" ht="21">
      <c r="A28" s="8"/>
      <c r="B28" s="8"/>
      <c r="C28" s="8"/>
      <c r="D28" s="8"/>
      <c r="E28" s="8"/>
      <c r="F28" s="8"/>
    </row>
    <row r="29" spans="1:10" ht="21">
      <c r="A29" s="8"/>
      <c r="B29" s="8"/>
      <c r="C29" s="8"/>
      <c r="D29" s="8"/>
      <c r="E29" s="8"/>
      <c r="F29" s="8"/>
    </row>
    <row r="30" spans="1:10" ht="21">
      <c r="A30" s="8"/>
      <c r="B30" s="8"/>
      <c r="C30" s="8"/>
      <c r="D30" s="8"/>
      <c r="E30" s="8"/>
      <c r="F30" s="8"/>
    </row>
    <row r="31" spans="1:10" ht="21">
      <c r="A31" s="8"/>
      <c r="B31" s="8"/>
      <c r="C31" s="8"/>
      <c r="D31" s="8"/>
      <c r="E31" s="8"/>
      <c r="F31" s="8"/>
    </row>
    <row r="32" spans="1:10" ht="21">
      <c r="A32" s="8"/>
      <c r="B32" s="8"/>
      <c r="C32" s="8"/>
      <c r="D32" s="8"/>
      <c r="E32" s="8"/>
      <c r="F32" s="8"/>
    </row>
    <row r="33" spans="1:6" ht="21">
      <c r="A33" s="8"/>
      <c r="B33" s="8"/>
      <c r="C33" s="8"/>
      <c r="D33" s="8"/>
      <c r="E33" s="8"/>
      <c r="F33" s="8"/>
    </row>
    <row r="34" spans="1:6" ht="21">
      <c r="A34" s="8"/>
      <c r="B34" s="8"/>
      <c r="C34" s="8"/>
      <c r="D34" s="8"/>
      <c r="E34" s="8"/>
      <c r="F34" s="8"/>
    </row>
    <row r="35" spans="1:6" ht="21">
      <c r="A35" s="8"/>
      <c r="B35" s="8"/>
      <c r="C35" s="8"/>
      <c r="D35" s="8"/>
      <c r="E35" s="8"/>
      <c r="F35" s="8"/>
    </row>
    <row r="36" spans="1:6" ht="21">
      <c r="A36" s="8"/>
      <c r="B36" s="8"/>
      <c r="C36" s="8"/>
      <c r="D36" s="8"/>
      <c r="E36" s="8"/>
      <c r="F36" s="8"/>
    </row>
    <row r="37" spans="1:6" ht="21">
      <c r="A37" s="8"/>
      <c r="B37" s="8"/>
      <c r="C37" s="8"/>
      <c r="D37" s="8"/>
      <c r="E37" s="8"/>
      <c r="F37" s="8"/>
    </row>
    <row r="38" spans="1:6" ht="21">
      <c r="A38" s="8"/>
      <c r="B38" s="8"/>
      <c r="C38" s="8"/>
      <c r="D38" s="8"/>
      <c r="E38" s="8"/>
      <c r="F38" s="8"/>
    </row>
  </sheetData>
  <mergeCells count="8">
    <mergeCell ref="A12:F12"/>
    <mergeCell ref="A1:F1"/>
    <mergeCell ref="A2:F2"/>
    <mergeCell ref="A3:F3"/>
    <mergeCell ref="A5:F5"/>
    <mergeCell ref="A8:F8"/>
    <mergeCell ref="A4:F4"/>
    <mergeCell ref="A10:F10"/>
  </mergeCells>
  <pageMargins left="0.5" right="0" top="0.75" bottom="0.2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154"/>
  <sheetViews>
    <sheetView topLeftCell="A118" zoomScale="130" zoomScaleNormal="130" workbookViewId="0">
      <selection activeCell="D137" sqref="D137"/>
    </sheetView>
  </sheetViews>
  <sheetFormatPr defaultRowHeight="19.5"/>
  <cols>
    <col min="1" max="1" width="7.7109375" style="1" customWidth="1"/>
    <col min="2" max="2" width="9.140625" style="1"/>
    <col min="3" max="3" width="15.42578125" style="1" customWidth="1"/>
    <col min="4" max="4" width="25.7109375" style="1" customWidth="1"/>
    <col min="5" max="5" width="8.7109375" style="2" customWidth="1"/>
    <col min="6" max="6" width="7.5703125" style="2" customWidth="1"/>
    <col min="7" max="7" width="16.85546875" style="2" customWidth="1"/>
    <col min="8" max="256" width="9.140625" style="1"/>
    <col min="257" max="257" width="10.85546875" style="1" customWidth="1"/>
    <col min="258" max="258" width="9.140625" style="1"/>
    <col min="259" max="259" width="15.42578125" style="1" customWidth="1"/>
    <col min="260" max="260" width="30.85546875" style="1" customWidth="1"/>
    <col min="261" max="261" width="6.85546875" style="1" customWidth="1"/>
    <col min="262" max="262" width="7" style="1" customWidth="1"/>
    <col min="263" max="263" width="13.7109375" style="1" customWidth="1"/>
    <col min="264" max="512" width="9.140625" style="1"/>
    <col min="513" max="513" width="10.85546875" style="1" customWidth="1"/>
    <col min="514" max="514" width="9.140625" style="1"/>
    <col min="515" max="515" width="15.42578125" style="1" customWidth="1"/>
    <col min="516" max="516" width="30.85546875" style="1" customWidth="1"/>
    <col min="517" max="517" width="6.85546875" style="1" customWidth="1"/>
    <col min="518" max="518" width="7" style="1" customWidth="1"/>
    <col min="519" max="519" width="13.7109375" style="1" customWidth="1"/>
    <col min="520" max="768" width="9.140625" style="1"/>
    <col min="769" max="769" width="10.85546875" style="1" customWidth="1"/>
    <col min="770" max="770" width="9.140625" style="1"/>
    <col min="771" max="771" width="15.42578125" style="1" customWidth="1"/>
    <col min="772" max="772" width="30.85546875" style="1" customWidth="1"/>
    <col min="773" max="773" width="6.85546875" style="1" customWidth="1"/>
    <col min="774" max="774" width="7" style="1" customWidth="1"/>
    <col min="775" max="775" width="13.7109375" style="1" customWidth="1"/>
    <col min="776" max="1024" width="9.140625" style="1"/>
    <col min="1025" max="1025" width="10.85546875" style="1" customWidth="1"/>
    <col min="1026" max="1026" width="9.140625" style="1"/>
    <col min="1027" max="1027" width="15.42578125" style="1" customWidth="1"/>
    <col min="1028" max="1028" width="30.85546875" style="1" customWidth="1"/>
    <col min="1029" max="1029" width="6.85546875" style="1" customWidth="1"/>
    <col min="1030" max="1030" width="7" style="1" customWidth="1"/>
    <col min="1031" max="1031" width="13.7109375" style="1" customWidth="1"/>
    <col min="1032" max="1280" width="9.140625" style="1"/>
    <col min="1281" max="1281" width="10.85546875" style="1" customWidth="1"/>
    <col min="1282" max="1282" width="9.140625" style="1"/>
    <col min="1283" max="1283" width="15.42578125" style="1" customWidth="1"/>
    <col min="1284" max="1284" width="30.85546875" style="1" customWidth="1"/>
    <col min="1285" max="1285" width="6.85546875" style="1" customWidth="1"/>
    <col min="1286" max="1286" width="7" style="1" customWidth="1"/>
    <col min="1287" max="1287" width="13.7109375" style="1" customWidth="1"/>
    <col min="1288" max="1536" width="9.140625" style="1"/>
    <col min="1537" max="1537" width="10.85546875" style="1" customWidth="1"/>
    <col min="1538" max="1538" width="9.140625" style="1"/>
    <col min="1539" max="1539" width="15.42578125" style="1" customWidth="1"/>
    <col min="1540" max="1540" width="30.85546875" style="1" customWidth="1"/>
    <col min="1541" max="1541" width="6.85546875" style="1" customWidth="1"/>
    <col min="1542" max="1542" width="7" style="1" customWidth="1"/>
    <col min="1543" max="1543" width="13.7109375" style="1" customWidth="1"/>
    <col min="1544" max="1792" width="9.140625" style="1"/>
    <col min="1793" max="1793" width="10.85546875" style="1" customWidth="1"/>
    <col min="1794" max="1794" width="9.140625" style="1"/>
    <col min="1795" max="1795" width="15.42578125" style="1" customWidth="1"/>
    <col min="1796" max="1796" width="30.85546875" style="1" customWidth="1"/>
    <col min="1797" max="1797" width="6.85546875" style="1" customWidth="1"/>
    <col min="1798" max="1798" width="7" style="1" customWidth="1"/>
    <col min="1799" max="1799" width="13.7109375" style="1" customWidth="1"/>
    <col min="1800" max="2048" width="9.140625" style="1"/>
    <col min="2049" max="2049" width="10.85546875" style="1" customWidth="1"/>
    <col min="2050" max="2050" width="9.140625" style="1"/>
    <col min="2051" max="2051" width="15.42578125" style="1" customWidth="1"/>
    <col min="2052" max="2052" width="30.85546875" style="1" customWidth="1"/>
    <col min="2053" max="2053" width="6.85546875" style="1" customWidth="1"/>
    <col min="2054" max="2054" width="7" style="1" customWidth="1"/>
    <col min="2055" max="2055" width="13.7109375" style="1" customWidth="1"/>
    <col min="2056" max="2304" width="9.140625" style="1"/>
    <col min="2305" max="2305" width="10.85546875" style="1" customWidth="1"/>
    <col min="2306" max="2306" width="9.140625" style="1"/>
    <col min="2307" max="2307" width="15.42578125" style="1" customWidth="1"/>
    <col min="2308" max="2308" width="30.85546875" style="1" customWidth="1"/>
    <col min="2309" max="2309" width="6.85546875" style="1" customWidth="1"/>
    <col min="2310" max="2310" width="7" style="1" customWidth="1"/>
    <col min="2311" max="2311" width="13.7109375" style="1" customWidth="1"/>
    <col min="2312" max="2560" width="9.140625" style="1"/>
    <col min="2561" max="2561" width="10.85546875" style="1" customWidth="1"/>
    <col min="2562" max="2562" width="9.140625" style="1"/>
    <col min="2563" max="2563" width="15.42578125" style="1" customWidth="1"/>
    <col min="2564" max="2564" width="30.85546875" style="1" customWidth="1"/>
    <col min="2565" max="2565" width="6.85546875" style="1" customWidth="1"/>
    <col min="2566" max="2566" width="7" style="1" customWidth="1"/>
    <col min="2567" max="2567" width="13.7109375" style="1" customWidth="1"/>
    <col min="2568" max="2816" width="9.140625" style="1"/>
    <col min="2817" max="2817" width="10.85546875" style="1" customWidth="1"/>
    <col min="2818" max="2818" width="9.140625" style="1"/>
    <col min="2819" max="2819" width="15.42578125" style="1" customWidth="1"/>
    <col min="2820" max="2820" width="30.85546875" style="1" customWidth="1"/>
    <col min="2821" max="2821" width="6.85546875" style="1" customWidth="1"/>
    <col min="2822" max="2822" width="7" style="1" customWidth="1"/>
    <col min="2823" max="2823" width="13.7109375" style="1" customWidth="1"/>
    <col min="2824" max="3072" width="9.140625" style="1"/>
    <col min="3073" max="3073" width="10.85546875" style="1" customWidth="1"/>
    <col min="3074" max="3074" width="9.140625" style="1"/>
    <col min="3075" max="3075" width="15.42578125" style="1" customWidth="1"/>
    <col min="3076" max="3076" width="30.85546875" style="1" customWidth="1"/>
    <col min="3077" max="3077" width="6.85546875" style="1" customWidth="1"/>
    <col min="3078" max="3078" width="7" style="1" customWidth="1"/>
    <col min="3079" max="3079" width="13.7109375" style="1" customWidth="1"/>
    <col min="3080" max="3328" width="9.140625" style="1"/>
    <col min="3329" max="3329" width="10.85546875" style="1" customWidth="1"/>
    <col min="3330" max="3330" width="9.140625" style="1"/>
    <col min="3331" max="3331" width="15.42578125" style="1" customWidth="1"/>
    <col min="3332" max="3332" width="30.85546875" style="1" customWidth="1"/>
    <col min="3333" max="3333" width="6.85546875" style="1" customWidth="1"/>
    <col min="3334" max="3334" width="7" style="1" customWidth="1"/>
    <col min="3335" max="3335" width="13.7109375" style="1" customWidth="1"/>
    <col min="3336" max="3584" width="9.140625" style="1"/>
    <col min="3585" max="3585" width="10.85546875" style="1" customWidth="1"/>
    <col min="3586" max="3586" width="9.140625" style="1"/>
    <col min="3587" max="3587" width="15.42578125" style="1" customWidth="1"/>
    <col min="3588" max="3588" width="30.85546875" style="1" customWidth="1"/>
    <col min="3589" max="3589" width="6.85546875" style="1" customWidth="1"/>
    <col min="3590" max="3590" width="7" style="1" customWidth="1"/>
    <col min="3591" max="3591" width="13.7109375" style="1" customWidth="1"/>
    <col min="3592" max="3840" width="9.140625" style="1"/>
    <col min="3841" max="3841" width="10.85546875" style="1" customWidth="1"/>
    <col min="3842" max="3842" width="9.140625" style="1"/>
    <col min="3843" max="3843" width="15.42578125" style="1" customWidth="1"/>
    <col min="3844" max="3844" width="30.85546875" style="1" customWidth="1"/>
    <col min="3845" max="3845" width="6.85546875" style="1" customWidth="1"/>
    <col min="3846" max="3846" width="7" style="1" customWidth="1"/>
    <col min="3847" max="3847" width="13.7109375" style="1" customWidth="1"/>
    <col min="3848" max="4096" width="9.140625" style="1"/>
    <col min="4097" max="4097" width="10.85546875" style="1" customWidth="1"/>
    <col min="4098" max="4098" width="9.140625" style="1"/>
    <col min="4099" max="4099" width="15.42578125" style="1" customWidth="1"/>
    <col min="4100" max="4100" width="30.85546875" style="1" customWidth="1"/>
    <col min="4101" max="4101" width="6.85546875" style="1" customWidth="1"/>
    <col min="4102" max="4102" width="7" style="1" customWidth="1"/>
    <col min="4103" max="4103" width="13.7109375" style="1" customWidth="1"/>
    <col min="4104" max="4352" width="9.140625" style="1"/>
    <col min="4353" max="4353" width="10.85546875" style="1" customWidth="1"/>
    <col min="4354" max="4354" width="9.140625" style="1"/>
    <col min="4355" max="4355" width="15.42578125" style="1" customWidth="1"/>
    <col min="4356" max="4356" width="30.85546875" style="1" customWidth="1"/>
    <col min="4357" max="4357" width="6.85546875" style="1" customWidth="1"/>
    <col min="4358" max="4358" width="7" style="1" customWidth="1"/>
    <col min="4359" max="4359" width="13.7109375" style="1" customWidth="1"/>
    <col min="4360" max="4608" width="9.140625" style="1"/>
    <col min="4609" max="4609" width="10.85546875" style="1" customWidth="1"/>
    <col min="4610" max="4610" width="9.140625" style="1"/>
    <col min="4611" max="4611" width="15.42578125" style="1" customWidth="1"/>
    <col min="4612" max="4612" width="30.85546875" style="1" customWidth="1"/>
    <col min="4613" max="4613" width="6.85546875" style="1" customWidth="1"/>
    <col min="4614" max="4614" width="7" style="1" customWidth="1"/>
    <col min="4615" max="4615" width="13.7109375" style="1" customWidth="1"/>
    <col min="4616" max="4864" width="9.140625" style="1"/>
    <col min="4865" max="4865" width="10.85546875" style="1" customWidth="1"/>
    <col min="4866" max="4866" width="9.140625" style="1"/>
    <col min="4867" max="4867" width="15.42578125" style="1" customWidth="1"/>
    <col min="4868" max="4868" width="30.85546875" style="1" customWidth="1"/>
    <col min="4869" max="4869" width="6.85546875" style="1" customWidth="1"/>
    <col min="4870" max="4870" width="7" style="1" customWidth="1"/>
    <col min="4871" max="4871" width="13.7109375" style="1" customWidth="1"/>
    <col min="4872" max="5120" width="9.140625" style="1"/>
    <col min="5121" max="5121" width="10.85546875" style="1" customWidth="1"/>
    <col min="5122" max="5122" width="9.140625" style="1"/>
    <col min="5123" max="5123" width="15.42578125" style="1" customWidth="1"/>
    <col min="5124" max="5124" width="30.85546875" style="1" customWidth="1"/>
    <col min="5125" max="5125" width="6.85546875" style="1" customWidth="1"/>
    <col min="5126" max="5126" width="7" style="1" customWidth="1"/>
    <col min="5127" max="5127" width="13.7109375" style="1" customWidth="1"/>
    <col min="5128" max="5376" width="9.140625" style="1"/>
    <col min="5377" max="5377" width="10.85546875" style="1" customWidth="1"/>
    <col min="5378" max="5378" width="9.140625" style="1"/>
    <col min="5379" max="5379" width="15.42578125" style="1" customWidth="1"/>
    <col min="5380" max="5380" width="30.85546875" style="1" customWidth="1"/>
    <col min="5381" max="5381" width="6.85546875" style="1" customWidth="1"/>
    <col min="5382" max="5382" width="7" style="1" customWidth="1"/>
    <col min="5383" max="5383" width="13.7109375" style="1" customWidth="1"/>
    <col min="5384" max="5632" width="9.140625" style="1"/>
    <col min="5633" max="5633" width="10.85546875" style="1" customWidth="1"/>
    <col min="5634" max="5634" width="9.140625" style="1"/>
    <col min="5635" max="5635" width="15.42578125" style="1" customWidth="1"/>
    <col min="5636" max="5636" width="30.85546875" style="1" customWidth="1"/>
    <col min="5637" max="5637" width="6.85546875" style="1" customWidth="1"/>
    <col min="5638" max="5638" width="7" style="1" customWidth="1"/>
    <col min="5639" max="5639" width="13.7109375" style="1" customWidth="1"/>
    <col min="5640" max="5888" width="9.140625" style="1"/>
    <col min="5889" max="5889" width="10.85546875" style="1" customWidth="1"/>
    <col min="5890" max="5890" width="9.140625" style="1"/>
    <col min="5891" max="5891" width="15.42578125" style="1" customWidth="1"/>
    <col min="5892" max="5892" width="30.85546875" style="1" customWidth="1"/>
    <col min="5893" max="5893" width="6.85546875" style="1" customWidth="1"/>
    <col min="5894" max="5894" width="7" style="1" customWidth="1"/>
    <col min="5895" max="5895" width="13.7109375" style="1" customWidth="1"/>
    <col min="5896" max="6144" width="9.140625" style="1"/>
    <col min="6145" max="6145" width="10.85546875" style="1" customWidth="1"/>
    <col min="6146" max="6146" width="9.140625" style="1"/>
    <col min="6147" max="6147" width="15.42578125" style="1" customWidth="1"/>
    <col min="6148" max="6148" width="30.85546875" style="1" customWidth="1"/>
    <col min="6149" max="6149" width="6.85546875" style="1" customWidth="1"/>
    <col min="6150" max="6150" width="7" style="1" customWidth="1"/>
    <col min="6151" max="6151" width="13.7109375" style="1" customWidth="1"/>
    <col min="6152" max="6400" width="9.140625" style="1"/>
    <col min="6401" max="6401" width="10.85546875" style="1" customWidth="1"/>
    <col min="6402" max="6402" width="9.140625" style="1"/>
    <col min="6403" max="6403" width="15.42578125" style="1" customWidth="1"/>
    <col min="6404" max="6404" width="30.85546875" style="1" customWidth="1"/>
    <col min="6405" max="6405" width="6.85546875" style="1" customWidth="1"/>
    <col min="6406" max="6406" width="7" style="1" customWidth="1"/>
    <col min="6407" max="6407" width="13.7109375" style="1" customWidth="1"/>
    <col min="6408" max="6656" width="9.140625" style="1"/>
    <col min="6657" max="6657" width="10.85546875" style="1" customWidth="1"/>
    <col min="6658" max="6658" width="9.140625" style="1"/>
    <col min="6659" max="6659" width="15.42578125" style="1" customWidth="1"/>
    <col min="6660" max="6660" width="30.85546875" style="1" customWidth="1"/>
    <col min="6661" max="6661" width="6.85546875" style="1" customWidth="1"/>
    <col min="6662" max="6662" width="7" style="1" customWidth="1"/>
    <col min="6663" max="6663" width="13.7109375" style="1" customWidth="1"/>
    <col min="6664" max="6912" width="9.140625" style="1"/>
    <col min="6913" max="6913" width="10.85546875" style="1" customWidth="1"/>
    <col min="6914" max="6914" width="9.140625" style="1"/>
    <col min="6915" max="6915" width="15.42578125" style="1" customWidth="1"/>
    <col min="6916" max="6916" width="30.85546875" style="1" customWidth="1"/>
    <col min="6917" max="6917" width="6.85546875" style="1" customWidth="1"/>
    <col min="6918" max="6918" width="7" style="1" customWidth="1"/>
    <col min="6919" max="6919" width="13.7109375" style="1" customWidth="1"/>
    <col min="6920" max="7168" width="9.140625" style="1"/>
    <col min="7169" max="7169" width="10.85546875" style="1" customWidth="1"/>
    <col min="7170" max="7170" width="9.140625" style="1"/>
    <col min="7171" max="7171" width="15.42578125" style="1" customWidth="1"/>
    <col min="7172" max="7172" width="30.85546875" style="1" customWidth="1"/>
    <col min="7173" max="7173" width="6.85546875" style="1" customWidth="1"/>
    <col min="7174" max="7174" width="7" style="1" customWidth="1"/>
    <col min="7175" max="7175" width="13.7109375" style="1" customWidth="1"/>
    <col min="7176" max="7424" width="9.140625" style="1"/>
    <col min="7425" max="7425" width="10.85546875" style="1" customWidth="1"/>
    <col min="7426" max="7426" width="9.140625" style="1"/>
    <col min="7427" max="7427" width="15.42578125" style="1" customWidth="1"/>
    <col min="7428" max="7428" width="30.85546875" style="1" customWidth="1"/>
    <col min="7429" max="7429" width="6.85546875" style="1" customWidth="1"/>
    <col min="7430" max="7430" width="7" style="1" customWidth="1"/>
    <col min="7431" max="7431" width="13.7109375" style="1" customWidth="1"/>
    <col min="7432" max="7680" width="9.140625" style="1"/>
    <col min="7681" max="7681" width="10.85546875" style="1" customWidth="1"/>
    <col min="7682" max="7682" width="9.140625" style="1"/>
    <col min="7683" max="7683" width="15.42578125" style="1" customWidth="1"/>
    <col min="7684" max="7684" width="30.85546875" style="1" customWidth="1"/>
    <col min="7685" max="7685" width="6.85546875" style="1" customWidth="1"/>
    <col min="7686" max="7686" width="7" style="1" customWidth="1"/>
    <col min="7687" max="7687" width="13.7109375" style="1" customWidth="1"/>
    <col min="7688" max="7936" width="9.140625" style="1"/>
    <col min="7937" max="7937" width="10.85546875" style="1" customWidth="1"/>
    <col min="7938" max="7938" width="9.140625" style="1"/>
    <col min="7939" max="7939" width="15.42578125" style="1" customWidth="1"/>
    <col min="7940" max="7940" width="30.85546875" style="1" customWidth="1"/>
    <col min="7941" max="7941" width="6.85546875" style="1" customWidth="1"/>
    <col min="7942" max="7942" width="7" style="1" customWidth="1"/>
    <col min="7943" max="7943" width="13.7109375" style="1" customWidth="1"/>
    <col min="7944" max="8192" width="9.140625" style="1"/>
    <col min="8193" max="8193" width="10.85546875" style="1" customWidth="1"/>
    <col min="8194" max="8194" width="9.140625" style="1"/>
    <col min="8195" max="8195" width="15.42578125" style="1" customWidth="1"/>
    <col min="8196" max="8196" width="30.85546875" style="1" customWidth="1"/>
    <col min="8197" max="8197" width="6.85546875" style="1" customWidth="1"/>
    <col min="8198" max="8198" width="7" style="1" customWidth="1"/>
    <col min="8199" max="8199" width="13.7109375" style="1" customWidth="1"/>
    <col min="8200" max="8448" width="9.140625" style="1"/>
    <col min="8449" max="8449" width="10.85546875" style="1" customWidth="1"/>
    <col min="8450" max="8450" width="9.140625" style="1"/>
    <col min="8451" max="8451" width="15.42578125" style="1" customWidth="1"/>
    <col min="8452" max="8452" width="30.85546875" style="1" customWidth="1"/>
    <col min="8453" max="8453" width="6.85546875" style="1" customWidth="1"/>
    <col min="8454" max="8454" width="7" style="1" customWidth="1"/>
    <col min="8455" max="8455" width="13.7109375" style="1" customWidth="1"/>
    <col min="8456" max="8704" width="9.140625" style="1"/>
    <col min="8705" max="8705" width="10.85546875" style="1" customWidth="1"/>
    <col min="8706" max="8706" width="9.140625" style="1"/>
    <col min="8707" max="8707" width="15.42578125" style="1" customWidth="1"/>
    <col min="8708" max="8708" width="30.85546875" style="1" customWidth="1"/>
    <col min="8709" max="8709" width="6.85546875" style="1" customWidth="1"/>
    <col min="8710" max="8710" width="7" style="1" customWidth="1"/>
    <col min="8711" max="8711" width="13.7109375" style="1" customWidth="1"/>
    <col min="8712" max="8960" width="9.140625" style="1"/>
    <col min="8961" max="8961" width="10.85546875" style="1" customWidth="1"/>
    <col min="8962" max="8962" width="9.140625" style="1"/>
    <col min="8963" max="8963" width="15.42578125" style="1" customWidth="1"/>
    <col min="8964" max="8964" width="30.85546875" style="1" customWidth="1"/>
    <col min="8965" max="8965" width="6.85546875" style="1" customWidth="1"/>
    <col min="8966" max="8966" width="7" style="1" customWidth="1"/>
    <col min="8967" max="8967" width="13.7109375" style="1" customWidth="1"/>
    <col min="8968" max="9216" width="9.140625" style="1"/>
    <col min="9217" max="9217" width="10.85546875" style="1" customWidth="1"/>
    <col min="9218" max="9218" width="9.140625" style="1"/>
    <col min="9219" max="9219" width="15.42578125" style="1" customWidth="1"/>
    <col min="9220" max="9220" width="30.85546875" style="1" customWidth="1"/>
    <col min="9221" max="9221" width="6.85546875" style="1" customWidth="1"/>
    <col min="9222" max="9222" width="7" style="1" customWidth="1"/>
    <col min="9223" max="9223" width="13.7109375" style="1" customWidth="1"/>
    <col min="9224" max="9472" width="9.140625" style="1"/>
    <col min="9473" max="9473" width="10.85546875" style="1" customWidth="1"/>
    <col min="9474" max="9474" width="9.140625" style="1"/>
    <col min="9475" max="9475" width="15.42578125" style="1" customWidth="1"/>
    <col min="9476" max="9476" width="30.85546875" style="1" customWidth="1"/>
    <col min="9477" max="9477" width="6.85546875" style="1" customWidth="1"/>
    <col min="9478" max="9478" width="7" style="1" customWidth="1"/>
    <col min="9479" max="9479" width="13.7109375" style="1" customWidth="1"/>
    <col min="9480" max="9728" width="9.140625" style="1"/>
    <col min="9729" max="9729" width="10.85546875" style="1" customWidth="1"/>
    <col min="9730" max="9730" width="9.140625" style="1"/>
    <col min="9731" max="9731" width="15.42578125" style="1" customWidth="1"/>
    <col min="9732" max="9732" width="30.85546875" style="1" customWidth="1"/>
    <col min="9733" max="9733" width="6.85546875" style="1" customWidth="1"/>
    <col min="9734" max="9734" width="7" style="1" customWidth="1"/>
    <col min="9735" max="9735" width="13.7109375" style="1" customWidth="1"/>
    <col min="9736" max="9984" width="9.140625" style="1"/>
    <col min="9985" max="9985" width="10.85546875" style="1" customWidth="1"/>
    <col min="9986" max="9986" width="9.140625" style="1"/>
    <col min="9987" max="9987" width="15.42578125" style="1" customWidth="1"/>
    <col min="9988" max="9988" width="30.85546875" style="1" customWidth="1"/>
    <col min="9989" max="9989" width="6.85546875" style="1" customWidth="1"/>
    <col min="9990" max="9990" width="7" style="1" customWidth="1"/>
    <col min="9991" max="9991" width="13.7109375" style="1" customWidth="1"/>
    <col min="9992" max="10240" width="9.140625" style="1"/>
    <col min="10241" max="10241" width="10.85546875" style="1" customWidth="1"/>
    <col min="10242" max="10242" width="9.140625" style="1"/>
    <col min="10243" max="10243" width="15.42578125" style="1" customWidth="1"/>
    <col min="10244" max="10244" width="30.85546875" style="1" customWidth="1"/>
    <col min="10245" max="10245" width="6.85546875" style="1" customWidth="1"/>
    <col min="10246" max="10246" width="7" style="1" customWidth="1"/>
    <col min="10247" max="10247" width="13.7109375" style="1" customWidth="1"/>
    <col min="10248" max="10496" width="9.140625" style="1"/>
    <col min="10497" max="10497" width="10.85546875" style="1" customWidth="1"/>
    <col min="10498" max="10498" width="9.140625" style="1"/>
    <col min="10499" max="10499" width="15.42578125" style="1" customWidth="1"/>
    <col min="10500" max="10500" width="30.85546875" style="1" customWidth="1"/>
    <col min="10501" max="10501" width="6.85546875" style="1" customWidth="1"/>
    <col min="10502" max="10502" width="7" style="1" customWidth="1"/>
    <col min="10503" max="10503" width="13.7109375" style="1" customWidth="1"/>
    <col min="10504" max="10752" width="9.140625" style="1"/>
    <col min="10753" max="10753" width="10.85546875" style="1" customWidth="1"/>
    <col min="10754" max="10754" width="9.140625" style="1"/>
    <col min="10755" max="10755" width="15.42578125" style="1" customWidth="1"/>
    <col min="10756" max="10756" width="30.85546875" style="1" customWidth="1"/>
    <col min="10757" max="10757" width="6.85546875" style="1" customWidth="1"/>
    <col min="10758" max="10758" width="7" style="1" customWidth="1"/>
    <col min="10759" max="10759" width="13.7109375" style="1" customWidth="1"/>
    <col min="10760" max="11008" width="9.140625" style="1"/>
    <col min="11009" max="11009" width="10.85546875" style="1" customWidth="1"/>
    <col min="11010" max="11010" width="9.140625" style="1"/>
    <col min="11011" max="11011" width="15.42578125" style="1" customWidth="1"/>
    <col min="11012" max="11012" width="30.85546875" style="1" customWidth="1"/>
    <col min="11013" max="11013" width="6.85546875" style="1" customWidth="1"/>
    <col min="11014" max="11014" width="7" style="1" customWidth="1"/>
    <col min="11015" max="11015" width="13.7109375" style="1" customWidth="1"/>
    <col min="11016" max="11264" width="9.140625" style="1"/>
    <col min="11265" max="11265" width="10.85546875" style="1" customWidth="1"/>
    <col min="11266" max="11266" width="9.140625" style="1"/>
    <col min="11267" max="11267" width="15.42578125" style="1" customWidth="1"/>
    <col min="11268" max="11268" width="30.85546875" style="1" customWidth="1"/>
    <col min="11269" max="11269" width="6.85546875" style="1" customWidth="1"/>
    <col min="11270" max="11270" width="7" style="1" customWidth="1"/>
    <col min="11271" max="11271" width="13.7109375" style="1" customWidth="1"/>
    <col min="11272" max="11520" width="9.140625" style="1"/>
    <col min="11521" max="11521" width="10.85546875" style="1" customWidth="1"/>
    <col min="11522" max="11522" width="9.140625" style="1"/>
    <col min="11523" max="11523" width="15.42578125" style="1" customWidth="1"/>
    <col min="11524" max="11524" width="30.85546875" style="1" customWidth="1"/>
    <col min="11525" max="11525" width="6.85546875" style="1" customWidth="1"/>
    <col min="11526" max="11526" width="7" style="1" customWidth="1"/>
    <col min="11527" max="11527" width="13.7109375" style="1" customWidth="1"/>
    <col min="11528" max="11776" width="9.140625" style="1"/>
    <col min="11777" max="11777" width="10.85546875" style="1" customWidth="1"/>
    <col min="11778" max="11778" width="9.140625" style="1"/>
    <col min="11779" max="11779" width="15.42578125" style="1" customWidth="1"/>
    <col min="11780" max="11780" width="30.85546875" style="1" customWidth="1"/>
    <col min="11781" max="11781" width="6.85546875" style="1" customWidth="1"/>
    <col min="11782" max="11782" width="7" style="1" customWidth="1"/>
    <col min="11783" max="11783" width="13.7109375" style="1" customWidth="1"/>
    <col min="11784" max="12032" width="9.140625" style="1"/>
    <col min="12033" max="12033" width="10.85546875" style="1" customWidth="1"/>
    <col min="12034" max="12034" width="9.140625" style="1"/>
    <col min="12035" max="12035" width="15.42578125" style="1" customWidth="1"/>
    <col min="12036" max="12036" width="30.85546875" style="1" customWidth="1"/>
    <col min="12037" max="12037" width="6.85546875" style="1" customWidth="1"/>
    <col min="12038" max="12038" width="7" style="1" customWidth="1"/>
    <col min="12039" max="12039" width="13.7109375" style="1" customWidth="1"/>
    <col min="12040" max="12288" width="9.140625" style="1"/>
    <col min="12289" max="12289" width="10.85546875" style="1" customWidth="1"/>
    <col min="12290" max="12290" width="9.140625" style="1"/>
    <col min="12291" max="12291" width="15.42578125" style="1" customWidth="1"/>
    <col min="12292" max="12292" width="30.85546875" style="1" customWidth="1"/>
    <col min="12293" max="12293" width="6.85546875" style="1" customWidth="1"/>
    <col min="12294" max="12294" width="7" style="1" customWidth="1"/>
    <col min="12295" max="12295" width="13.7109375" style="1" customWidth="1"/>
    <col min="12296" max="12544" width="9.140625" style="1"/>
    <col min="12545" max="12545" width="10.85546875" style="1" customWidth="1"/>
    <col min="12546" max="12546" width="9.140625" style="1"/>
    <col min="12547" max="12547" width="15.42578125" style="1" customWidth="1"/>
    <col min="12548" max="12548" width="30.85546875" style="1" customWidth="1"/>
    <col min="12549" max="12549" width="6.85546875" style="1" customWidth="1"/>
    <col min="12550" max="12550" width="7" style="1" customWidth="1"/>
    <col min="12551" max="12551" width="13.7109375" style="1" customWidth="1"/>
    <col min="12552" max="12800" width="9.140625" style="1"/>
    <col min="12801" max="12801" width="10.85546875" style="1" customWidth="1"/>
    <col min="12802" max="12802" width="9.140625" style="1"/>
    <col min="12803" max="12803" width="15.42578125" style="1" customWidth="1"/>
    <col min="12804" max="12804" width="30.85546875" style="1" customWidth="1"/>
    <col min="12805" max="12805" width="6.85546875" style="1" customWidth="1"/>
    <col min="12806" max="12806" width="7" style="1" customWidth="1"/>
    <col min="12807" max="12807" width="13.7109375" style="1" customWidth="1"/>
    <col min="12808" max="13056" width="9.140625" style="1"/>
    <col min="13057" max="13057" width="10.85546875" style="1" customWidth="1"/>
    <col min="13058" max="13058" width="9.140625" style="1"/>
    <col min="13059" max="13059" width="15.42578125" style="1" customWidth="1"/>
    <col min="13060" max="13060" width="30.85546875" style="1" customWidth="1"/>
    <col min="13061" max="13061" width="6.85546875" style="1" customWidth="1"/>
    <col min="13062" max="13062" width="7" style="1" customWidth="1"/>
    <col min="13063" max="13063" width="13.7109375" style="1" customWidth="1"/>
    <col min="13064" max="13312" width="9.140625" style="1"/>
    <col min="13313" max="13313" width="10.85546875" style="1" customWidth="1"/>
    <col min="13314" max="13314" width="9.140625" style="1"/>
    <col min="13315" max="13315" width="15.42578125" style="1" customWidth="1"/>
    <col min="13316" max="13316" width="30.85546875" style="1" customWidth="1"/>
    <col min="13317" max="13317" width="6.85546875" style="1" customWidth="1"/>
    <col min="13318" max="13318" width="7" style="1" customWidth="1"/>
    <col min="13319" max="13319" width="13.7109375" style="1" customWidth="1"/>
    <col min="13320" max="13568" width="9.140625" style="1"/>
    <col min="13569" max="13569" width="10.85546875" style="1" customWidth="1"/>
    <col min="13570" max="13570" width="9.140625" style="1"/>
    <col min="13571" max="13571" width="15.42578125" style="1" customWidth="1"/>
    <col min="13572" max="13572" width="30.85546875" style="1" customWidth="1"/>
    <col min="13573" max="13573" width="6.85546875" style="1" customWidth="1"/>
    <col min="13574" max="13574" width="7" style="1" customWidth="1"/>
    <col min="13575" max="13575" width="13.7109375" style="1" customWidth="1"/>
    <col min="13576" max="13824" width="9.140625" style="1"/>
    <col min="13825" max="13825" width="10.85546875" style="1" customWidth="1"/>
    <col min="13826" max="13826" width="9.140625" style="1"/>
    <col min="13827" max="13827" width="15.42578125" style="1" customWidth="1"/>
    <col min="13828" max="13828" width="30.85546875" style="1" customWidth="1"/>
    <col min="13829" max="13829" width="6.85546875" style="1" customWidth="1"/>
    <col min="13830" max="13830" width="7" style="1" customWidth="1"/>
    <col min="13831" max="13831" width="13.7109375" style="1" customWidth="1"/>
    <col min="13832" max="14080" width="9.140625" style="1"/>
    <col min="14081" max="14081" width="10.85546875" style="1" customWidth="1"/>
    <col min="14082" max="14082" width="9.140625" style="1"/>
    <col min="14083" max="14083" width="15.42578125" style="1" customWidth="1"/>
    <col min="14084" max="14084" width="30.85546875" style="1" customWidth="1"/>
    <col min="14085" max="14085" width="6.85546875" style="1" customWidth="1"/>
    <col min="14086" max="14086" width="7" style="1" customWidth="1"/>
    <col min="14087" max="14087" width="13.7109375" style="1" customWidth="1"/>
    <col min="14088" max="14336" width="9.140625" style="1"/>
    <col min="14337" max="14337" width="10.85546875" style="1" customWidth="1"/>
    <col min="14338" max="14338" width="9.140625" style="1"/>
    <col min="14339" max="14339" width="15.42578125" style="1" customWidth="1"/>
    <col min="14340" max="14340" width="30.85546875" style="1" customWidth="1"/>
    <col min="14341" max="14341" width="6.85546875" style="1" customWidth="1"/>
    <col min="14342" max="14342" width="7" style="1" customWidth="1"/>
    <col min="14343" max="14343" width="13.7109375" style="1" customWidth="1"/>
    <col min="14344" max="14592" width="9.140625" style="1"/>
    <col min="14593" max="14593" width="10.85546875" style="1" customWidth="1"/>
    <col min="14594" max="14594" width="9.140625" style="1"/>
    <col min="14595" max="14595" width="15.42578125" style="1" customWidth="1"/>
    <col min="14596" max="14596" width="30.85546875" style="1" customWidth="1"/>
    <col min="14597" max="14597" width="6.85546875" style="1" customWidth="1"/>
    <col min="14598" max="14598" width="7" style="1" customWidth="1"/>
    <col min="14599" max="14599" width="13.7109375" style="1" customWidth="1"/>
    <col min="14600" max="14848" width="9.140625" style="1"/>
    <col min="14849" max="14849" width="10.85546875" style="1" customWidth="1"/>
    <col min="14850" max="14850" width="9.140625" style="1"/>
    <col min="14851" max="14851" width="15.42578125" style="1" customWidth="1"/>
    <col min="14852" max="14852" width="30.85546875" style="1" customWidth="1"/>
    <col min="14853" max="14853" width="6.85546875" style="1" customWidth="1"/>
    <col min="14854" max="14854" width="7" style="1" customWidth="1"/>
    <col min="14855" max="14855" width="13.7109375" style="1" customWidth="1"/>
    <col min="14856" max="15104" width="9.140625" style="1"/>
    <col min="15105" max="15105" width="10.85546875" style="1" customWidth="1"/>
    <col min="15106" max="15106" width="9.140625" style="1"/>
    <col min="15107" max="15107" width="15.42578125" style="1" customWidth="1"/>
    <col min="15108" max="15108" width="30.85546875" style="1" customWidth="1"/>
    <col min="15109" max="15109" width="6.85546875" style="1" customWidth="1"/>
    <col min="15110" max="15110" width="7" style="1" customWidth="1"/>
    <col min="15111" max="15111" width="13.7109375" style="1" customWidth="1"/>
    <col min="15112" max="15360" width="9.140625" style="1"/>
    <col min="15361" max="15361" width="10.85546875" style="1" customWidth="1"/>
    <col min="15362" max="15362" width="9.140625" style="1"/>
    <col min="15363" max="15363" width="15.42578125" style="1" customWidth="1"/>
    <col min="15364" max="15364" width="30.85546875" style="1" customWidth="1"/>
    <col min="15365" max="15365" width="6.85546875" style="1" customWidth="1"/>
    <col min="15366" max="15366" width="7" style="1" customWidth="1"/>
    <col min="15367" max="15367" width="13.7109375" style="1" customWidth="1"/>
    <col min="15368" max="15616" width="9.140625" style="1"/>
    <col min="15617" max="15617" width="10.85546875" style="1" customWidth="1"/>
    <col min="15618" max="15618" width="9.140625" style="1"/>
    <col min="15619" max="15619" width="15.42578125" style="1" customWidth="1"/>
    <col min="15620" max="15620" width="30.85546875" style="1" customWidth="1"/>
    <col min="15621" max="15621" width="6.85546875" style="1" customWidth="1"/>
    <col min="15622" max="15622" width="7" style="1" customWidth="1"/>
    <col min="15623" max="15623" width="13.7109375" style="1" customWidth="1"/>
    <col min="15624" max="15872" width="9.140625" style="1"/>
    <col min="15873" max="15873" width="10.85546875" style="1" customWidth="1"/>
    <col min="15874" max="15874" width="9.140625" style="1"/>
    <col min="15875" max="15875" width="15.42578125" style="1" customWidth="1"/>
    <col min="15876" max="15876" width="30.85546875" style="1" customWidth="1"/>
    <col min="15877" max="15877" width="6.85546875" style="1" customWidth="1"/>
    <col min="15878" max="15878" width="7" style="1" customWidth="1"/>
    <col min="15879" max="15879" width="13.7109375" style="1" customWidth="1"/>
    <col min="15880" max="16128" width="9.140625" style="1"/>
    <col min="16129" max="16129" width="10.85546875" style="1" customWidth="1"/>
    <col min="16130" max="16130" width="9.140625" style="1"/>
    <col min="16131" max="16131" width="15.42578125" style="1" customWidth="1"/>
    <col min="16132" max="16132" width="30.85546875" style="1" customWidth="1"/>
    <col min="16133" max="16133" width="6.85546875" style="1" customWidth="1"/>
    <col min="16134" max="16134" width="7" style="1" customWidth="1"/>
    <col min="16135" max="16135" width="13.7109375" style="1" customWidth="1"/>
    <col min="16136" max="16382" width="9.140625" style="1"/>
    <col min="16383" max="16384" width="9" style="1" customWidth="1"/>
  </cols>
  <sheetData>
    <row r="2" spans="1:8" s="11" customFormat="1" ht="21">
      <c r="A2" s="188" t="s">
        <v>82</v>
      </c>
      <c r="B2" s="188"/>
      <c r="C2" s="188"/>
      <c r="D2" s="188"/>
      <c r="E2" s="188"/>
      <c r="F2" s="188"/>
      <c r="G2" s="188"/>
      <c r="H2" s="144"/>
    </row>
    <row r="3" spans="1:8" s="11" customFormat="1" ht="21">
      <c r="A3" s="142"/>
      <c r="B3" s="142"/>
      <c r="C3" s="142"/>
      <c r="D3" s="142"/>
      <c r="E3" s="142"/>
      <c r="F3" s="142"/>
      <c r="G3" s="142"/>
      <c r="H3" s="144"/>
    </row>
    <row r="4" spans="1:8" s="18" customFormat="1" ht="23.25">
      <c r="A4" s="147" t="s">
        <v>2</v>
      </c>
      <c r="B4" s="147"/>
      <c r="C4" s="147"/>
      <c r="D4" s="147"/>
      <c r="E4" s="147"/>
      <c r="F4" s="147"/>
      <c r="G4" s="147"/>
      <c r="H4" s="17"/>
    </row>
    <row r="5" spans="1:8" s="18" customFormat="1" ht="23.25">
      <c r="A5" s="147" t="s">
        <v>43</v>
      </c>
      <c r="B5" s="147"/>
      <c r="C5" s="147"/>
      <c r="D5" s="147"/>
      <c r="E5" s="147"/>
      <c r="F5" s="147"/>
      <c r="G5" s="147"/>
      <c r="H5" s="17"/>
    </row>
    <row r="6" spans="1:8" s="18" customFormat="1" ht="23.25">
      <c r="A6" s="149" t="s">
        <v>42</v>
      </c>
      <c r="B6" s="149"/>
      <c r="C6" s="149"/>
      <c r="D6" s="149"/>
      <c r="E6" s="149"/>
      <c r="F6" s="149"/>
      <c r="G6" s="149"/>
      <c r="H6" s="17"/>
    </row>
    <row r="7" spans="1:8">
      <c r="A7" s="218"/>
      <c r="B7" s="218"/>
      <c r="C7" s="218"/>
      <c r="D7" s="218"/>
      <c r="E7" s="218"/>
      <c r="F7" s="218"/>
      <c r="G7" s="218"/>
    </row>
    <row r="8" spans="1:8" s="8" customFormat="1" ht="21">
      <c r="A8" s="9" t="s">
        <v>37</v>
      </c>
      <c r="E8" s="128"/>
      <c r="F8" s="128"/>
      <c r="G8" s="128"/>
    </row>
    <row r="9" spans="1:8" s="8" customFormat="1" ht="21">
      <c r="E9" s="128"/>
      <c r="F9" s="128"/>
      <c r="G9" s="128"/>
    </row>
    <row r="10" spans="1:8" s="8" customFormat="1" ht="21">
      <c r="A10" s="19" t="s">
        <v>38</v>
      </c>
      <c r="E10" s="128"/>
      <c r="F10" s="128"/>
      <c r="G10" s="128"/>
    </row>
    <row r="11" spans="1:8" ht="20.25" thickBot="1">
      <c r="A11" s="3"/>
      <c r="B11" s="138"/>
      <c r="C11" s="138"/>
      <c r="D11" s="138"/>
      <c r="E11" s="139"/>
      <c r="F11" s="139"/>
    </row>
    <row r="12" spans="1:8" s="8" customFormat="1" ht="22.5" thickTop="1" thickBot="1">
      <c r="A12" s="19"/>
      <c r="B12" s="217" t="s">
        <v>3</v>
      </c>
      <c r="C12" s="217"/>
      <c r="D12" s="217"/>
      <c r="E12" s="137" t="s">
        <v>4</v>
      </c>
      <c r="F12" s="137" t="s">
        <v>5</v>
      </c>
      <c r="G12" s="128"/>
    </row>
    <row r="13" spans="1:8" s="8" customFormat="1" ht="21.75" thickTop="1">
      <c r="A13" s="19"/>
      <c r="B13" s="210" t="s">
        <v>46</v>
      </c>
      <c r="C13" s="211"/>
      <c r="D13" s="212"/>
      <c r="E13" s="135">
        <f>คีย์ข้อมูล!C41</f>
        <v>35</v>
      </c>
      <c r="F13" s="136">
        <f>E13*100/E$14</f>
        <v>100</v>
      </c>
      <c r="G13" s="128"/>
    </row>
    <row r="14" spans="1:8" s="8" customFormat="1" ht="21.75" thickBot="1">
      <c r="A14" s="19"/>
      <c r="B14" s="213" t="s">
        <v>6</v>
      </c>
      <c r="C14" s="213"/>
      <c r="D14" s="213"/>
      <c r="E14" s="25">
        <f>SUM(E13:E13)</f>
        <v>35</v>
      </c>
      <c r="F14" s="64">
        <f>E14*100/E$14</f>
        <v>100</v>
      </c>
    </row>
    <row r="15" spans="1:8" s="8" customFormat="1" ht="21.75" thickTop="1">
      <c r="A15" s="19"/>
      <c r="B15" s="21"/>
      <c r="C15" s="21"/>
      <c r="D15" s="21"/>
      <c r="E15" s="22"/>
      <c r="F15" s="23"/>
    </row>
    <row r="16" spans="1:8" s="8" customFormat="1" ht="21">
      <c r="A16" s="19"/>
      <c r="B16" s="8" t="s">
        <v>95</v>
      </c>
      <c r="E16" s="128"/>
      <c r="F16" s="128"/>
    </row>
    <row r="18" spans="1:7" s="11" customFormat="1" ht="21">
      <c r="A18" s="129"/>
      <c r="B18" s="129"/>
      <c r="C18" s="129"/>
      <c r="D18" s="129"/>
      <c r="E18" s="129"/>
      <c r="F18" s="129"/>
      <c r="G18" s="129"/>
    </row>
    <row r="19" spans="1:7" s="8" customFormat="1" ht="21">
      <c r="A19" s="19" t="s">
        <v>55</v>
      </c>
      <c r="E19" s="128"/>
      <c r="F19" s="128"/>
      <c r="G19" s="128"/>
    </row>
    <row r="20" spans="1:7" ht="20.25" thickBot="1">
      <c r="C20" s="4"/>
      <c r="D20" s="4"/>
      <c r="E20" s="5"/>
      <c r="G20" s="1"/>
    </row>
    <row r="21" spans="1:7" ht="22.5" thickTop="1" thickBot="1">
      <c r="B21" s="150" t="s">
        <v>56</v>
      </c>
      <c r="C21" s="150"/>
      <c r="D21" s="150"/>
      <c r="E21" s="140" t="s">
        <v>4</v>
      </c>
      <c r="F21" s="140" t="s">
        <v>5</v>
      </c>
      <c r="G21" s="1"/>
    </row>
    <row r="22" spans="1:7" ht="21.75" thickTop="1">
      <c r="B22" s="214" t="str">
        <f>คีย์ข้อมูล!B45</f>
        <v>เภสัชกรรมชุมชน</v>
      </c>
      <c r="C22" s="215"/>
      <c r="D22" s="216"/>
      <c r="E22" s="141">
        <f>คีย์ข้อมูล!C45</f>
        <v>32</v>
      </c>
      <c r="F22" s="136">
        <f>E22*100/E$25</f>
        <v>91.428571428571431</v>
      </c>
      <c r="G22" s="1"/>
    </row>
    <row r="23" spans="1:7" ht="21">
      <c r="B23" s="207" t="str">
        <f>คีย์ข้อมูล!B47</f>
        <v>จุลชีววิทยา</v>
      </c>
      <c r="C23" s="208"/>
      <c r="D23" s="209"/>
      <c r="E23" s="24">
        <f>คีย์ข้อมูล!C47</f>
        <v>1</v>
      </c>
      <c r="F23" s="136">
        <f>E23*100/E$25</f>
        <v>2.8571428571428572</v>
      </c>
      <c r="G23" s="1"/>
    </row>
    <row r="24" spans="1:7" ht="21">
      <c r="B24" s="151" t="str">
        <f>คีย์ข้อมูล!B46</f>
        <v>ไม่ระบุ</v>
      </c>
      <c r="C24" s="152"/>
      <c r="D24" s="153"/>
      <c r="E24" s="24">
        <f>คีย์ข้อมูล!C46</f>
        <v>2</v>
      </c>
      <c r="F24" s="136">
        <f>E24*100/E$25</f>
        <v>5.7142857142857144</v>
      </c>
      <c r="G24" s="1"/>
    </row>
    <row r="25" spans="1:7" ht="21.75" thickBot="1">
      <c r="B25" s="173" t="s">
        <v>6</v>
      </c>
      <c r="C25" s="174"/>
      <c r="D25" s="175"/>
      <c r="E25" s="25">
        <f>SUM(E22:E24)</f>
        <v>35</v>
      </c>
      <c r="F25" s="64">
        <f>E25*100/E$25</f>
        <v>100</v>
      </c>
      <c r="G25" s="1"/>
    </row>
    <row r="26" spans="1:7" ht="20.25" thickTop="1">
      <c r="C26" s="4"/>
      <c r="D26" s="4"/>
      <c r="E26" s="5"/>
      <c r="G26" s="1"/>
    </row>
    <row r="27" spans="1:7" s="8" customFormat="1" ht="21">
      <c r="A27" s="15"/>
      <c r="B27" s="8" t="s">
        <v>69</v>
      </c>
      <c r="E27" s="131"/>
      <c r="F27" s="131"/>
      <c r="G27" s="131"/>
    </row>
    <row r="28" spans="1:7" s="8" customFormat="1" ht="21">
      <c r="A28" s="8" t="s">
        <v>98</v>
      </c>
      <c r="E28" s="131"/>
      <c r="F28" s="131"/>
      <c r="G28" s="131"/>
    </row>
    <row r="29" spans="1:7">
      <c r="C29" s="4"/>
      <c r="D29" s="4"/>
      <c r="E29" s="5"/>
      <c r="G29" s="1"/>
    </row>
    <row r="30" spans="1:7">
      <c r="C30" s="4"/>
      <c r="D30" s="4"/>
      <c r="E30" s="5"/>
      <c r="G30" s="1"/>
    </row>
    <row r="31" spans="1:7">
      <c r="C31" s="4" t="s">
        <v>68</v>
      </c>
      <c r="D31" s="4"/>
      <c r="E31" s="5"/>
      <c r="G31" s="1"/>
    </row>
    <row r="32" spans="1:7">
      <c r="C32" s="4"/>
      <c r="D32" s="4"/>
      <c r="E32" s="5"/>
      <c r="G32" s="1"/>
    </row>
    <row r="33" spans="1:8">
      <c r="C33" s="4"/>
      <c r="D33" s="4"/>
      <c r="E33" s="5"/>
      <c r="G33" s="1"/>
    </row>
    <row r="34" spans="1:8">
      <c r="C34" s="4"/>
      <c r="D34" s="4"/>
      <c r="E34" s="5"/>
      <c r="G34" s="1"/>
    </row>
    <row r="35" spans="1:8">
      <c r="A35" s="206"/>
      <c r="B35" s="206"/>
      <c r="C35" s="206"/>
      <c r="D35" s="206"/>
      <c r="E35" s="206"/>
      <c r="F35" s="206"/>
      <c r="G35" s="206"/>
      <c r="H35" s="6"/>
    </row>
    <row r="36" spans="1:8">
      <c r="A36" s="130"/>
      <c r="B36" s="130"/>
      <c r="C36" s="130"/>
      <c r="D36" s="130"/>
      <c r="E36" s="130"/>
      <c r="F36" s="130"/>
      <c r="G36" s="130"/>
      <c r="H36" s="6"/>
    </row>
    <row r="37" spans="1:8">
      <c r="A37" s="133"/>
      <c r="B37" s="133"/>
      <c r="C37" s="133"/>
      <c r="D37" s="133"/>
      <c r="E37" s="133"/>
      <c r="F37" s="133"/>
      <c r="G37" s="133"/>
      <c r="H37" s="6"/>
    </row>
    <row r="38" spans="1:8" ht="21">
      <c r="A38" s="188" t="s">
        <v>83</v>
      </c>
      <c r="B38" s="188"/>
      <c r="C38" s="188"/>
      <c r="D38" s="188"/>
      <c r="E38" s="188"/>
      <c r="F38" s="188"/>
      <c r="G38" s="188"/>
      <c r="H38" s="6"/>
    </row>
    <row r="39" spans="1:8" ht="21">
      <c r="A39" s="142"/>
      <c r="B39" s="142"/>
      <c r="C39" s="142"/>
      <c r="D39" s="142"/>
      <c r="E39" s="142"/>
      <c r="F39" s="142"/>
      <c r="G39" s="142"/>
      <c r="H39" s="6"/>
    </row>
    <row r="40" spans="1:8" s="8" customFormat="1" ht="21">
      <c r="A40" s="19" t="s">
        <v>57</v>
      </c>
      <c r="E40" s="128"/>
      <c r="F40" s="128"/>
    </row>
    <row r="41" spans="1:8" s="8" customFormat="1" ht="21">
      <c r="A41" s="19"/>
      <c r="B41" s="8" t="s">
        <v>41</v>
      </c>
      <c r="E41" s="128"/>
      <c r="F41" s="128"/>
    </row>
    <row r="42" spans="1:8" ht="20.25" thickBot="1">
      <c r="G42" s="1"/>
    </row>
    <row r="43" spans="1:8" s="8" customFormat="1" ht="22.5" thickTop="1" thickBot="1">
      <c r="B43" s="150" t="s">
        <v>7</v>
      </c>
      <c r="C43" s="150"/>
      <c r="D43" s="150"/>
      <c r="E43" s="140" t="s">
        <v>4</v>
      </c>
      <c r="F43" s="140" t="s">
        <v>5</v>
      </c>
    </row>
    <row r="44" spans="1:8" s="8" customFormat="1" ht="21.75" thickTop="1">
      <c r="B44" s="151" t="s">
        <v>8</v>
      </c>
      <c r="C44" s="152"/>
      <c r="D44" s="153"/>
      <c r="E44" s="141">
        <f>คีย์ข้อมูล!E37</f>
        <v>33</v>
      </c>
      <c r="F44" s="20">
        <f>E44*100/E$48</f>
        <v>86.84210526315789</v>
      </c>
    </row>
    <row r="45" spans="1:8" s="8" customFormat="1" ht="21">
      <c r="B45" s="172" t="s">
        <v>66</v>
      </c>
      <c r="C45" s="172"/>
      <c r="D45" s="172"/>
      <c r="E45" s="24">
        <f>คีย์ข้อมูล!G37</f>
        <v>3</v>
      </c>
      <c r="F45" s="20">
        <f>E45*100/E$48</f>
        <v>7.8947368421052628</v>
      </c>
    </row>
    <row r="46" spans="1:8" s="8" customFormat="1" ht="21">
      <c r="B46" s="151" t="s">
        <v>64</v>
      </c>
      <c r="C46" s="152"/>
      <c r="D46" s="153"/>
      <c r="E46" s="24">
        <f>คีย์ข้อมูล!F37</f>
        <v>1</v>
      </c>
      <c r="F46" s="20">
        <f>E46*100/E$48</f>
        <v>2.6315789473684212</v>
      </c>
    </row>
    <row r="47" spans="1:8" s="8" customFormat="1" ht="21">
      <c r="B47" s="172" t="s">
        <v>65</v>
      </c>
      <c r="C47" s="172"/>
      <c r="D47" s="172"/>
      <c r="E47" s="24">
        <f>คีย์ข้อมูล!D37</f>
        <v>1</v>
      </c>
      <c r="F47" s="20">
        <f>E47*100/E$48</f>
        <v>2.6315789473684212</v>
      </c>
    </row>
    <row r="48" spans="1:8" s="8" customFormat="1" ht="21.75" thickBot="1">
      <c r="B48" s="173" t="s">
        <v>6</v>
      </c>
      <c r="C48" s="174"/>
      <c r="D48" s="175"/>
      <c r="E48" s="25">
        <f>SUM(E44:E47)</f>
        <v>38</v>
      </c>
      <c r="F48" s="64">
        <f>E48*100/E$48</f>
        <v>100</v>
      </c>
    </row>
    <row r="49" spans="1:8" s="8" customFormat="1" ht="21.75" thickTop="1">
      <c r="E49" s="128"/>
      <c r="F49" s="128"/>
      <c r="G49" s="128"/>
    </row>
    <row r="50" spans="1:8" s="8" customFormat="1" ht="21">
      <c r="A50" s="15"/>
      <c r="B50" s="8" t="s">
        <v>87</v>
      </c>
      <c r="E50" s="128"/>
      <c r="F50" s="128"/>
      <c r="G50" s="128"/>
    </row>
    <row r="51" spans="1:8" s="8" customFormat="1" ht="21">
      <c r="A51" s="8" t="s">
        <v>86</v>
      </c>
      <c r="E51" s="128"/>
      <c r="F51" s="128"/>
      <c r="G51" s="128"/>
    </row>
    <row r="52" spans="1:8" s="8" customFormat="1" ht="21">
      <c r="E52" s="128"/>
      <c r="F52" s="128"/>
      <c r="G52" s="128"/>
    </row>
    <row r="53" spans="1:8" s="8" customFormat="1" ht="21">
      <c r="A53" s="145"/>
      <c r="B53" s="145"/>
      <c r="C53" s="145"/>
      <c r="D53" s="145"/>
      <c r="E53" s="145"/>
      <c r="F53" s="145"/>
      <c r="G53" s="145"/>
    </row>
    <row r="54" spans="1:8" s="8" customFormat="1" ht="21">
      <c r="A54" s="9" t="s">
        <v>39</v>
      </c>
      <c r="E54" s="128"/>
      <c r="F54" s="128"/>
      <c r="G54" s="128"/>
    </row>
    <row r="55" spans="1:8" s="15" customFormat="1" ht="21">
      <c r="A55" s="60" t="s">
        <v>67</v>
      </c>
      <c r="E55" s="128"/>
      <c r="F55" s="128"/>
      <c r="G55" s="128"/>
    </row>
    <row r="56" spans="1:8" s="8" customFormat="1" ht="21.75" thickBot="1">
      <c r="E56" s="99"/>
      <c r="F56" s="99"/>
      <c r="G56" s="99"/>
    </row>
    <row r="57" spans="1:8" s="8" customFormat="1" ht="21.75" thickTop="1">
      <c r="A57" s="176" t="s">
        <v>9</v>
      </c>
      <c r="B57" s="177"/>
      <c r="C57" s="177"/>
      <c r="D57" s="178"/>
      <c r="E57" s="164"/>
      <c r="F57" s="162" t="s">
        <v>10</v>
      </c>
      <c r="G57" s="162" t="s">
        <v>11</v>
      </c>
    </row>
    <row r="58" spans="1:8" s="8" customFormat="1" ht="21.75" thickBot="1">
      <c r="A58" s="179"/>
      <c r="B58" s="180"/>
      <c r="C58" s="180"/>
      <c r="D58" s="181"/>
      <c r="E58" s="165"/>
      <c r="F58" s="163"/>
      <c r="G58" s="163"/>
    </row>
    <row r="59" spans="1:8" s="8" customFormat="1" ht="21.75" thickTop="1">
      <c r="A59" s="26" t="s">
        <v>27</v>
      </c>
      <c r="B59" s="27"/>
      <c r="C59" s="27"/>
      <c r="D59" s="28"/>
      <c r="E59" s="98"/>
      <c r="F59" s="21"/>
      <c r="G59" s="98"/>
      <c r="H59" s="10"/>
    </row>
    <row r="60" spans="1:8" s="8" customFormat="1" ht="21" customHeight="1">
      <c r="A60" s="185" t="s">
        <v>85</v>
      </c>
      <c r="B60" s="186"/>
      <c r="C60" s="186"/>
      <c r="D60" s="187"/>
      <c r="E60" s="30">
        <f>คีย์ข้อมูล!R37</f>
        <v>2.0857142857142859</v>
      </c>
      <c r="F60" s="30">
        <f>คีย์ข้อมูล!R38</f>
        <v>1.1725143564009723</v>
      </c>
      <c r="G60" s="31" t="str">
        <f>IF(E60&gt;4.5,"มากที่สุด",IF(E60&gt;3.5,"มาก",IF(E60&gt;2.5,"ปานกลาง",IF(E60&gt;1.5,"น้อย",IF(E60&lt;=1.5,"น้อยที่สุด")))))</f>
        <v>น้อย</v>
      </c>
    </row>
    <row r="61" spans="1:8" s="8" customFormat="1" ht="21" customHeight="1">
      <c r="A61" s="169" t="s">
        <v>50</v>
      </c>
      <c r="B61" s="170"/>
      <c r="C61" s="170"/>
      <c r="D61" s="171"/>
      <c r="E61" s="30">
        <f>คีย์ข้อมูล!S37</f>
        <v>2.2000000000000002</v>
      </c>
      <c r="F61" s="30">
        <f>คีย์ข้อมูล!S38</f>
        <v>1.0792154012767521</v>
      </c>
      <c r="G61" s="31" t="str">
        <f t="shared" ref="G61:G62" si="0">IF(E61&gt;4.5,"มากที่สุด",IF(E61&gt;3.5,"มาก",IF(E61&gt;2.5,"ปานกลาง",IF(E61&gt;1.5,"น้อย",IF(E61&lt;=1.5,"น้อยที่สุด")))))</f>
        <v>น้อย</v>
      </c>
    </row>
    <row r="62" spans="1:8" s="8" customFormat="1" ht="21.75" thickBot="1">
      <c r="A62" s="182" t="s">
        <v>28</v>
      </c>
      <c r="B62" s="183"/>
      <c r="C62" s="183"/>
      <c r="D62" s="184"/>
      <c r="E62" s="32">
        <f>AVERAGE(E60:E61)</f>
        <v>2.1428571428571432</v>
      </c>
      <c r="F62" s="33">
        <f>คีย์ข้อมูล!S39</f>
        <v>1.1201153445485725</v>
      </c>
      <c r="G62" s="34" t="str">
        <f t="shared" si="0"/>
        <v>น้อย</v>
      </c>
    </row>
    <row r="63" spans="1:8" s="8" customFormat="1" ht="21.75" thickTop="1">
      <c r="A63" s="35" t="s">
        <v>29</v>
      </c>
      <c r="B63" s="36"/>
      <c r="C63" s="36"/>
      <c r="D63" s="37"/>
      <c r="E63" s="38"/>
      <c r="F63" s="38"/>
      <c r="G63" s="37"/>
    </row>
    <row r="64" spans="1:8" s="8" customFormat="1" ht="21">
      <c r="A64" s="39" t="s">
        <v>51</v>
      </c>
      <c r="B64" s="39"/>
      <c r="C64" s="39"/>
      <c r="D64" s="39"/>
      <c r="E64" s="29">
        <f>คีย์ข้อมูล!T37</f>
        <v>3.9714285714285715</v>
      </c>
      <c r="F64" s="29">
        <f>คีย์ข้อมูล!T38</f>
        <v>0.66357828057719037</v>
      </c>
      <c r="G64" s="12" t="str">
        <f>IF(E64&gt;4.5,"มากที่สุด",IF(E64&gt;3.5,"มาก",IF(E64&gt;2.5,"ปานกลาง",IF(E64&gt;1.5,"น้อย",IF(E64&lt;=1.5,"น้อยที่สุด")))))</f>
        <v>มาก</v>
      </c>
    </row>
    <row r="65" spans="1:9" s="8" customFormat="1" ht="21" customHeight="1">
      <c r="A65" s="169" t="s">
        <v>50</v>
      </c>
      <c r="B65" s="170"/>
      <c r="C65" s="170"/>
      <c r="D65" s="171"/>
      <c r="E65" s="29">
        <f>คีย์ข้อมูล!U37</f>
        <v>3.9714285714285715</v>
      </c>
      <c r="F65" s="29">
        <f>คีย์ข้อมูล!U38</f>
        <v>0.70651232393040753</v>
      </c>
      <c r="G65" s="12" t="str">
        <f t="shared" ref="G65:G66" si="1">IF(E65&gt;4.5,"มากที่สุด",IF(E65&gt;3.5,"มาก",IF(E65&gt;2.5,"ปานกลาง",IF(E65&gt;1.5,"น้อย",IF(E65&lt;=1.5,"น้อยที่สุด")))))</f>
        <v>มาก</v>
      </c>
    </row>
    <row r="66" spans="1:9" s="8" customFormat="1" ht="21.75" thickBot="1">
      <c r="A66" s="182" t="s">
        <v>28</v>
      </c>
      <c r="B66" s="183"/>
      <c r="C66" s="183"/>
      <c r="D66" s="184"/>
      <c r="E66" s="33">
        <f>คีย์ข้อมูล!U40</f>
        <v>3.9714285714285715</v>
      </c>
      <c r="F66" s="40">
        <f>คีย์ข้อมูล!U39</f>
        <v>0.68039691253865298</v>
      </c>
      <c r="G66" s="34" t="str">
        <f t="shared" si="1"/>
        <v>มาก</v>
      </c>
      <c r="I66" s="41"/>
    </row>
    <row r="67" spans="1:9" s="8" customFormat="1" ht="16.5" customHeight="1" thickTop="1">
      <c r="A67" s="10"/>
      <c r="B67" s="10"/>
      <c r="C67" s="10"/>
      <c r="D67" s="10"/>
      <c r="E67" s="143"/>
      <c r="F67" s="42"/>
      <c r="G67" s="42"/>
    </row>
    <row r="68" spans="1:9" s="8" customFormat="1" ht="21">
      <c r="A68" s="15"/>
      <c r="B68" s="15" t="s">
        <v>72</v>
      </c>
      <c r="C68" s="15"/>
      <c r="D68" s="15"/>
      <c r="E68" s="15"/>
      <c r="F68" s="15"/>
      <c r="G68" s="15"/>
      <c r="H68" s="15"/>
      <c r="I68" s="15"/>
    </row>
    <row r="69" spans="1:9" s="8" customFormat="1" ht="21">
      <c r="A69" s="15" t="s">
        <v>73</v>
      </c>
      <c r="B69" s="15"/>
      <c r="C69" s="15"/>
      <c r="D69" s="15"/>
      <c r="E69" s="15"/>
      <c r="F69" s="15"/>
      <c r="G69" s="15"/>
      <c r="H69" s="15"/>
      <c r="I69" s="15"/>
    </row>
    <row r="70" spans="1:9" s="8" customFormat="1" ht="21">
      <c r="A70" s="15" t="s">
        <v>99</v>
      </c>
      <c r="B70" s="15"/>
      <c r="C70" s="15"/>
      <c r="D70" s="15"/>
      <c r="E70" s="15"/>
      <c r="F70" s="15"/>
      <c r="G70" s="15"/>
      <c r="H70" s="15"/>
      <c r="I70" s="15"/>
    </row>
    <row r="71" spans="1:9" s="8" customFormat="1" ht="21">
      <c r="A71" s="15"/>
      <c r="B71" s="15"/>
      <c r="C71" s="15"/>
      <c r="D71" s="15"/>
      <c r="E71" s="15"/>
      <c r="F71" s="15"/>
      <c r="G71" s="15"/>
      <c r="H71" s="15"/>
      <c r="I71" s="15"/>
    </row>
    <row r="72" spans="1:9" s="8" customFormat="1" ht="21">
      <c r="A72" s="15"/>
      <c r="B72" s="15"/>
      <c r="C72" s="15"/>
      <c r="D72" s="15"/>
      <c r="E72" s="15"/>
      <c r="F72" s="15"/>
      <c r="G72" s="15"/>
      <c r="H72" s="15"/>
      <c r="I72" s="15"/>
    </row>
    <row r="73" spans="1:9" s="8" customFormat="1" ht="21">
      <c r="A73" s="15"/>
      <c r="B73" s="15"/>
      <c r="C73" s="15"/>
      <c r="D73" s="15"/>
      <c r="E73" s="15"/>
      <c r="F73" s="15"/>
      <c r="G73" s="15"/>
      <c r="H73" s="15"/>
      <c r="I73" s="15"/>
    </row>
    <row r="74" spans="1:9" s="8" customFormat="1" ht="21">
      <c r="A74" s="188" t="s">
        <v>84</v>
      </c>
      <c r="B74" s="188"/>
      <c r="C74" s="188"/>
      <c r="D74" s="188"/>
      <c r="E74" s="188"/>
      <c r="F74" s="188"/>
      <c r="G74" s="188"/>
    </row>
    <row r="75" spans="1:9" s="8" customFormat="1" ht="21">
      <c r="A75" s="145"/>
      <c r="B75" s="145"/>
      <c r="C75" s="145"/>
      <c r="D75" s="145"/>
      <c r="E75" s="145"/>
      <c r="F75" s="145"/>
      <c r="G75" s="145"/>
    </row>
    <row r="76" spans="1:9" s="11" customFormat="1" ht="21">
      <c r="A76" s="43" t="s">
        <v>70</v>
      </c>
      <c r="E76" s="13"/>
      <c r="F76" s="13"/>
      <c r="G76" s="13"/>
    </row>
    <row r="77" spans="1:9" s="11" customFormat="1" ht="21.75" thickBot="1">
      <c r="A77" s="43"/>
      <c r="E77" s="100"/>
      <c r="F77" s="100"/>
      <c r="G77" s="100"/>
    </row>
    <row r="78" spans="1:9" s="11" customFormat="1" ht="21.75" thickTop="1">
      <c r="A78" s="189" t="s">
        <v>9</v>
      </c>
      <c r="B78" s="190"/>
      <c r="C78" s="190"/>
      <c r="D78" s="191"/>
      <c r="E78" s="195"/>
      <c r="F78" s="157" t="s">
        <v>10</v>
      </c>
      <c r="G78" s="157" t="s">
        <v>11</v>
      </c>
    </row>
    <row r="79" spans="1:9" s="11" customFormat="1" ht="19.5" customHeight="1" thickBot="1">
      <c r="A79" s="192"/>
      <c r="B79" s="193"/>
      <c r="C79" s="193"/>
      <c r="D79" s="194"/>
      <c r="E79" s="196"/>
      <c r="F79" s="158"/>
      <c r="G79" s="158"/>
    </row>
    <row r="80" spans="1:9" s="11" customFormat="1" ht="21.75" thickTop="1">
      <c r="A80" s="159" t="s">
        <v>12</v>
      </c>
      <c r="B80" s="160"/>
      <c r="C80" s="160"/>
      <c r="D80" s="161"/>
      <c r="E80" s="101"/>
      <c r="F80" s="102"/>
      <c r="G80" s="102"/>
    </row>
    <row r="81" spans="1:9" s="11" customFormat="1" ht="21">
      <c r="A81" s="154" t="s">
        <v>13</v>
      </c>
      <c r="B81" s="155"/>
      <c r="C81" s="155"/>
      <c r="D81" s="156"/>
      <c r="E81" s="44">
        <f>คีย์ข้อมูล!H37</f>
        <v>4.4571428571428573</v>
      </c>
      <c r="F81" s="44">
        <f>คีย์ข้อมูล!H38</f>
        <v>0.56061191058138882</v>
      </c>
      <c r="G81" s="45" t="str">
        <f>IF(E81&gt;4.5,"มากที่สุด",IF(E81&gt;3.5,"มาก",IF(E81&gt;2.5,"ปานกลาง",IF(E81&gt;1.5,"น้อย",IF(E81&lt;=1.5,"น้อยที่สุด")))))</f>
        <v>มาก</v>
      </c>
    </row>
    <row r="82" spans="1:9" s="11" customFormat="1" ht="21">
      <c r="A82" s="46" t="s">
        <v>48</v>
      </c>
      <c r="B82" s="46"/>
      <c r="C82" s="46"/>
      <c r="D82" s="46"/>
      <c r="E82" s="44">
        <f>คีย์ข้อมูล!I37</f>
        <v>4.2571428571428571</v>
      </c>
      <c r="F82" s="44">
        <f>คีย์ข้อมูล!I38</f>
        <v>0.56061191058138882</v>
      </c>
      <c r="G82" s="45" t="str">
        <f>IF(E82&gt;4.5,"มากที่สุด",IF(E82&gt;3.5,"มาก",IF(E82&gt;2.5,"ปานกลาง",IF(E82&gt;1.5,"น้อย",IF(E82&lt;=1.5,"น้อยที่สุด")))))</f>
        <v>มาก</v>
      </c>
    </row>
    <row r="83" spans="1:9" s="11" customFormat="1" ht="21">
      <c r="A83" s="46" t="s">
        <v>49</v>
      </c>
      <c r="B83" s="46"/>
      <c r="C83" s="46"/>
      <c r="D83" s="46"/>
      <c r="E83" s="44">
        <f>คีย์ข้อมูล!J37</f>
        <v>4.1428571428571432</v>
      </c>
      <c r="F83" s="44">
        <f>คีย์ข้อมูล!J38</f>
        <v>0.60111940395825481</v>
      </c>
      <c r="G83" s="45" t="str">
        <f t="shared" ref="G83:G99" si="2">IF(E83&gt;4.5,"มากที่สุด",IF(E83&gt;3.5,"มาก",IF(E83&gt;2.5,"ปานกลาง",IF(E83&gt;1.5,"น้อย",IF(E83&lt;=1.5,"น้อยที่สุด")))))</f>
        <v>มาก</v>
      </c>
    </row>
    <row r="84" spans="1:9" s="11" customFormat="1" ht="21">
      <c r="A84" s="166" t="s">
        <v>14</v>
      </c>
      <c r="B84" s="167"/>
      <c r="C84" s="167"/>
      <c r="D84" s="168"/>
      <c r="E84" s="47">
        <f>คีย์ข้อมูล!J40</f>
        <v>4.2857142857142856</v>
      </c>
      <c r="F84" s="47">
        <f>คีย์ข้อมูล!J39</f>
        <v>0.58366029559953769</v>
      </c>
      <c r="G84" s="48" t="str">
        <f>IF(E84&gt;4.5,"มากที่สุด",IF(E84&gt;3.5,"มาก",IF(E84&gt;2.5,"ปานกลาง",IF(E84&gt;1.5,"น้อย",IF(E84&lt;=1.5,"น้อยที่สุด")))))</f>
        <v>มาก</v>
      </c>
      <c r="I84" s="49"/>
    </row>
    <row r="85" spans="1:9" s="11" customFormat="1" ht="21">
      <c r="A85" s="154" t="s">
        <v>15</v>
      </c>
      <c r="B85" s="155"/>
      <c r="C85" s="155"/>
      <c r="D85" s="156"/>
      <c r="E85" s="45"/>
      <c r="F85" s="45"/>
      <c r="G85" s="45"/>
    </row>
    <row r="86" spans="1:9" s="11" customFormat="1" ht="21">
      <c r="A86" s="46" t="s">
        <v>16</v>
      </c>
      <c r="B86" s="46"/>
      <c r="C86" s="46"/>
      <c r="D86" s="46"/>
      <c r="E86" s="44">
        <f>คีย์ข้อมูล!K37</f>
        <v>4.7428571428571429</v>
      </c>
      <c r="F86" s="44">
        <f>คีย์ข้อมูล!K38</f>
        <v>0.44343957363115999</v>
      </c>
      <c r="G86" s="45" t="str">
        <f t="shared" si="2"/>
        <v>มากที่สุด</v>
      </c>
    </row>
    <row r="87" spans="1:9" s="11" customFormat="1" ht="21">
      <c r="A87" s="154" t="s">
        <v>17</v>
      </c>
      <c r="B87" s="155"/>
      <c r="C87" s="155"/>
      <c r="D87" s="156"/>
      <c r="E87" s="44">
        <f>คีย์ข้อมูล!L37</f>
        <v>4.5714285714285712</v>
      </c>
      <c r="F87" s="44">
        <f>คีย์ข้อมูล!L38</f>
        <v>0.50209644525343333</v>
      </c>
      <c r="G87" s="45" t="str">
        <f>IF(E87&gt;4.5,"มากที่สุด",IF(E87&gt;3.5,"มาก",IF(E87&gt;2.5,"ปานกลาง",IF(E87&gt;1.5,"น้อย",IF(E87&lt;=1.5,"น้อยที่สุด")))))</f>
        <v>มากที่สุด</v>
      </c>
    </row>
    <row r="88" spans="1:9" s="11" customFormat="1" ht="21">
      <c r="A88" s="166" t="s">
        <v>35</v>
      </c>
      <c r="B88" s="167"/>
      <c r="C88" s="167"/>
      <c r="D88" s="168"/>
      <c r="E88" s="50">
        <f>คีย์ข้อมูล!L40</f>
        <v>4.6571428571428575</v>
      </c>
      <c r="F88" s="50">
        <f>คีย์ข้อมูล!L39</f>
        <v>0.47809144373375617</v>
      </c>
      <c r="G88" s="51" t="str">
        <f t="shared" si="2"/>
        <v>มากที่สุด</v>
      </c>
    </row>
    <row r="89" spans="1:9" s="11" customFormat="1" ht="21">
      <c r="A89" s="154" t="s">
        <v>18</v>
      </c>
      <c r="B89" s="155"/>
      <c r="C89" s="155"/>
      <c r="D89" s="156"/>
      <c r="E89" s="44"/>
      <c r="F89" s="44"/>
      <c r="G89" s="45"/>
    </row>
    <row r="90" spans="1:9" s="11" customFormat="1" ht="21">
      <c r="A90" s="154" t="s">
        <v>19</v>
      </c>
      <c r="B90" s="155"/>
      <c r="C90" s="155"/>
      <c r="D90" s="156"/>
      <c r="E90" s="44">
        <f>คีย์ข้อมูล!M37</f>
        <v>4.2285714285714286</v>
      </c>
      <c r="F90" s="44">
        <f>คีย์ข้อมูล!M38</f>
        <v>0.68965951896630884</v>
      </c>
      <c r="G90" s="45" t="str">
        <f t="shared" si="2"/>
        <v>มาก</v>
      </c>
    </row>
    <row r="91" spans="1:9" s="11" customFormat="1" ht="21">
      <c r="A91" s="154" t="s">
        <v>20</v>
      </c>
      <c r="B91" s="155"/>
      <c r="C91" s="155"/>
      <c r="D91" s="156"/>
      <c r="E91" s="44">
        <f>คีย์ข้อมูล!N37</f>
        <v>3.8</v>
      </c>
      <c r="F91" s="44">
        <f>คีย์ข้อมูล!N38</f>
        <v>0.90097985875509645</v>
      </c>
      <c r="G91" s="45" t="str">
        <f t="shared" si="2"/>
        <v>มาก</v>
      </c>
    </row>
    <row r="92" spans="1:9" s="11" customFormat="1" ht="21">
      <c r="A92" s="46" t="s">
        <v>21</v>
      </c>
      <c r="B92" s="46"/>
      <c r="C92" s="46"/>
      <c r="D92" s="46"/>
      <c r="E92" s="44">
        <f>คีย์ข้อมูล!O37</f>
        <v>4.2</v>
      </c>
      <c r="F92" s="44">
        <f>คีย์ข้อมูล!O38</f>
        <v>0.58410313352030219</v>
      </c>
      <c r="G92" s="45" t="str">
        <f t="shared" si="2"/>
        <v>มาก</v>
      </c>
    </row>
    <row r="93" spans="1:9" s="11" customFormat="1" ht="21">
      <c r="A93" s="154" t="s">
        <v>22</v>
      </c>
      <c r="B93" s="155"/>
      <c r="C93" s="155"/>
      <c r="D93" s="156"/>
      <c r="E93" s="44">
        <f>คีย์ข้อมูล!P37</f>
        <v>4.0571428571428569</v>
      </c>
      <c r="F93" s="44">
        <f>คีย์ข้อมูล!P38</f>
        <v>0.63906444224705272</v>
      </c>
      <c r="G93" s="45" t="str">
        <f t="shared" si="2"/>
        <v>มาก</v>
      </c>
    </row>
    <row r="94" spans="1:9" s="11" customFormat="1" ht="21">
      <c r="A94" s="154" t="s">
        <v>23</v>
      </c>
      <c r="B94" s="155"/>
      <c r="C94" s="155"/>
      <c r="D94" s="156"/>
      <c r="E94" s="44">
        <f>คีย์ข้อมูล!Q37</f>
        <v>4.1714285714285717</v>
      </c>
      <c r="F94" s="44">
        <f>คีย์ข้อมูล!Q38</f>
        <v>0.51367844632463044</v>
      </c>
      <c r="G94" s="45" t="str">
        <f t="shared" si="2"/>
        <v>มาก</v>
      </c>
    </row>
    <row r="95" spans="1:9" s="11" customFormat="1" ht="21">
      <c r="A95" s="166" t="s">
        <v>36</v>
      </c>
      <c r="B95" s="167"/>
      <c r="C95" s="167"/>
      <c r="D95" s="168"/>
      <c r="E95" s="50">
        <f>คีย์ข้อมูล!Q40</f>
        <v>4.0914285714285716</v>
      </c>
      <c r="F95" s="50">
        <f>คีย์ข้อมูล!Q39</f>
        <v>0.68873172987071429</v>
      </c>
      <c r="G95" s="52" t="str">
        <f t="shared" si="2"/>
        <v>มาก</v>
      </c>
    </row>
    <row r="96" spans="1:9" s="11" customFormat="1" ht="21">
      <c r="A96" s="154" t="s">
        <v>58</v>
      </c>
      <c r="B96" s="155"/>
      <c r="C96" s="155"/>
      <c r="D96" s="156"/>
      <c r="E96" s="50"/>
      <c r="F96" s="50"/>
      <c r="G96" s="52"/>
    </row>
    <row r="97" spans="1:7" s="11" customFormat="1" ht="40.5" customHeight="1">
      <c r="A97" s="205" t="s">
        <v>88</v>
      </c>
      <c r="B97" s="205"/>
      <c r="C97" s="205"/>
      <c r="D97" s="205"/>
      <c r="E97" s="54">
        <f>คีย์ข้อมูล!V37</f>
        <v>4.5142857142857142</v>
      </c>
      <c r="F97" s="54">
        <f>คีย์ข้อมูล!V38</f>
        <v>0.50709255283710963</v>
      </c>
      <c r="G97" s="55" t="str">
        <f t="shared" si="2"/>
        <v>มากที่สุด</v>
      </c>
    </row>
    <row r="98" spans="1:7" s="11" customFormat="1" ht="40.5" customHeight="1">
      <c r="A98" s="169" t="s">
        <v>52</v>
      </c>
      <c r="B98" s="170"/>
      <c r="C98" s="170"/>
      <c r="D98" s="171"/>
      <c r="E98" s="54">
        <f>คีย์ข้อมูล!W37</f>
        <v>4.5428571428571427</v>
      </c>
      <c r="F98" s="54">
        <f>คีย์ข้อมูล!W38</f>
        <v>0.56061191058138882</v>
      </c>
      <c r="G98" s="55" t="str">
        <f t="shared" si="2"/>
        <v>มากที่สุด</v>
      </c>
    </row>
    <row r="99" spans="1:7" s="11" customFormat="1" ht="21">
      <c r="A99" s="166" t="s">
        <v>40</v>
      </c>
      <c r="B99" s="167"/>
      <c r="C99" s="167"/>
      <c r="D99" s="168"/>
      <c r="E99" s="50">
        <f>คีย์ข้อมูล!W40</f>
        <v>4.5285714285714285</v>
      </c>
      <c r="F99" s="50">
        <f>คีย์ข้อมูล!W39</f>
        <v>0.53083004653304644</v>
      </c>
      <c r="G99" s="52" t="str">
        <f t="shared" si="2"/>
        <v>มากที่สุด</v>
      </c>
    </row>
    <row r="100" spans="1:7" s="11" customFormat="1" ht="21">
      <c r="A100" s="154" t="s">
        <v>59</v>
      </c>
      <c r="B100" s="155"/>
      <c r="C100" s="155"/>
      <c r="D100" s="156"/>
      <c r="E100" s="53"/>
      <c r="F100" s="53"/>
      <c r="G100" s="31"/>
    </row>
    <row r="101" spans="1:7" s="11" customFormat="1" ht="21">
      <c r="A101" s="46" t="s">
        <v>24</v>
      </c>
      <c r="B101" s="46"/>
      <c r="C101" s="46"/>
      <c r="D101" s="46"/>
      <c r="E101" s="53">
        <f>คีย์ข้อมูล!X37</f>
        <v>4</v>
      </c>
      <c r="F101" s="53">
        <f>คีย์ข้อมูล!X38</f>
        <v>0.84016805041680587</v>
      </c>
      <c r="G101" s="45" t="str">
        <f t="shared" ref="G101:G105" si="3">IF(E101&gt;4.5,"มากที่สุด",IF(E101&gt;3.5,"มาก",IF(E101&gt;2.5,"ปานกลาง",IF(E101&gt;1.5,"น้อย",IF(E101&lt;=1.5,"น้อยที่สุด")))))</f>
        <v>มาก</v>
      </c>
    </row>
    <row r="102" spans="1:7" s="11" customFormat="1" ht="42" customHeight="1">
      <c r="A102" s="203" t="s">
        <v>34</v>
      </c>
      <c r="B102" s="204"/>
      <c r="C102" s="204"/>
      <c r="D102" s="204"/>
      <c r="E102" s="54">
        <f>คีย์ข้อมูล!Y37</f>
        <v>4.0285714285714285</v>
      </c>
      <c r="F102" s="54">
        <f>คีย์ข้อมูล!Y38</f>
        <v>0.78537043660241912</v>
      </c>
      <c r="G102" s="55" t="str">
        <f t="shared" si="3"/>
        <v>มาก</v>
      </c>
    </row>
    <row r="103" spans="1:7" s="11" customFormat="1" ht="21">
      <c r="A103" s="46" t="s">
        <v>25</v>
      </c>
      <c r="B103" s="46"/>
      <c r="C103" s="46"/>
      <c r="D103" s="46"/>
      <c r="E103" s="53">
        <f>คีย์ข้อมูล!Z37</f>
        <v>4.1142857142857139</v>
      </c>
      <c r="F103" s="53">
        <f>คีย์ข้อมูล!Z38</f>
        <v>0.71830800256896776</v>
      </c>
      <c r="G103" s="45" t="str">
        <f t="shared" si="3"/>
        <v>มาก</v>
      </c>
    </row>
    <row r="104" spans="1:7" s="11" customFormat="1" ht="21">
      <c r="A104" s="166" t="s">
        <v>60</v>
      </c>
      <c r="B104" s="167"/>
      <c r="C104" s="167"/>
      <c r="D104" s="168"/>
      <c r="E104" s="50">
        <f>คีย์ข้อมูล!Z40</f>
        <v>4.0476190476190474</v>
      </c>
      <c r="F104" s="50">
        <f>คีย์ข้อมูล!Z39</f>
        <v>0.77683965750974249</v>
      </c>
      <c r="G104" s="52" t="str">
        <f t="shared" si="3"/>
        <v>มาก</v>
      </c>
    </row>
    <row r="105" spans="1:7" s="11" customFormat="1" ht="21.75" thickBot="1">
      <c r="A105" s="199" t="s">
        <v>26</v>
      </c>
      <c r="B105" s="200"/>
      <c r="C105" s="200"/>
      <c r="D105" s="201"/>
      <c r="E105" s="56">
        <f>คีย์ข้อมูล!AA37</f>
        <v>4.255238095238095</v>
      </c>
      <c r="F105" s="56">
        <f>คีย์ข้อมูล!AA38</f>
        <v>0.62712770645504712</v>
      </c>
      <c r="G105" s="57" t="str">
        <f t="shared" si="3"/>
        <v>มาก</v>
      </c>
    </row>
    <row r="106" spans="1:7" s="11" customFormat="1" ht="21.75" thickTop="1">
      <c r="A106" s="73"/>
      <c r="B106" s="73"/>
      <c r="C106" s="73"/>
      <c r="D106" s="73"/>
      <c r="E106" s="74"/>
      <c r="F106" s="74"/>
      <c r="G106" s="75"/>
    </row>
    <row r="107" spans="1:7" s="11" customFormat="1" ht="21">
      <c r="A107" s="188" t="s">
        <v>81</v>
      </c>
      <c r="B107" s="188"/>
      <c r="C107" s="188"/>
      <c r="D107" s="188"/>
      <c r="E107" s="188"/>
      <c r="F107" s="188"/>
      <c r="G107" s="188"/>
    </row>
    <row r="108" spans="1:7" s="16" customFormat="1" ht="21">
      <c r="A108" s="58"/>
      <c r="B108" s="58"/>
      <c r="C108" s="58"/>
      <c r="D108" s="58"/>
      <c r="E108" s="59"/>
      <c r="F108" s="59"/>
      <c r="G108" s="58"/>
    </row>
    <row r="109" spans="1:7" s="8" customFormat="1" ht="21">
      <c r="A109" s="21"/>
      <c r="B109" s="202" t="s">
        <v>61</v>
      </c>
      <c r="C109" s="202"/>
      <c r="D109" s="202"/>
      <c r="E109" s="202"/>
      <c r="F109" s="202"/>
      <c r="G109" s="202"/>
    </row>
    <row r="110" spans="1:7" s="8" customFormat="1" ht="21">
      <c r="A110" s="197" t="s">
        <v>71</v>
      </c>
      <c r="B110" s="198"/>
      <c r="C110" s="198"/>
      <c r="D110" s="198"/>
      <c r="E110" s="198"/>
      <c r="F110" s="198"/>
      <c r="G110" s="198"/>
    </row>
    <row r="111" spans="1:7" s="8" customFormat="1" ht="21">
      <c r="A111" s="197" t="s">
        <v>101</v>
      </c>
      <c r="B111" s="198"/>
      <c r="C111" s="198"/>
      <c r="D111" s="198"/>
      <c r="E111" s="198"/>
      <c r="F111" s="198"/>
      <c r="G111" s="198"/>
    </row>
    <row r="112" spans="1:7" s="8" customFormat="1" ht="21">
      <c r="A112" s="72"/>
      <c r="B112" s="197" t="s">
        <v>89</v>
      </c>
      <c r="C112" s="197"/>
      <c r="D112" s="197"/>
      <c r="E112" s="197"/>
      <c r="F112" s="197"/>
      <c r="G112" s="197"/>
    </row>
    <row r="113" spans="1:7" s="8" customFormat="1" ht="21">
      <c r="A113" s="72" t="s">
        <v>91</v>
      </c>
      <c r="B113" s="132"/>
      <c r="C113" s="132"/>
      <c r="D113" s="132"/>
      <c r="E113" s="132"/>
      <c r="F113" s="132"/>
      <c r="G113" s="132"/>
    </row>
    <row r="114" spans="1:7" s="8" customFormat="1" ht="21">
      <c r="A114" s="197" t="s">
        <v>90</v>
      </c>
      <c r="B114" s="198"/>
      <c r="C114" s="198"/>
      <c r="D114" s="198"/>
      <c r="E114" s="198"/>
      <c r="F114" s="198"/>
      <c r="G114" s="198"/>
    </row>
    <row r="115" spans="1:7" s="8" customFormat="1" ht="21">
      <c r="A115" s="8" t="s">
        <v>96</v>
      </c>
    </row>
    <row r="116" spans="1:7" s="16" customFormat="1" ht="21"/>
    <row r="117" spans="1:7" s="16" customFormat="1" ht="21"/>
    <row r="118" spans="1:7" s="16" customFormat="1" ht="21"/>
    <row r="119" spans="1:7" s="16" customFormat="1" ht="21"/>
    <row r="120" spans="1:7" s="16" customFormat="1" ht="21"/>
    <row r="121" spans="1:7" s="16" customFormat="1" ht="21"/>
    <row r="122" spans="1:7" s="16" customFormat="1" ht="21"/>
    <row r="123" spans="1:7" s="16" customFormat="1" ht="21"/>
    <row r="124" spans="1:7" s="16" customFormat="1" ht="21"/>
    <row r="125" spans="1:7" s="16" customFormat="1" ht="21"/>
    <row r="126" spans="1:7" s="16" customFormat="1" ht="21"/>
    <row r="127" spans="1:7" s="16" customFormat="1" ht="21"/>
    <row r="128" spans="1:7" s="16" customFormat="1" ht="21"/>
    <row r="129" spans="1:7" s="16" customFormat="1" ht="21"/>
    <row r="130" spans="1:7" s="8" customFormat="1" ht="21"/>
    <row r="131" spans="1:7" s="8" customFormat="1" ht="21"/>
    <row r="132" spans="1:7" s="8" customFormat="1" ht="21"/>
    <row r="133" spans="1:7" s="8" customFormat="1" ht="21"/>
    <row r="134" spans="1:7" s="8" customFormat="1" ht="21"/>
    <row r="135" spans="1:7" s="8" customFormat="1" ht="21"/>
    <row r="136" spans="1:7" s="15" customFormat="1" ht="21"/>
    <row r="137" spans="1:7" s="15" customFormat="1" ht="21"/>
    <row r="138" spans="1:7" s="15" customFormat="1" ht="21"/>
    <row r="139" spans="1:7" s="15" customFormat="1" ht="21"/>
    <row r="140" spans="1:7" s="15" customFormat="1" ht="21"/>
    <row r="141" spans="1:7" s="15" customFormat="1" ht="21"/>
    <row r="142" spans="1:7" s="6" customFormat="1">
      <c r="A142" s="7"/>
      <c r="B142" s="7"/>
    </row>
    <row r="143" spans="1:7">
      <c r="A143" s="4"/>
      <c r="B143" s="4"/>
      <c r="C143" s="4"/>
      <c r="D143" s="4"/>
      <c r="E143" s="5"/>
      <c r="F143" s="5"/>
      <c r="G143" s="5"/>
    </row>
    <row r="144" spans="1:7">
      <c r="A144" s="4"/>
      <c r="B144" s="4"/>
      <c r="C144" s="4"/>
      <c r="D144" s="4"/>
      <c r="E144" s="5"/>
      <c r="F144" s="5"/>
      <c r="G144" s="5"/>
    </row>
    <row r="145" spans="1:7">
      <c r="A145" s="4"/>
      <c r="B145" s="4"/>
      <c r="C145" s="4"/>
      <c r="D145" s="4"/>
      <c r="E145" s="5"/>
      <c r="F145" s="5"/>
      <c r="G145" s="5"/>
    </row>
    <row r="146" spans="1:7">
      <c r="A146" s="4"/>
      <c r="B146" s="4"/>
      <c r="C146" s="4"/>
      <c r="D146" s="4"/>
      <c r="E146" s="5"/>
      <c r="F146" s="5"/>
      <c r="G146" s="5"/>
    </row>
    <row r="147" spans="1:7">
      <c r="A147" s="4"/>
      <c r="B147" s="4"/>
      <c r="C147" s="4"/>
      <c r="D147" s="4"/>
      <c r="E147" s="5"/>
      <c r="F147" s="5"/>
      <c r="G147" s="5"/>
    </row>
    <row r="148" spans="1:7">
      <c r="A148" s="4"/>
      <c r="B148" s="4"/>
      <c r="C148" s="4"/>
      <c r="D148" s="4"/>
      <c r="E148" s="5"/>
      <c r="F148" s="5"/>
      <c r="G148" s="5"/>
    </row>
    <row r="149" spans="1:7">
      <c r="A149" s="4"/>
      <c r="B149" s="4"/>
      <c r="C149" s="4"/>
      <c r="D149" s="4"/>
      <c r="E149" s="5"/>
      <c r="F149" s="5"/>
      <c r="G149" s="5"/>
    </row>
    <row r="150" spans="1:7">
      <c r="A150" s="4"/>
      <c r="B150" s="4"/>
      <c r="C150" s="4"/>
      <c r="D150" s="4"/>
      <c r="E150" s="5"/>
      <c r="F150" s="5"/>
      <c r="G150" s="5"/>
    </row>
    <row r="151" spans="1:7">
      <c r="A151" s="4"/>
      <c r="B151" s="4"/>
      <c r="C151" s="4"/>
      <c r="D151" s="4"/>
      <c r="E151" s="5"/>
      <c r="F151" s="5"/>
      <c r="G151" s="5"/>
    </row>
    <row r="152" spans="1:7">
      <c r="A152" s="4"/>
      <c r="B152" s="4"/>
      <c r="C152" s="4"/>
      <c r="D152" s="4"/>
      <c r="E152" s="5"/>
      <c r="F152" s="5"/>
      <c r="G152" s="5"/>
    </row>
    <row r="153" spans="1:7">
      <c r="A153" s="4"/>
      <c r="B153" s="4"/>
      <c r="C153" s="4"/>
      <c r="D153" s="4"/>
      <c r="E153" s="5"/>
      <c r="F153" s="5"/>
      <c r="G153" s="5"/>
    </row>
    <row r="154" spans="1:7">
      <c r="A154" s="4"/>
      <c r="B154" s="4"/>
      <c r="C154" s="4"/>
      <c r="D154" s="4"/>
      <c r="E154" s="5"/>
      <c r="F154" s="5"/>
      <c r="G154" s="5"/>
    </row>
  </sheetData>
  <mergeCells count="61">
    <mergeCell ref="A2:G2"/>
    <mergeCell ref="A38:G38"/>
    <mergeCell ref="B24:D24"/>
    <mergeCell ref="B25:D25"/>
    <mergeCell ref="A35:G35"/>
    <mergeCell ref="B23:D23"/>
    <mergeCell ref="B13:D13"/>
    <mergeCell ref="B14:D14"/>
    <mergeCell ref="B21:D21"/>
    <mergeCell ref="B22:D22"/>
    <mergeCell ref="B12:D12"/>
    <mergeCell ref="A4:G4"/>
    <mergeCell ref="A5:G5"/>
    <mergeCell ref="A6:G6"/>
    <mergeCell ref="A7:G7"/>
    <mergeCell ref="A87:D87"/>
    <mergeCell ref="A102:D102"/>
    <mergeCell ref="A89:D89"/>
    <mergeCell ref="A90:D90"/>
    <mergeCell ref="A91:D91"/>
    <mergeCell ref="A93:D93"/>
    <mergeCell ref="A94:D94"/>
    <mergeCell ref="A95:D95"/>
    <mergeCell ref="A96:D96"/>
    <mergeCell ref="A97:D97"/>
    <mergeCell ref="A98:D98"/>
    <mergeCell ref="A99:D99"/>
    <mergeCell ref="A100:D100"/>
    <mergeCell ref="A88:D88"/>
    <mergeCell ref="A114:G114"/>
    <mergeCell ref="A104:D104"/>
    <mergeCell ref="A105:D105"/>
    <mergeCell ref="B109:G109"/>
    <mergeCell ref="A110:G110"/>
    <mergeCell ref="A111:G111"/>
    <mergeCell ref="A107:G107"/>
    <mergeCell ref="B112:G112"/>
    <mergeCell ref="A84:D84"/>
    <mergeCell ref="A85:D85"/>
    <mergeCell ref="A61:D61"/>
    <mergeCell ref="B45:D45"/>
    <mergeCell ref="B46:D46"/>
    <mergeCell ref="B47:D47"/>
    <mergeCell ref="B48:D48"/>
    <mergeCell ref="A57:D58"/>
    <mergeCell ref="A66:D66"/>
    <mergeCell ref="A65:D65"/>
    <mergeCell ref="A62:D62"/>
    <mergeCell ref="A60:D60"/>
    <mergeCell ref="A74:G74"/>
    <mergeCell ref="A78:D79"/>
    <mergeCell ref="E78:E79"/>
    <mergeCell ref="F78:F79"/>
    <mergeCell ref="B43:D43"/>
    <mergeCell ref="B44:D44"/>
    <mergeCell ref="A81:D81"/>
    <mergeCell ref="G78:G79"/>
    <mergeCell ref="A80:D80"/>
    <mergeCell ref="G57:G58"/>
    <mergeCell ref="F57:F58"/>
    <mergeCell ref="E57:E58"/>
  </mergeCells>
  <pageMargins left="0.7" right="0.2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6145" r:id="rId4">
          <objectPr defaultSize="0" autoPict="0" r:id="rId5">
            <anchor moveWithCells="1" sizeWithCells="1">
              <from>
                <xdr:col>4</xdr:col>
                <xdr:colOff>209550</xdr:colOff>
                <xdr:row>77</xdr:row>
                <xdr:rowOff>209550</xdr:rowOff>
              </from>
              <to>
                <xdr:col>4</xdr:col>
                <xdr:colOff>342900</xdr:colOff>
                <xdr:row>78</xdr:row>
                <xdr:rowOff>66675</xdr:rowOff>
              </to>
            </anchor>
          </objectPr>
        </oleObject>
      </mc:Choice>
      <mc:Fallback>
        <oleObject progId="Equation.3" shapeId="6145" r:id="rId4"/>
      </mc:Fallback>
    </mc:AlternateContent>
    <mc:AlternateContent xmlns:mc="http://schemas.openxmlformats.org/markup-compatibility/2006">
      <mc:Choice Requires="x14">
        <oleObject progId="Equation.3" shapeId="6146" r:id="rId6">
          <objectPr defaultSize="0" autoPict="0" r:id="rId5">
            <anchor moveWithCells="1" sizeWithCells="1">
              <from>
                <xdr:col>4</xdr:col>
                <xdr:colOff>209550</xdr:colOff>
                <xdr:row>56</xdr:row>
                <xdr:rowOff>209550</xdr:rowOff>
              </from>
              <to>
                <xdr:col>4</xdr:col>
                <xdr:colOff>352425</xdr:colOff>
                <xdr:row>57</xdr:row>
                <xdr:rowOff>85725</xdr:rowOff>
              </to>
            </anchor>
          </objectPr>
        </oleObject>
      </mc:Choice>
      <mc:Fallback>
        <oleObject progId="Equation.3" shapeId="6146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คีย์ข้อมูล</vt:lpstr>
      <vt:lpstr>บทสรุป</vt:lpstr>
      <vt:lpstr>สรุป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charewan</cp:lastModifiedBy>
  <cp:lastPrinted>2016-05-24T07:23:16Z</cp:lastPrinted>
  <dcterms:created xsi:type="dcterms:W3CDTF">2014-10-15T08:34:52Z</dcterms:created>
  <dcterms:modified xsi:type="dcterms:W3CDTF">2016-05-24T07:47:15Z</dcterms:modified>
</cp:coreProperties>
</file>