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8800" windowHeight="11940" firstSheet="1" activeTab="8"/>
  </bookViews>
  <sheets>
    <sheet name="Sheet1" sheetId="5" r:id="rId1"/>
    <sheet name="กลุ่ม Elementary 2" sheetId="18" r:id="rId2"/>
    <sheet name="กลุ่ม Intermediate" sheetId="19" r:id="rId3"/>
    <sheet name="กลุ่ม Per-Intermediate" sheetId="20" r:id="rId4"/>
    <sheet name="กลุ่ม starer 2" sheetId="21" r:id="rId5"/>
    <sheet name="กลุ่ม Upper-Intermediate" sheetId="22" r:id="rId6"/>
    <sheet name="รวมทั้งหมด" sheetId="2" r:id="rId7"/>
    <sheet name="บทสรุปผู้บริหาร" sheetId="17" r:id="rId8"/>
    <sheet name="report" sheetId="3" r:id="rId9"/>
    <sheet name="Sheet2" sheetId="7" r:id="rId10"/>
  </sheets>
  <definedNames>
    <definedName name="_xlnm._FilterDatabase" localSheetId="1" hidden="1">'กลุ่ม Elementary 2'!$A$1:$X$19</definedName>
    <definedName name="_xlnm._FilterDatabase" localSheetId="2" hidden="1">'กลุ่ม Intermediate'!$A$1:$X$23</definedName>
    <definedName name="_xlnm._FilterDatabase" localSheetId="3" hidden="1">'กลุ่ม Per-Intermediate'!$A$1:$X$29</definedName>
    <definedName name="_xlnm._FilterDatabase" localSheetId="4" hidden="1">'กลุ่ม starer 2'!$A$1:$X$19</definedName>
    <definedName name="_xlnm._FilterDatabase" localSheetId="5" hidden="1">'กลุ่ม Upper-Intermediate'!$A$1:$X$8</definedName>
    <definedName name="_xlnm._FilterDatabase" localSheetId="6" hidden="1">รวมทั้งหมด!$G$1:$G$82</definedName>
  </definedNames>
  <calcPr calcId="162913"/>
  <pivotCaches>
    <pivotCache cacheId="0" r:id="rId11"/>
    <pivotCache cacheId="1" r:id="rId12"/>
  </pivotCaches>
</workbook>
</file>

<file path=xl/calcChain.xml><?xml version="1.0" encoding="utf-8"?>
<calcChain xmlns="http://schemas.openxmlformats.org/spreadsheetml/2006/main">
  <c r="C480" i="3" l="1"/>
  <c r="C481" i="3"/>
  <c r="C477" i="3"/>
  <c r="C476" i="3"/>
  <c r="C475" i="3"/>
  <c r="C514" i="3"/>
  <c r="C513" i="3"/>
  <c r="C511" i="3"/>
  <c r="C507" i="3"/>
  <c r="C505" i="3"/>
  <c r="C502" i="3"/>
  <c r="C500" i="3"/>
  <c r="C508" i="3"/>
  <c r="C496" i="3" l="1"/>
  <c r="C495" i="3"/>
  <c r="C493" i="3"/>
  <c r="C492" i="3"/>
  <c r="C491" i="3"/>
  <c r="C497" i="3"/>
  <c r="B497" i="3"/>
  <c r="C312" i="3" l="1"/>
  <c r="B312" i="3"/>
  <c r="C309" i="3"/>
  <c r="B309" i="3"/>
  <c r="C466" i="3" l="1"/>
  <c r="B466" i="3"/>
  <c r="C463" i="3"/>
  <c r="B463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C409" i="3"/>
  <c r="B409" i="3"/>
  <c r="B410" i="3" s="1"/>
  <c r="C406" i="3"/>
  <c r="B406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B390" i="3"/>
  <c r="B389" i="3"/>
  <c r="B388" i="3"/>
  <c r="B387" i="3"/>
  <c r="B386" i="3"/>
  <c r="S16" i="21"/>
  <c r="B385" i="3"/>
  <c r="B384" i="3"/>
  <c r="B383" i="3"/>
  <c r="B382" i="3"/>
  <c r="B381" i="3"/>
  <c r="B380" i="3"/>
  <c r="B379" i="3"/>
  <c r="B378" i="3"/>
  <c r="C368" i="3"/>
  <c r="B368" i="3"/>
  <c r="C365" i="3"/>
  <c r="B365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B342" i="3"/>
  <c r="B341" i="3"/>
  <c r="B340" i="3"/>
  <c r="B339" i="3"/>
  <c r="B338" i="3"/>
  <c r="B337" i="3"/>
  <c r="B336" i="3"/>
  <c r="O26" i="20"/>
  <c r="B335" i="3"/>
  <c r="B334" i="3"/>
  <c r="B333" i="3"/>
  <c r="B332" i="3"/>
  <c r="B331" i="3"/>
  <c r="B330" i="3"/>
  <c r="C293" i="3"/>
  <c r="C292" i="3"/>
  <c r="C291" i="3"/>
  <c r="C290" i="3"/>
  <c r="C289" i="3"/>
  <c r="C288" i="3"/>
  <c r="C287" i="3"/>
  <c r="C286" i="3"/>
  <c r="C285" i="3"/>
  <c r="C284" i="3"/>
  <c r="C282" i="3"/>
  <c r="C281" i="3"/>
  <c r="B293" i="3"/>
  <c r="B292" i="3"/>
  <c r="B291" i="3"/>
  <c r="B290" i="3"/>
  <c r="B289" i="3"/>
  <c r="B288" i="3"/>
  <c r="B287" i="3"/>
  <c r="B286" i="3"/>
  <c r="B285" i="3"/>
  <c r="B284" i="3"/>
  <c r="B282" i="3"/>
  <c r="B281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C271" i="3"/>
  <c r="B271" i="3"/>
  <c r="C268" i="3"/>
  <c r="B268" i="3"/>
  <c r="B343" i="3" l="1"/>
  <c r="B246" i="3"/>
  <c r="B441" i="3"/>
  <c r="C246" i="3"/>
  <c r="C441" i="3"/>
  <c r="C343" i="3"/>
  <c r="C391" i="3"/>
  <c r="B391" i="3"/>
  <c r="B204" i="3"/>
  <c r="C204" i="3" s="1"/>
  <c r="C136" i="3"/>
  <c r="C137" i="3"/>
  <c r="C135" i="3"/>
  <c r="B138" i="3"/>
  <c r="C138" i="3" s="1"/>
  <c r="C189" i="3"/>
  <c r="C190" i="3"/>
  <c r="C191" i="3"/>
  <c r="C192" i="3"/>
  <c r="C193" i="3"/>
  <c r="C194" i="3"/>
  <c r="C195" i="3"/>
  <c r="C196" i="3"/>
  <c r="C197" i="3"/>
  <c r="C188" i="3"/>
  <c r="C125" i="3"/>
  <c r="C126" i="3"/>
  <c r="C127" i="3"/>
  <c r="C128" i="3"/>
  <c r="C129" i="3"/>
  <c r="C130" i="3"/>
  <c r="C131" i="3"/>
  <c r="C124" i="3"/>
  <c r="C179" i="3"/>
  <c r="C180" i="3"/>
  <c r="C181" i="3"/>
  <c r="C182" i="3"/>
  <c r="C183" i="3"/>
  <c r="C184" i="3"/>
  <c r="C185" i="3"/>
  <c r="C186" i="3"/>
  <c r="C178" i="3"/>
  <c r="C118" i="3"/>
  <c r="C119" i="3"/>
  <c r="C120" i="3"/>
  <c r="C121" i="3"/>
  <c r="C122" i="3"/>
  <c r="C117" i="3"/>
  <c r="C112" i="3"/>
  <c r="C113" i="3"/>
  <c r="C114" i="3"/>
  <c r="C115" i="3"/>
  <c r="C111" i="3"/>
  <c r="C168" i="3"/>
  <c r="C169" i="3"/>
  <c r="C170" i="3"/>
  <c r="C171" i="3"/>
  <c r="C172" i="3"/>
  <c r="C173" i="3"/>
  <c r="C174" i="3"/>
  <c r="C175" i="3"/>
  <c r="C176" i="3"/>
  <c r="C167" i="3"/>
  <c r="C154" i="3"/>
  <c r="C155" i="3"/>
  <c r="C156" i="3"/>
  <c r="C157" i="3"/>
  <c r="C158" i="3"/>
  <c r="C159" i="3"/>
  <c r="C160" i="3"/>
  <c r="C161" i="3"/>
  <c r="C162" i="3"/>
  <c r="C163" i="3"/>
  <c r="C153" i="3"/>
  <c r="C104" i="3"/>
  <c r="C105" i="3"/>
  <c r="C106" i="3"/>
  <c r="C107" i="3"/>
  <c r="C108" i="3"/>
  <c r="C109" i="3"/>
  <c r="C103" i="3"/>
  <c r="B90" i="3"/>
  <c r="C90" i="3" s="1"/>
  <c r="C89" i="3"/>
  <c r="C87" i="3"/>
  <c r="C86" i="3"/>
  <c r="C84" i="3"/>
  <c r="C83" i="3"/>
  <c r="C81" i="3"/>
  <c r="C80" i="3"/>
  <c r="C78" i="3"/>
  <c r="C77" i="3"/>
  <c r="B64" i="3"/>
  <c r="C64" i="3" s="1"/>
  <c r="C63" i="3"/>
  <c r="C62" i="3"/>
  <c r="C58" i="3"/>
  <c r="C59" i="3"/>
  <c r="C60" i="3"/>
  <c r="C57" i="3"/>
  <c r="C54" i="3"/>
  <c r="C55" i="3"/>
  <c r="C53" i="3"/>
  <c r="C49" i="3"/>
  <c r="C50" i="3"/>
  <c r="C51" i="3"/>
  <c r="C48" i="3"/>
  <c r="C45" i="3"/>
  <c r="C46" i="3"/>
  <c r="C44" i="3"/>
  <c r="C30" i="3" l="1"/>
  <c r="C29" i="3"/>
  <c r="B31" i="3"/>
  <c r="C31" i="3" s="1"/>
  <c r="C27" i="3"/>
  <c r="C26" i="3"/>
  <c r="C24" i="3"/>
  <c r="C23" i="3"/>
  <c r="C21" i="3"/>
  <c r="C20" i="3"/>
  <c r="C18" i="3"/>
  <c r="C17" i="3"/>
  <c r="I16" i="18" l="1"/>
  <c r="B514" i="3" l="1"/>
  <c r="B508" i="3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J10" i="22"/>
  <c r="K10" i="22"/>
  <c r="L10" i="22"/>
  <c r="L11" i="22" s="1"/>
  <c r="M10" i="22"/>
  <c r="M11" i="22" s="1"/>
  <c r="N10" i="22"/>
  <c r="O10" i="22"/>
  <c r="P10" i="22"/>
  <c r="P11" i="22" s="1"/>
  <c r="Q10" i="22"/>
  <c r="Q11" i="22" s="1"/>
  <c r="R10" i="22"/>
  <c r="S10" i="22"/>
  <c r="T10" i="22"/>
  <c r="T11" i="22" s="1"/>
  <c r="U10" i="22"/>
  <c r="U11" i="22" s="1"/>
  <c r="V10" i="22"/>
  <c r="W10" i="22"/>
  <c r="J11" i="22"/>
  <c r="K11" i="22"/>
  <c r="N11" i="22"/>
  <c r="O11" i="22"/>
  <c r="R11" i="22"/>
  <c r="S11" i="22"/>
  <c r="V11" i="22"/>
  <c r="W11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I12" i="22"/>
  <c r="I11" i="22"/>
  <c r="I10" i="22"/>
  <c r="I9" i="22"/>
  <c r="I19" i="21"/>
  <c r="I17" i="21"/>
  <c r="I16" i="21"/>
  <c r="J26" i="20"/>
  <c r="K26" i="20"/>
  <c r="L26" i="20"/>
  <c r="M26" i="20"/>
  <c r="N26" i="20"/>
  <c r="P26" i="20"/>
  <c r="Q26" i="20"/>
  <c r="R26" i="20"/>
  <c r="S26" i="20"/>
  <c r="T26" i="20"/>
  <c r="U26" i="20"/>
  <c r="V26" i="20"/>
  <c r="W26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I29" i="20"/>
  <c r="I27" i="20"/>
  <c r="I26" i="20"/>
  <c r="J16" i="18"/>
  <c r="K16" i="18"/>
  <c r="L16" i="18"/>
  <c r="L18" i="18" s="1"/>
  <c r="M16" i="18"/>
  <c r="N16" i="18"/>
  <c r="O16" i="18"/>
  <c r="P16" i="18"/>
  <c r="P18" i="18" s="1"/>
  <c r="Q16" i="18"/>
  <c r="R16" i="18"/>
  <c r="S16" i="18"/>
  <c r="T16" i="18"/>
  <c r="T18" i="18" s="1"/>
  <c r="U16" i="18"/>
  <c r="V16" i="18"/>
  <c r="W16" i="18"/>
  <c r="J17" i="18"/>
  <c r="J18" i="18" s="1"/>
  <c r="K17" i="18"/>
  <c r="L17" i="18"/>
  <c r="M17" i="18"/>
  <c r="M18" i="18" s="1"/>
  <c r="N17" i="18"/>
  <c r="N18" i="18" s="1"/>
  <c r="O17" i="18"/>
  <c r="P17" i="18"/>
  <c r="Q17" i="18"/>
  <c r="Q18" i="18" s="1"/>
  <c r="R17" i="18"/>
  <c r="R18" i="18" s="1"/>
  <c r="S17" i="18"/>
  <c r="T17" i="18"/>
  <c r="U17" i="18"/>
  <c r="U18" i="18" s="1"/>
  <c r="V17" i="18"/>
  <c r="V18" i="18" s="1"/>
  <c r="W17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I19" i="18"/>
  <c r="I17" i="18"/>
  <c r="I18" i="18" s="1"/>
  <c r="W23" i="19"/>
  <c r="W21" i="19"/>
  <c r="W20" i="19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J80" i="2"/>
  <c r="K80" i="2"/>
  <c r="L80" i="2"/>
  <c r="L81" i="2" s="1"/>
  <c r="M80" i="2"/>
  <c r="N80" i="2"/>
  <c r="O80" i="2"/>
  <c r="P80" i="2"/>
  <c r="P81" i="2" s="1"/>
  <c r="Q80" i="2"/>
  <c r="R80" i="2"/>
  <c r="S80" i="2"/>
  <c r="T80" i="2"/>
  <c r="U80" i="2"/>
  <c r="V80" i="2"/>
  <c r="W80" i="2"/>
  <c r="J81" i="2"/>
  <c r="N81" i="2"/>
  <c r="R81" i="2"/>
  <c r="T81" i="2"/>
  <c r="V81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I82" i="2"/>
  <c r="I80" i="2"/>
  <c r="I79" i="2"/>
  <c r="I18" i="21" l="1"/>
  <c r="V28" i="20"/>
  <c r="R28" i="20"/>
  <c r="J28" i="20"/>
  <c r="P28" i="20"/>
  <c r="L28" i="20"/>
  <c r="U28" i="20"/>
  <c r="Q28" i="20"/>
  <c r="M28" i="20"/>
  <c r="I28" i="20"/>
  <c r="T28" i="20"/>
  <c r="N28" i="20"/>
  <c r="W28" i="20"/>
  <c r="S28" i="20"/>
  <c r="O28" i="20"/>
  <c r="K28" i="20"/>
  <c r="W22" i="19"/>
  <c r="W18" i="18"/>
  <c r="S18" i="18"/>
  <c r="O18" i="18"/>
  <c r="K18" i="18"/>
  <c r="W81" i="2"/>
  <c r="S81" i="2"/>
  <c r="O81" i="2"/>
  <c r="K81" i="2"/>
  <c r="U81" i="2"/>
  <c r="Q81" i="2"/>
  <c r="M81" i="2"/>
  <c r="I81" i="2"/>
  <c r="J16" i="21"/>
  <c r="K16" i="21"/>
  <c r="L16" i="21"/>
  <c r="L18" i="21" s="1"/>
  <c r="M16" i="21"/>
  <c r="N16" i="21"/>
  <c r="O16" i="21"/>
  <c r="P16" i="21"/>
  <c r="P18" i="21" s="1"/>
  <c r="Q16" i="21"/>
  <c r="R16" i="21"/>
  <c r="T16" i="21"/>
  <c r="U16" i="21"/>
  <c r="V16" i="21"/>
  <c r="W16" i="21"/>
  <c r="J17" i="21"/>
  <c r="J18" i="21" s="1"/>
  <c r="K17" i="21"/>
  <c r="L17" i="21"/>
  <c r="M17" i="21"/>
  <c r="N17" i="21"/>
  <c r="N18" i="21" s="1"/>
  <c r="O17" i="21"/>
  <c r="P17" i="21"/>
  <c r="Q17" i="21"/>
  <c r="R17" i="21"/>
  <c r="S17" i="21"/>
  <c r="T17" i="21"/>
  <c r="U17" i="21"/>
  <c r="U18" i="21" s="1"/>
  <c r="V17" i="21"/>
  <c r="W17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J20" i="19"/>
  <c r="K20" i="19"/>
  <c r="B283" i="3" s="1"/>
  <c r="B294" i="3" s="1"/>
  <c r="L20" i="19"/>
  <c r="M20" i="19"/>
  <c r="N20" i="19"/>
  <c r="O20" i="19"/>
  <c r="P20" i="19"/>
  <c r="Q20" i="19"/>
  <c r="R20" i="19"/>
  <c r="S20" i="19"/>
  <c r="T20" i="19"/>
  <c r="U20" i="19"/>
  <c r="V20" i="19"/>
  <c r="J21" i="19"/>
  <c r="K21" i="19"/>
  <c r="C283" i="3" s="1"/>
  <c r="C294" i="3" s="1"/>
  <c r="L21" i="19"/>
  <c r="M21" i="19"/>
  <c r="N21" i="19"/>
  <c r="O21" i="19"/>
  <c r="P21" i="19"/>
  <c r="Q21" i="19"/>
  <c r="R21" i="19"/>
  <c r="S21" i="19"/>
  <c r="T21" i="19"/>
  <c r="U21" i="19"/>
  <c r="V21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I23" i="19"/>
  <c r="I21" i="19"/>
  <c r="I20" i="19"/>
  <c r="W18" i="21" l="1"/>
  <c r="S18" i="21"/>
  <c r="O18" i="21"/>
  <c r="K18" i="21"/>
  <c r="Q18" i="21"/>
  <c r="M18" i="21"/>
  <c r="T18" i="21"/>
  <c r="V18" i="21"/>
  <c r="R18" i="21"/>
  <c r="V22" i="19"/>
  <c r="R22" i="19"/>
  <c r="N22" i="19"/>
  <c r="T22" i="19"/>
  <c r="L22" i="19"/>
  <c r="U22" i="19"/>
  <c r="S22" i="19"/>
  <c r="Q22" i="19"/>
  <c r="P22" i="19"/>
  <c r="O22" i="19"/>
  <c r="M22" i="19"/>
  <c r="K22" i="19"/>
  <c r="J22" i="19"/>
  <c r="I22" i="19"/>
  <c r="C467" i="3" l="1"/>
  <c r="B467" i="3"/>
  <c r="C464" i="3"/>
  <c r="B464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C410" i="3"/>
  <c r="C407" i="3"/>
  <c r="B407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428" i="3" l="1"/>
  <c r="D441" i="3"/>
  <c r="D391" i="3"/>
  <c r="D378" i="3"/>
  <c r="C310" i="3"/>
  <c r="C200" i="3"/>
  <c r="C201" i="3"/>
  <c r="C202" i="3"/>
  <c r="C203" i="3"/>
  <c r="B481" i="3" l="1"/>
  <c r="B477" i="3"/>
  <c r="D245" i="3" l="1"/>
  <c r="D244" i="3"/>
  <c r="D243" i="3"/>
  <c r="D242" i="3"/>
  <c r="D241" i="3"/>
  <c r="D240" i="3"/>
  <c r="D239" i="3"/>
  <c r="X80" i="2" l="1"/>
  <c r="X79" i="2"/>
  <c r="C369" i="3" l="1"/>
  <c r="B369" i="3"/>
  <c r="C366" i="3"/>
  <c r="B366" i="3"/>
  <c r="C313" i="3"/>
  <c r="B313" i="3"/>
  <c r="B310" i="3"/>
  <c r="C272" i="3"/>
  <c r="B272" i="3"/>
  <c r="C269" i="3"/>
  <c r="B269" i="3"/>
  <c r="D281" i="3" l="1"/>
  <c r="D233" i="3"/>
  <c r="D343" i="3" l="1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34" i="3"/>
  <c r="D235" i="3"/>
  <c r="D236" i="3"/>
  <c r="D237" i="3"/>
  <c r="D238" i="3"/>
  <c r="D246" i="3"/>
</calcChain>
</file>

<file path=xl/sharedStrings.xml><?xml version="1.0" encoding="utf-8"?>
<sst xmlns="http://schemas.openxmlformats.org/spreadsheetml/2006/main" count="1957" uniqueCount="481">
  <si>
    <t>ประทับเวลา</t>
  </si>
  <si>
    <t>1. สถานภาพ</t>
  </si>
  <si>
    <t>2. อายุ</t>
  </si>
  <si>
    <t>3. ระดับการศึกษา</t>
  </si>
  <si>
    <t>4. คณะ</t>
  </si>
  <si>
    <t>5. สาขาวิชา</t>
  </si>
  <si>
    <t>6. รายวิชา</t>
  </si>
  <si>
    <t xml:space="preserve">7. ช่วงเวลา </t>
  </si>
  <si>
    <t>1. ท่านได้รับความสะดวกในการสมัครเข้ารับการอบรม</t>
  </si>
  <si>
    <t>2. เจ้าหน้าที่ให้บริการด้วยกิริยาวาจาสุภาพ ยิ้มแย้มแจ่มใส</t>
  </si>
  <si>
    <t>3. เจ้าหน้าที่ให้คำแนะนำ/ข้อมูล ถูกต้อง ชัดเจน</t>
  </si>
  <si>
    <t>4. ความเหมาะสมของระยะเวลาในการจัดการอบรม</t>
  </si>
  <si>
    <t>5. ความเหมาะสมของช่วงเวลาที่ท่านเข้ารับการอบรม</t>
  </si>
  <si>
    <t>6. ความสะดวกของสถานที่อบรม</t>
  </si>
  <si>
    <t>7. ความรู้ก่อนการเข้ารับการอบรมของท่านอยู่ในระดับใด</t>
  </si>
  <si>
    <t>8. ความรู้หลังการเข้ารับการอบรมของท่านอยู่ในระดับใด</t>
  </si>
  <si>
    <t>9. ท่านสามารถนำความรู้ไปประยุกต์ใช้ให้เกิดประโยชน์เพียงใด</t>
  </si>
  <si>
    <t>10. เนื้อหาสาระของการอบรมมีความเหมาะสมเพียงใด</t>
  </si>
  <si>
    <t>11. หนังสือเรียนมีเนื้อหาสาระ ความชัดเจน และเข้าใจง่าย</t>
  </si>
  <si>
    <t>12. อาจารย์อธิบายเนื้อหาวิชาได้อย่างชัดเจนและเข้าใจง่าย</t>
  </si>
  <si>
    <t>13. อาจารย์เข้าสอน – เลิกสอน ตรงเวลา</t>
  </si>
  <si>
    <t>14. อาจารย์ใช้สื่อการสอนได้เหมาะสมกับเนื้อหา และตอบคำถามได้ชัดเจน</t>
  </si>
  <si>
    <t>15. ท่านต้องการให้บัณฑิตวิทยาลัย จัดการอบรมรายวิชานี้ในครั้งต่อไปหรือไม่</t>
  </si>
  <si>
    <t>ข้อคิดเห็นและข้อเสนอแนะอื่นๆ</t>
  </si>
  <si>
    <t>ชาย</t>
  </si>
  <si>
    <t>20-30 ปี</t>
  </si>
  <si>
    <t>ปริญญาโท</t>
  </si>
  <si>
    <t>สังคมศาสตร์</t>
  </si>
  <si>
    <t>รัฐศาสตร์</t>
  </si>
  <si>
    <t>EPE (Starter 2)</t>
  </si>
  <si>
    <t>มาก</t>
  </si>
  <si>
    <t>หญิง</t>
  </si>
  <si>
    <t>31-40 ปี</t>
  </si>
  <si>
    <t>ศึกษาศาสตร์</t>
  </si>
  <si>
    <t>การจัดการกีฬา</t>
  </si>
  <si>
    <t>41-50 ปี</t>
  </si>
  <si>
    <t>ปริญญาเอก</t>
  </si>
  <si>
    <t>วิทยาศาสตร์การเกษตร</t>
  </si>
  <si>
    <t>EPE (Elementary 2)</t>
  </si>
  <si>
    <t>หลักสูตรและการสอน</t>
  </si>
  <si>
    <t>สาธารณสุขศาสตร์</t>
  </si>
  <si>
    <t>51 ปีขึ้นไป</t>
  </si>
  <si>
    <t>มนุษยศาสตร์</t>
  </si>
  <si>
    <t>EPE (Elementary 1)</t>
  </si>
  <si>
    <t>-</t>
  </si>
  <si>
    <t>พัฒนศึกษา</t>
  </si>
  <si>
    <t>BEC</t>
  </si>
  <si>
    <t>เกษตรศาสตร์ฯ</t>
  </si>
  <si>
    <t>วิทยาศาสตร์</t>
  </si>
  <si>
    <t>การบริหารการศึกษา</t>
  </si>
  <si>
    <t>EPE (Upper-Intermediate)</t>
  </si>
  <si>
    <t>บริหารธุรกิจ</t>
  </si>
  <si>
    <t>วิจัยและประเมินผลการศึกษา</t>
  </si>
  <si>
    <t>การสื่อสาร</t>
  </si>
  <si>
    <t>บริหารธุรกิจ เศรษฐศาสตร์และการสื่อสาร</t>
  </si>
  <si>
    <t>สถาปัตยกรรมศาสตร์</t>
  </si>
  <si>
    <t>ภาษาไทย</t>
  </si>
  <si>
    <t>EPE (Intermediate)</t>
  </si>
  <si>
    <t>วิศวกรรมศาสตร์</t>
  </si>
  <si>
    <t>วิศวกรรมสิ่งแวดล้อม</t>
  </si>
  <si>
    <t>EPE (Pre-Intermediate)</t>
  </si>
  <si>
    <t>ศิลปะและการออกแบบ</t>
  </si>
  <si>
    <t>วิศวกรรมไฟฟ้า</t>
  </si>
  <si>
    <t>ค่าเฉลี่ย</t>
  </si>
  <si>
    <t>รวมเฉลี่ย</t>
  </si>
  <si>
    <t>Row Labels</t>
  </si>
  <si>
    <t>(blank)</t>
  </si>
  <si>
    <t>Grand Total</t>
  </si>
  <si>
    <t>ส่วนเบี่ยงเบน
มาตรฐาน</t>
  </si>
  <si>
    <t>รายการประเมิน</t>
  </si>
  <si>
    <t>ผลการประเมินโครงการภาษาอังกฤษเพื่อยกระดับความรู้นิสิตบัณฑิตศึกษา</t>
  </si>
  <si>
    <t>ปรากฎผลการประเมินดังนี้</t>
  </si>
  <si>
    <t>ตอนที่ 1 ข้อมูลทั่วไปของผู้ตอบแบบสอบถาม</t>
  </si>
  <si>
    <t>จำนวน</t>
  </si>
  <si>
    <t>ร้อยละ</t>
  </si>
  <si>
    <t>รายการ</t>
  </si>
  <si>
    <t xml:space="preserve">   ชาย</t>
  </si>
  <si>
    <t xml:space="preserve">   หญิง</t>
  </si>
  <si>
    <t>Elementary 2</t>
  </si>
  <si>
    <t>Intermediate</t>
  </si>
  <si>
    <t>Pre - Intermediate</t>
  </si>
  <si>
    <t>ตาราง 1 แสดงจำนวนผู้เข้ารับการอบรมจำแนกตามเพศ</t>
  </si>
  <si>
    <t>รวม</t>
  </si>
  <si>
    <t>ตาราง 2 แสดงจำนวนผู้เข้ารับการอบรมจำแนกตามอายุ</t>
  </si>
  <si>
    <t xml:space="preserve">   20-30 ปี</t>
  </si>
  <si>
    <t xml:space="preserve">   41-50 ปี</t>
  </si>
  <si>
    <t xml:space="preserve">   31-40 ปี</t>
  </si>
  <si>
    <t xml:space="preserve">   ปริญญาเอก</t>
  </si>
  <si>
    <t xml:space="preserve">   ปริญญาโท</t>
  </si>
  <si>
    <t>ตาราง 3 แสดงจำนวนผู้เข้ารับการอบรมจำแนกตามระดับการศึกษา</t>
  </si>
  <si>
    <t xml:space="preserve">    คณะมนุษยศาสตร์</t>
  </si>
  <si>
    <t xml:space="preserve">    คณะศึกษาศาสตร์</t>
  </si>
  <si>
    <t xml:space="preserve">    คณะสาธารณสุขศาสตร์</t>
  </si>
  <si>
    <t xml:space="preserve">    คณะวิศวกรรมศาสตร์</t>
  </si>
  <si>
    <t>ตาราง 4 แสดงจำนวนผู้เข้ารับการอบรมจำแนกตามคณะ/วิทยาลัย</t>
  </si>
  <si>
    <t>ตาราง 5 แสดงจำนวนผู้เข้ารับการอบรมจำแนกตามสาขาวิชา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</si>
  <si>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</si>
  <si>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 xml:space="preserve">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</si>
  <si>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</si>
  <si>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ควรจะเปิดสอนตามวันเวลาที่แจ้งไว้ แม้คนจะเรียนน้อย</t>
  </si>
  <si>
    <t>09.00 - 12.00 น.</t>
  </si>
  <si>
    <t>ควรให้สัดส่วนของคะแนนในการเข้าเรียนแล้คะแนนของงานให้มากขึ้น ประมาน50:50</t>
  </si>
  <si>
    <t>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</t>
  </si>
  <si>
    <t xml:space="preserve">ควรมีการยกตัวอย่างทำข้อสอบ </t>
  </si>
  <si>
    <t xml:space="preserve">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</t>
  </si>
  <si>
    <t>ระยะเวลาการอบรมให้น้อยลง จัดรอบการอบรมให้บ่อยขึ้น</t>
  </si>
  <si>
    <t>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</t>
  </si>
  <si>
    <t>เป็นโครงการที่ดีครับ</t>
  </si>
  <si>
    <t>ควรมีกิจกรรมเสริมความรู้อื่นนอกจากในเอกสาร.</t>
  </si>
  <si>
    <t>ตัวหนังสือขึ้นจอมีขนาดเล็กไป</t>
  </si>
  <si>
    <t>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</t>
  </si>
  <si>
    <t>วันสอบ น่าจะห่างจากวันสุดท้าย ที่เรียน ประมาณ 2 อาทิตย์ จะได้มีเวลาในการเตรียมตัว สอบ</t>
  </si>
  <si>
    <t xml:space="preserve">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</t>
  </si>
  <si>
    <t>อยากได้ CD เกี่ยวกับ VDO ในบทเรียนมาฟังเพิ่มเติมค่ะ</t>
  </si>
  <si>
    <t>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</t>
  </si>
  <si>
    <t>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</t>
  </si>
  <si>
    <t>บ่ายโมง ถึง บ่ายสาม พอแล้ว</t>
  </si>
  <si>
    <t>อาจารย์ ณิชฎารัศมี สอนได้ดีมาก ๆ อยากเรียนกะท่านอีกครั้ง</t>
  </si>
  <si>
    <t>อาจารยืทุกคนสอนดี คะ</t>
  </si>
  <si>
    <t>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</t>
  </si>
  <si>
    <t>สื่อใช้ตัวอักษรเล็กและเบรอ ขยายมองไม่ชัด</t>
  </si>
  <si>
    <t>คอร์สสนทนาภาษาอังกฤษ คอร์สเขียน abstract</t>
  </si>
  <si>
    <t xml:space="preserve">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</t>
  </si>
  <si>
    <t>ตัวอย่างที่สอน ง่ายกว่า ตัวข้อสอบที่ สมัครสอบ จริงๆ</t>
  </si>
  <si>
    <t>ความรู้ก่อนการอบรม</t>
  </si>
  <si>
    <t>เฉลี่ยรวม</t>
  </si>
  <si>
    <t>ระดับความ</t>
  </si>
  <si>
    <t>คิดเห็น</t>
  </si>
  <si>
    <t>ความรู้หลังการอบรม</t>
  </si>
  <si>
    <t>7.ความรู้ก่อนการเข้ารับการอบรมโครงการ</t>
  </si>
  <si>
    <t>8.ความรู้หลังการเข้ารับการอบรมโครงการ</t>
  </si>
  <si>
    <t xml:space="preserve">สำหรับนิสิตบัณฑิตศึกษา ในกลุ่ม Elementary 2 พบว่า ภาพรวมมีความพึงพอใจอยู่ในระดับมาก </t>
  </si>
  <si>
    <t>Average of 1. ท่านได้รับความสะดวกในการสมัครเข้ารับการอบรม</t>
  </si>
  <si>
    <t>Average of 2. เจ้าหน้าที่ให้บริการด้วยกิริยาวาจาสุภาพ ยิ้มแย้มแจ่มใส</t>
  </si>
  <si>
    <t>Average of 3. เจ้าหน้าที่ให้คำแนะนำ/ข้อมูล ถูกต้อง ชัดเจน</t>
  </si>
  <si>
    <t>Average of 5. ความเหมาะสมของช่วงเวลาที่ท่านเข้ารับการอบรม</t>
  </si>
  <si>
    <t>Average of 6. ความสะดวกของสถานที่อบรม</t>
  </si>
  <si>
    <t>Average of 8. ความรู้หลังการเข้ารับการอบรมของท่านอยู่ในระดับใด</t>
  </si>
  <si>
    <t>Average of 7. ความรู้ก่อนการเข้ารับการอบรมของท่านอยู่ในระดับใด</t>
  </si>
  <si>
    <t>Average of 9. ท่านสามารถนำความรู้ไปประยุกต์ใช้ให้เกิดประโยชน์เพียงใด</t>
  </si>
  <si>
    <t>Average of 10. เนื้อหาสาระของการอบรมมีความเหมาะสมเพียงใด</t>
  </si>
  <si>
    <t>Average of 11. หนังสือเรียนมีเนื้อหาสาระ ความชัดเจน และเข้าใจง่าย</t>
  </si>
  <si>
    <t>Average of 12. อาจารย์อธิบายเนื้อหาวิชาได้อย่างชัดเจนและเข้าใจง่าย</t>
  </si>
  <si>
    <t>Average of 13. อาจารย์เข้าสอน – เลิกสอน ตรงเวลา</t>
  </si>
  <si>
    <t>Average of 14. อาจารย์ใช้สื่อการสอนได้เหมาะสมกับเนื้อหา และตอบคำถามได้ชัดเจน</t>
  </si>
  <si>
    <t>Average of 15. ท่านต้องการให้บัณฑิตวิทยาลัย จัดการอบรมรายวิชานี้ในครั้งต่อไปหรือไม่</t>
  </si>
  <si>
    <t>ระดับความ
คิดเห็น</t>
  </si>
  <si>
    <t xml:space="preserve">สำหรับนิสิตบัณฑิตศึกษา ในกลุ่ม Pre-Intermediate พบว่า ภาพรวมมีความพึงพอใจอยู่ในระดับมาก </t>
  </si>
  <si>
    <t>Bec</t>
  </si>
  <si>
    <t>บริหารธุรกิจ เศรษฐศาสตร์ และการสื่อสาร</t>
  </si>
  <si>
    <t>วิศวกรรมโยธา</t>
  </si>
  <si>
    <t>การบริหารการศึกษา​</t>
  </si>
  <si>
    <t>เทคโนโลยีและสื่อสารการศึกษา</t>
  </si>
  <si>
    <t xml:space="preserve">   50 ปีขึ้นไป</t>
  </si>
  <si>
    <t xml:space="preserve">    คณะวิศกรรมศาสตร์</t>
  </si>
  <si>
    <t>9.  ท่านสามารถนำความรู้ไปประยุกต์ใช้ให้เกิดประโยชน์เพียงใด</t>
  </si>
  <si>
    <t>โดยรวมดีมาก</t>
  </si>
  <si>
    <t>ผมเรียนตัวนี้มาครั้งที่สองแล้ว ครั้งแรกเป็นอาจารย์คนไทยซึ่งสลับไปมา 4-5ท่าน ผมปรับตัวไม่ค่อยได้ วิธีการสอนการตรวจงานแตกต่างกันมาก แต่ครั้งนี้เป็นอาจารย์ฟิลิปปินส์ ซึ่งอาจารย์ทำการบ้านอย่างมาก เตรียมสื่อการสอน มีการรีวิวต้นคาบท้ายคาบ มีแบบฝึกหัดต่าง ๆ มาให้ทำ บอกแนะวิธีการใช้คำและรูปประโยคดีมาก แนะนำวิธีการเขียน essay ทุกอาทิตย์ และตรงต่อเวลามาก ๆ ซึ่งค่อนข้างดีมาก เพราะเราจะไม่เสียเวลาเลยในการมาเรียนแต่ละครั้ง</t>
  </si>
  <si>
    <t>ควรดำเรินการในทุกๆปี เพื่อเป็นการพัฒนาคุณภาพภาษาอังกฤษของนิสิตระดับบัณฑิตศึกษา ต่อๆไป</t>
  </si>
  <si>
    <t>MBA</t>
  </si>
  <si>
    <t xml:space="preserve">ขอบคุณอาจารย์ และพี่ๆเจ้าหน้าที่ทุกท่าน ในความเครียดยังมีกำลังใจ และคำแนะนำดีๆ </t>
  </si>
  <si>
    <t>เปิดสอนหลักสูตรการเขียนwritingให้ผ่านในวันหยุดสำหรับภาคเรียน เสาร์ อาทิตย์</t>
  </si>
  <si>
    <t>บริหาร</t>
  </si>
  <si>
    <t>การบัญชี</t>
  </si>
  <si>
    <t>บัญชี</t>
  </si>
  <si>
    <t>อยากให้เปิดสอนแบบนี้อีกเพื่อเอื้ออำนวยต่อค่าใช้จ่าย เวลา และการเดินทางของนิสิตค่ะ</t>
  </si>
  <si>
    <t>บริหารการศึกษา</t>
  </si>
  <si>
    <t xml:space="preserve">สมควรจัดสอน. วันละ. 6 ชั่วโมง. หรือ. 6 สัปดาห์ จบคอร์ส. เพื่อนิสิตที่เร่งสำเร็จการศึกษา. </t>
  </si>
  <si>
    <t>เห็นด้วยอย่างยิ่งกับการสอบแบบเต็มวัน และน่าจะเปิดเรียนแบบนี้ต่อไป</t>
  </si>
  <si>
    <t>บริหารงานก่อสร้าง</t>
  </si>
  <si>
    <t>ควรมีกาแฟและขนมปังให้ช่วงเบรกคับ</t>
  </si>
  <si>
    <t>1.ตอนนี้กังวลเรื่องเวลาเรียน เพราะเป็นนิสิตรหัสสุดท้าย ถ้าไม่ผ่านภาษาครั้งนี้ต้องรีรหัสใหม่ ต้องเรียนรายวิชาใหม่อีก1ปี 
2.และถ้าหากได้ลงเรียนในระดับที่สูงขึ้น กลัวเวลาเรียนจะทับกับที่ต้องเรียนใหม่ที่คณะ 
3.ใจจริงอยากที่จะผ่านเลย เพราะกระทบกับงานที่ทำ
4.มีเรียนแบบนี้ดีคะ จะได้ช่วยนิสิต 
ขอบพระคุณคะ</t>
  </si>
  <si>
    <t>การอบรมแบบเต็มวันแบบนี้ดีที่สุด และควรเปิดภาคเรียนละสองครั้งสำหรับนิสิตที่จำเป็นต้องยกระดับความรู้ และใกล้สำเร็จการศึกษา</t>
  </si>
  <si>
    <t>Mba</t>
  </si>
  <si>
    <t>เกษตรศาสตร์ ทรัพยากรธรรมชาติและสิ่งแวดล้อม</t>
  </si>
  <si>
    <t>ภูมิสารสนเทศศาสตร์</t>
  </si>
  <si>
    <t>การจัดสอนแบบเรียนเช้า-บ่าย ดีมากค่ะ ช่วยประหยะดค่าใช้จ่ายในการเดินทาง แต่ควรเว้นระยะเวลาในการซักสอบซักประมาณ 1 อาทิตย์หลังเรียนเสร็จค่ะ</t>
  </si>
  <si>
    <t>อยากเรียนกับครูไทยมากกว่า เพราะจะได้เข้าใจกันง่ายมากขึ้น</t>
  </si>
  <si>
    <t>ควรเน้นการเรียนการสอนในเรื่องที่จะสอบ</t>
  </si>
  <si>
    <t>เกษตรศาสตร์</t>
  </si>
  <si>
    <t>เป็นการอบรมที่ดีสามารถพัฒนาความรู้ด้านทักษะทางภาษาของผู้เรียนระดับบัณฑิตศึกษาได้เป็นอย่างดี</t>
  </si>
  <si>
    <t>ระยะเวลาในการอบรมครั้งนี้มีความเหมาะสมมากคือให้เรียนตั้งแต่ 09.00-16.00 น. ซึ่งมีความเหมาะสมมากๆ ควรจะเปิดการอบรมแบบนี้และระยะเวลาแบบนี้อย่างต่อเนื่องเพื่อที่จะให้นิสิตผ่านและจบการศึกษาทันในระยะเวลาที่กำหนด</t>
  </si>
  <si>
    <t xml:space="preserve">เรียนสนุก เป็นการเรียนที่ทำให้มีแรงบันดาลใจในการเรียนและพัฒนาตนเองคะ </t>
  </si>
  <si>
    <t>ศึกษาศาตร์</t>
  </si>
  <si>
    <t>อ.สอนดีมาก ตรงเวลา กระชับ นำเสรอเนื้อหา มีความพร้อมในการเตรียมสื่อการเรียนการสอนมาเป็นอย่างดี ชื่นชมคะ</t>
  </si>
  <si>
    <t>ข้อเสนอแนะจากผู้เข้ารับการอบรม</t>
  </si>
  <si>
    <t>กลุ่ม EPE (Elementary 2)</t>
  </si>
  <si>
    <t>กลุ่ม EPE (Intermediate)</t>
  </si>
  <si>
    <t>2.ควรเน้นการเรียนการสอนในเรื่องที่จะสอบ</t>
  </si>
  <si>
    <t>กลุ่ม EPE (Pre-Intermediate)</t>
  </si>
  <si>
    <t>กลุ่ม EPE (Starter 2)</t>
  </si>
  <si>
    <t>กลุ่ม EPE (Upper-Intermediate)</t>
  </si>
  <si>
    <t>Starter 2</t>
  </si>
  <si>
    <t>Upper - Intermediate</t>
  </si>
  <si>
    <t>ควรจัดการเรียนแบบเต็มวันเช่นนี้ทุกครั้ง</t>
  </si>
  <si>
    <t>เวลาเรียนเป็นทั้งวัน แต่แบบประเมินมีให้เลือกเช้าบ่าย</t>
  </si>
  <si>
    <t>พยาบาลศาสตร์</t>
  </si>
  <si>
    <t xml:space="preserve"> คณะวิทยาศาสตร์</t>
  </si>
  <si>
    <t xml:space="preserve"> คณะพยาบาลศาสตร์</t>
  </si>
  <si>
    <t xml:space="preserve"> คณะสังคมศาสตร์</t>
  </si>
  <si>
    <t xml:space="preserve"> คณะศึกษาศาสตร์</t>
  </si>
  <si>
    <t xml:space="preserve"> คณะสถาปัตยกรรมศาสตร์</t>
  </si>
  <si>
    <t>ภูมิสารสนเทศ</t>
  </si>
  <si>
    <t>วิศวกรรมก่อสร้าง</t>
  </si>
  <si>
    <t>Sum of 4. ความเหมาะสมของระยะเวลาในการจัดการอบรม</t>
  </si>
  <si>
    <t xml:space="preserve"> </t>
  </si>
  <si>
    <t xml:space="preserve">สำหรับนิสิตบัณฑิตศึกษา ในกลุ่ม Upper-Intermediate พบว่า ภาพรวมมีความพึงพอใจอยู่ในระดับมาก </t>
  </si>
  <si>
    <t>เทคโนโลยีการสื่อสาร</t>
  </si>
  <si>
    <t xml:space="preserve">บริหารธุรกิจ </t>
  </si>
  <si>
    <t>ตาราง 6 แสดงผลการประเมินโครงการฯ กลุ่ม Elementary 2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</si>
  <si>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</si>
  <si>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</si>
  <si>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8 แสดงผลการประเมินโครงการฯ กลุ่ม Intermediate </t>
  </si>
  <si>
    <t>ตาราง 9 แสดงค่าเฉลี่ย ค่าเบี่ยงเบนมาตรฐาน และระดับความรู้ ความเข้าใจเกี่ยวกับกิจกรรมในโครงการฯ</t>
  </si>
  <si>
    <t xml:space="preserve">ตาราง 10 แสดงผลการประเมินโครงการฯ กลุ่ม Pre - Intermediate 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</si>
  <si>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</si>
  <si>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12 แสดงผลการประเมินโครงการฯ กลุ่ม Starter 2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</si>
  <si>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</si>
  <si>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14 แสดงผลการประเมินโครงการฯ กลุ่ม Upper-Intermediate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</si>
  <si>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</si>
  <si>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</si>
  <si>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</si>
  <si>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</si>
  <si>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</si>
  <si>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 xml:space="preserve">1. กลุ่ม Elementary 2  พบว่า  ก่อนเข้ารับการอบรมผู้เข้าร่วมโครงการมีความรู้ความเข้าใจเกี่ยวกับ </t>
  </si>
  <si>
    <t>2. กลุ่ม Intermediate ก่อนเข้ารับการอบรมผู้เข้าร่วมโครงการมีความรู้ความเข้าใจเกี่ยวกับกิจกรรมที่</t>
  </si>
  <si>
    <t>3. กลุ่ม Pre-Intermediate  พบว่า   ก่อนเข้ารับการอบรมผู้เข้าร่วมโครงการมีความรู้ความเข้าใจ</t>
  </si>
  <si>
    <t>5. กลุ่ม Upper-Intermediate  พบว่า ก่อนเข้ารับการอบรมผู้เข้าร่วมโครงการมีความรู้ความเข้าใจ</t>
  </si>
  <si>
    <t>จากการสอบถามความพึงพอใจ พบว่า</t>
  </si>
  <si>
    <t>4. กลุ่ม Starter 2  พบว่า  ก่อนเข้ารับการอบรมผู้เข้าร่วมโครงการมีความรู้ความเข้าใจเกี่ยวกับกิจกรรม</t>
  </si>
  <si>
    <t xml:space="preserve">              5. กลุ่ม Upper - Intermediate พบว่า จำนวนผู้เข้ารับการอบรมจำแนกตามเพศเป็นเพศชาย </t>
  </si>
  <si>
    <t>Timestamp</t>
  </si>
  <si>
    <t>7. ช่วงเวลา</t>
  </si>
  <si>
    <t>4. ความเหมาสะมของระยะเวลาในการจัดการอบรม</t>
  </si>
  <si>
    <t>5.  ความเหมาะสมของช่วงเวลาที่ท่านเข้ารับการอบรม</t>
  </si>
  <si>
    <t>6.  ความสะดวกของสถานที่อบรม</t>
  </si>
  <si>
    <t>7.  ความรู้  "ก่อน" การเข้ารับการอบรมของท่านอยู่ในระดับใด</t>
  </si>
  <si>
    <t>8.  ความรู้  "หลัง" การเข้ารับการอบรมของท่านอยู่ในระดับใด</t>
  </si>
  <si>
    <t>11.  หนังสือเรียนมีเนื้อหาสาระ ความชัดเจน และเข้าใจง่าย</t>
  </si>
  <si>
    <t>13.  อาจารย์เข้าสอน - เลิกสอน ตรงเวลา</t>
  </si>
  <si>
    <t>14.  อาจารย์ใช้สื่อการสอนได้เหมาะสมกับเนื้อหา และตอบคำถามได้ชัดเจน</t>
  </si>
  <si>
    <t>15.  ท่านต้องการให้บัณฑิตวิทยาลัยจัดการอบรมรายวิชานี้ในครั้งต่อไปหรือไม่</t>
  </si>
  <si>
    <t>การจัดการกี</t>
  </si>
  <si>
    <t>เทคโน</t>
  </si>
  <si>
    <t>mba</t>
  </si>
  <si>
    <t>วิทยาศาสตร์ศึกษา</t>
  </si>
  <si>
    <t>เศรษฐศาสตร์</t>
  </si>
  <si>
    <t>เทคโนโลยีสารสนเทศ</t>
  </si>
  <si>
    <t>สถาปัตนยกรรมศาสตร</t>
  </si>
  <si>
    <t>พยาบาล</t>
  </si>
  <si>
    <t>วิทยาศาสตร์การเเพทย์</t>
  </si>
  <si>
    <t>จุลชีววิทยส</t>
  </si>
  <si>
    <t>บริหารธุระกิจ</t>
  </si>
  <si>
    <t>การจัดกกีฬา</t>
  </si>
  <si>
    <t>วิศวกกรมศาสตร์</t>
  </si>
  <si>
    <t>วิศวกกรรมไฟฟ้า</t>
  </si>
  <si>
    <t>วิศวกรรมเครื่องกล</t>
  </si>
  <si>
    <t>วิศวกรรมไฟ้า</t>
  </si>
  <si>
    <t xml:space="preserve">Agriculture </t>
  </si>
  <si>
    <t xml:space="preserve">Agriculture science </t>
  </si>
  <si>
    <t>การบริหารธุรกิจ</t>
  </si>
  <si>
    <t>Acc</t>
  </si>
  <si>
    <t>BRC</t>
  </si>
  <si>
    <t>ศึกษศาสตร์​</t>
  </si>
  <si>
    <t xml:space="preserve">renewable energy school </t>
  </si>
  <si>
    <t>renewable energy</t>
  </si>
  <si>
    <t>เกษตรศาสตร์ทรัพยากรธรรมชาติและสิ่งแวดล้อม</t>
  </si>
  <si>
    <t>บริหารการพยาบาล</t>
  </si>
  <si>
    <t>เวชปฏิบัติชุมชน</t>
  </si>
  <si>
    <t>เกษตรศาสตร์ทรัพยากร ธรรมชาติเเละสิ่งเเว้อม</t>
  </si>
  <si>
    <t>วิทยาศาสตร์การประมง</t>
  </si>
  <si>
    <t xml:space="preserve">บริหารธุรกิจ เศรษฐศาสตร์ </t>
  </si>
  <si>
    <t>วิทยาศาสตร์สิ่งแวดล้อม</t>
  </si>
  <si>
    <t>อยากให้จัดเรียนแบบเต็มวันต่อไปอีกเลื่อยๆ</t>
  </si>
  <si>
    <t>วิจัยและประเมินการศึกษา</t>
  </si>
  <si>
    <t>พี่ปูให้คำแนะนำดีมาก</t>
  </si>
  <si>
    <t>มนุษย์ศาตร์</t>
  </si>
  <si>
    <t xml:space="preserve">1.ควรจัดอบรมทั้งวันเสาร์-อาทิตย์ </t>
  </si>
  <si>
    <t>2.จัดอบรมได้ดีมาก</t>
  </si>
  <si>
    <t>ปานกลาง</t>
  </si>
  <si>
    <t>มากที่สุด</t>
  </si>
  <si>
    <t>1.เป็นการอบรมที่ดีสามารถพัฒนาความรู้ด้านทักษะทางภาษาของผู้เรียนระดับบัณฑิตศึกษาได้เป็นอย่างดี</t>
  </si>
  <si>
    <t>นิสิตที่จำเป็นต้องยกระดับความรู้ และใกล้สำเร็จการศึกษา</t>
  </si>
  <si>
    <t>1.จัดจัดเวลาเรียนเป็นทั้งวัน แต่แบบประเมินมีให้เลือกเช้าบ่าย</t>
  </si>
  <si>
    <t>2.ควรมีกาแฟและขนมปังให้ช่วงเบรค</t>
  </si>
  <si>
    <t>3.ควรจัดอบรมแบบเต็มวันแบบนี้ดีที่สุด และควรเปิดภาคเรียนละสองครั้งสำหรับ</t>
  </si>
  <si>
    <t>5.ควรจัดการเรียนแบบเต็มวันเช่นนี้ทุกครั้ง</t>
  </si>
  <si>
    <t>สำหรับภาคเรียน เสาร์ อาทิตย์</t>
  </si>
  <si>
    <t>1.ควรเปิดสอนหลักสูตรการเขียน writing ให้ผ่านในวันหยุด</t>
  </si>
  <si>
    <t>ซึ่งมีความเหมาะสมมากๆ ควรจะเปิดการอบรมแบบนี้และระยะเวลาแบบนี้อย่าง</t>
  </si>
  <si>
    <t>ต่อเนื่องเพื่อที่จะให้นิสิตผ่านและจบการศึกษาทันในระยะเวลาที่กำหนด</t>
  </si>
  <si>
    <t>2.ระยะเวลาในการอบรมครั้งนี้มีความเหมาะสมมากคือให้เรียนตั้งแต่ 09.00-16.00 น. ซึ่งมีความเหมาะสมมากๆ ควรจะเปิดการอบรมแบบนี้และระยะเวลาแบบนี้อย่างต่อเนื่องเพื่อที่จะให้นิสิตผ่านและจบการศึกษาทันในระยะเวลาที่กำหนด</t>
  </si>
  <si>
    <t>3.อาจารย์สอนดีมาก ตรงเวลา กระชับ นำเสนอเนื้อหา มีความพร้อมในการเตรียมสื่อ</t>
  </si>
  <si>
    <t>4.เจ้าหน้าที่ให้คำแนะนำดีมาก</t>
  </si>
  <si>
    <t>1.ควรดำเนินการในทุกๆปี เพื่อเป็นการพัฒนาคุณภาพภาษาอังกฤษ</t>
  </si>
  <si>
    <t>จำนวนทั้งสิ้น 77 คน จำแนกเป็น</t>
  </si>
  <si>
    <t>ในครั้งนี้ จำนวนทั้งสิ้น 77 คน จำแนกเป็น</t>
  </si>
  <si>
    <t xml:space="preserve">     จากตารางพบว่า กลุ่ม Elementary 2 เป็นเพศชาย คิดเป็นร้อยละ 11.69 เพศหญิง คิดเป็นร้อยละ 6.49</t>
  </si>
  <si>
    <t xml:space="preserve"> คณะมนุษยศาสตร์</t>
  </si>
  <si>
    <t>จุลชีววิทยา</t>
  </si>
  <si>
    <t xml:space="preserve">    คณะวิทยาศาสตร์การแพทย์</t>
  </si>
  <si>
    <t xml:space="preserve"> วิทยาลัยพลังงานทดแทนและสมาร์ตกริดเทคโนโลยี</t>
  </si>
  <si>
    <t xml:space="preserve"> คณะวิศวกรรมศาสตร์</t>
  </si>
  <si>
    <t>การบริหารการพยาบาล</t>
  </si>
  <si>
    <t>วิทยาลัยพลังงานทดแทนและสมาร์ตกริดเทคโนโลยี</t>
  </si>
  <si>
    <t>การพยาบาลเวชปฏิบัติชุมชน</t>
  </si>
  <si>
    <t xml:space="preserve">    คณะบริหารธุรกิจเศรษฐศาสตร์ และการสื่อสาร</t>
  </si>
  <si>
    <t>ส่วนใหญ่สังกัดคณะศึกษาศาสตร์ คิดเป็นร้อยละ 6.49</t>
  </si>
  <si>
    <t>EPE (Elementary 2) N=14</t>
  </si>
  <si>
    <t>กลุ่ม Elementary 2 (N = 14)</t>
  </si>
  <si>
    <t>EPE (Intermediate) N = 18</t>
  </si>
  <si>
    <t>กลุ่ม Intermediate (N = 18)</t>
  </si>
  <si>
    <t>EPE (Pre-Intermediate) N =24)</t>
  </si>
  <si>
    <t>กลุ่ม Pre - Intermediate (N = 24)</t>
  </si>
  <si>
    <t>EPE (Starter 2) N =14)</t>
  </si>
  <si>
    <t>กลุ่ม Starter 2 (N = 14)</t>
  </si>
  <si>
    <t>EPE (Upper-Intermediate)) N =7)</t>
  </si>
  <si>
    <t>ตาราง 15 แสดงค่าเฉลี่ย ค่าเบี่ยงเบนมาตรฐาน และระดับความรู้ ความเข้าใจเกี่ยวกับกิจกรรมในโครงการฯ (N = 7)</t>
  </si>
  <si>
    <t>กลุ่ม (Upper-Intermediate) (N = 7)</t>
  </si>
  <si>
    <t xml:space="preserve">การเรียนการสอนมาเป็นอย่างดี </t>
  </si>
  <si>
    <t>ของนิสิตระดับบัณฑิตศึกษา ต่อๆ ไป</t>
  </si>
  <si>
    <t xml:space="preserve">     จากตาราง  พบว่า กลุ่ม Elementary 2 ส่วนใหญ่สาขาวิชาวิทยาศาสตร์ศึกษา สาขาวิชาบริหารธุรกิจ </t>
  </si>
  <si>
    <t>สาขาวิชาภูมิสารสนเทศ สาขาวิชาภาษาไทย สาขาวิชาวิศวกรรมโยธา สาขาวิชาวิศวกรรมสิ่งแวดล้อม</t>
  </si>
  <si>
    <t xml:space="preserve">สาขาวิชาหลักสูตรและการสอน สาขาวิชาการจัดการกีฬา และสาขาวิชาศิลปะและการออกแบบ </t>
  </si>
  <si>
    <t xml:space="preserve">(ค่าเฉลี่ยเท่ากับ 4.38) เมื่อพิจารณารายข้อพบว่า ข้อที่มีค่าเฉลี่ยสูงสุด คือ ข้อ 15) ต้องการให้บัณฑิตวิทยาลัย </t>
  </si>
  <si>
    <t>จัดการอบรม อยู่ในระดับมากที่สุด (ค่าเฉลี่ยเท่ากับ 4.71) รองลงมาคือ ข้อ 12) อาจารย์อธิบายเนื้อหาวิชา</t>
  </si>
  <si>
    <t>ได้อย่างชัดเจนและเข้าใจง่าย อยู่ในระดับมากที่สุด (ค่าเฉลี่ยเท่ากับ 4.64)</t>
  </si>
  <si>
    <t xml:space="preserve">อยู่ในระดับมาก (ค่าเฉลี่ย 4.00) </t>
  </si>
  <si>
    <t>สำหรับนิสิตบัณฑิตศึกษา ในกลุ่ม Intermediate พบว่า ภาพรวมมีความพึงพอใจอยู่ในระดับมากที่สุด</t>
  </si>
  <si>
    <t>(ค่าเฉลี่ยเท่ากับ 4.58) เมื่อพิจารณารายข้อพบว่า ข้อที่มีค่าเฉลี่ยสูงสุด คือ ข้อ 4) ความเหมาะสมของระยะเวลา</t>
  </si>
  <si>
    <t>ข้อ 13) อาจารย์เข้าสอน – เลิกสอน ตรงเวลา และข้อ 15) ต้องการให้บัณฑิตวิทยาลัย จัดการอบรม</t>
  </si>
  <si>
    <t>อยู่ในระดับมากที่สุด (ค่าเฉลี่ยเท่ากับ 4.72)</t>
  </si>
  <si>
    <t xml:space="preserve">อยู่ในระดับมาก (ค่าเฉลี่ย 4.17) </t>
  </si>
  <si>
    <t>(ค่าเฉลี่ยเท่ากับ 4.28) เมื่อพิจารณารายข้อพบว่า ข้อที่มีค่าเฉลี่ยสูงสุด คือ ข้อ 15) ต้องการให้บัณฑิตวิทยาลัย</t>
  </si>
  <si>
    <t>อยู่ในระดับมาก (ค่าเฉลี่ยเท่ากับ 4.50)</t>
  </si>
  <si>
    <t xml:space="preserve">อยู่ในระดับมาก (ค่าเฉลี่ย 3.92) </t>
  </si>
  <si>
    <t>สำหรับนิสิตบัณฑิตศึกษา ในกลุ่ม Starter 2 พบว่า ภาพรวมมีความพึงพอใจอยู่ในระดับมากที่สุด</t>
  </si>
  <si>
    <t>(ค่าเฉลี่ยเท่ากับ 4.54) เมื่อพิจารณารายข้อพบว่า ข้อที่มีค่าเฉลี่ยสูงสุด คือ ข้อ 14) อาจารย์ใช้สื่อการสอน</t>
  </si>
  <si>
    <t>ได้เหมาะสมกับเนื้อหา และตอบคำถามได้ชัดเจน ข้อ 15) ต้องการให้บัณฑิตวิทยาลัยจัดการอบรมรายวิชา</t>
  </si>
  <si>
    <t>จัดการอบรมรายวิชาอยู่ในระดับมากที่สุด (ค่าเฉลี่ยเท่ากับ 4.54) รองลงมาคือ ข้อ 6) ความสะดวกของสถานที่อบรม</t>
  </si>
  <si>
    <t>อยู่ในระดับมากที่สุด (ค่าเฉลี่ยเท่ากับ 4.71) รองลงมาคือ ข้อ 2) เจ้าหน้าที่ให้บริการด้วยกิริยาวาจาสุภาพ</t>
  </si>
  <si>
    <t xml:space="preserve">ยิ้มแย้มแจ่มใส ข้อ 12) อาจารย์อธิบายเนื้อหาวิชาได้อย่างชัดเจนและเข้าใจง่าย และข้อ 13) อาจารย์เข้าสอน - </t>
  </si>
  <si>
    <t>เลิกสอน ตรงเวลา อยู่ในระดับมากที่สุด (ค่าเฉลี่ยเท่ากับ 4.64)</t>
  </si>
  <si>
    <t xml:space="preserve">อยู่ในระดับมาก (ค่าเฉลี่ย 4.21) </t>
  </si>
  <si>
    <t xml:space="preserve">(ค่าเฉลี่ยเท่ากับ 4.26) เมื่อพิจารณารายข้อพบว่า ข้อที่มีค่าเฉลี่ยสูงสุด คือ ข้อ 13) อาจารย์เข้าสอน – เลิกสอน </t>
  </si>
  <si>
    <t>(ค่าเฉลี่ยเท่ากับ 4.78) รองลงมาคือ ข้อ 1) ได้รับความสะดวกในการสมัครเข้ารับการอบรม</t>
  </si>
  <si>
    <t>ตรงเวลาอยู่ในระดับมากที่สุด (ค่าเฉลี่ยเท่ากับ 4.86) รองลงมาคือ ข้อ 1) ได้รับความสะดวกในการสมัคร</t>
  </si>
  <si>
    <t>เข้ารับการอบรม ข้อ 2) เจ้าหน้าที่ให้บริการด้วยกิริยาวาจาสุภาพ ยิ้มแย้มแจ่มใส ข้อ 6) ความสะดวกของสถานที่</t>
  </si>
  <si>
    <t xml:space="preserve">อยู่ในระดับมาก (ค่าเฉลี่ย 3.86) </t>
  </si>
  <si>
    <t xml:space="preserve">              4. กลุ่ม Starter 2 พบว่า จำนวนผู้เข้ารับการอบรมจำแนกตามเพศเป็นเพศชาย คิดเป็นร้อยละ 10.39</t>
  </si>
  <si>
    <t xml:space="preserve">คิดเป็นร้อยละ 5.19 เพศหญิง คิดเป็นร้อยละ 3.90 แสดงจำนวนผู้เข้ารับการอบรมจำแนกตามอายุ พบว่า </t>
  </si>
  <si>
    <t>ความเข้าใจสูงขึ้นอยู่ในระดับมาก (ค่าเฉลี่ย 4.00)</t>
  </si>
  <si>
    <t xml:space="preserve">ความเข้าใจสูงขึ้น อยู่ในระดับมาก (ค่าเฉลี่ย 4.17) </t>
  </si>
  <si>
    <t>1. กลุ่ม Elementary 2 พบว่า ภาพรวมมีความพึงพอใจอยู่ในระดับมาก (ค่าเฉลี่ย 4.38) เมื่อพิจารณา</t>
  </si>
  <si>
    <t>เมื่อพิจารณารายข้อพบว่า ข้อที่มีค่าเฉลี่ยสูงสุด คือ ข้อ 4) ความเหมาะสมของระยะเวลาในการจัดการอบรม</t>
  </si>
  <si>
    <t>(ค่าเฉลี่ยเท่ากับ 4.78) รองลงมาคือ ข้อ 1) ได้รับความสะดวกในการสมัครเข้ารับการอบรม ข้อ 13)</t>
  </si>
  <si>
    <t>อาจารย์เข้าสอน – เลิกสอน ตรงเวลา และข้อ 15) ต้องการให้บัณฑิตวิทยาลัย จัดการอบรมรายวิชา</t>
  </si>
  <si>
    <t>คิดเป็นร้อยละ 4.35 รองลงมาคือ สาขาวิชาการจัดการกีฬา คิดเป็นร้อยละ 2.90</t>
  </si>
  <si>
    <t xml:space="preserve">คิดเป็นร้อยละ 9.09 จำนวนผู้เข้ารับการอบรมจำแนกตามคณะ/วิทยาลัย พบว่า ส่วนใหญ่เป็นนิสิตสังกัด </t>
  </si>
  <si>
    <t xml:space="preserve"> คณะเกษตรศาสตร์ทรัพยากรธรรมชาติ และสิ่งแวดล้อม</t>
  </si>
  <si>
    <t xml:space="preserve">4.เรียนสนุก เป็นการเรียนที่ทำให้มีแรงบันดาลใจในการเรียนและพัฒนาตนเอง </t>
  </si>
  <si>
    <t xml:space="preserve">กลุ่ม Intermediate เป็นเพศชาย คิดเป็นร้อยละ 12.99 เพศหญิง คิดเป็นร้อยละ 10.39 กลุ่ม Pre - Intermediate  </t>
  </si>
  <si>
    <t xml:space="preserve">เป็นเพศชาย และเพศหญิง คิดเป็นร้อยละ 15.58 กลุ่ม Starter 2 เป็นเพศชาย คิดเป็นร้อยละ 10.39 </t>
  </si>
  <si>
    <t xml:space="preserve">เพศหญิง คิดเป็นร้อยละ 7.79 กลุ่ม Upper - Intermediate เป็นเพศชาย คิดเป็นร้อยละ 5.19 เพศหญิง </t>
  </si>
  <si>
    <t>คิดเป็นร้อยละ 3.90</t>
  </si>
  <si>
    <t>และสาขาวิชาเทคโนโลยีการสื่อสาร คิดเป็นร้อยละ 2.60 รองลงมาคือ สาขาวิชาวิทยาศาสตร์การประมง</t>
  </si>
  <si>
    <t>คิดเป็นร้อยละ 1.30 กลุ่ม Intermediate ส่วนใหญ่สาขาวิชาการจัดการกีฬา คิดเป็นร้อยละ 5.19</t>
  </si>
  <si>
    <t xml:space="preserve">รองลงมาคือ สาขาวิชาวิทยาศาสตร์ศึกษา คิดเป็นร้อยละ 3.90 กลุ่ม Pre - Intermediate </t>
  </si>
  <si>
    <t>ส่วนใหญ่สาขาวิชาบริหารธุรกิจ คิดเป็นร้อยละ 12.99 รองลงมาคือ สาขาวิชาพัฒนศึกษา คิดเป็นร้อยละ 5.19</t>
  </si>
  <si>
    <t>กลุ่ม Starter 2 ส่วนใหญ่สาขาวิชาบริหารธุรกิจ คิดเป็นร้อยละ 5.19 รองลงมาคือ สาขาวิชาการบริหาร</t>
  </si>
  <si>
    <t xml:space="preserve">การพยาบาล คิดเป็นร้อยละ 2.60 กลุ่ม Upper- Intermediate สาขาวิชาเทคโนโลยีการสื่อสาร </t>
  </si>
  <si>
    <t xml:space="preserve">3. กลุ่ม Pre-Intermediate พบว่า ภาพรวมมีความพึงพอใจอยู่ในระดับมาก (ค่าเฉลี่ย 4.28) </t>
  </si>
  <si>
    <t>เมื่อพิจารณารายข้อพบว่า ข้อที่มีค่าเฉลี่ยสูงสุด คือ ข้อ 15) ต้องการให้บัณฑิตวิทยาลัยจัดการอบรม</t>
  </si>
  <si>
    <t>เมื่อพิจารณารายข้อพบว่า ข้อที่มีค่าเฉลี่ยสูงสุด คือ ข้อ 13)  อาจารย์เข้าสอน - เลิกสอนตรงเวลาอยู่ในระดับ</t>
  </si>
  <si>
    <t>อยู่ในระดับมากที่สุด (ค่าเฉลี่ยเท่ากับ 4.57)</t>
  </si>
  <si>
    <t xml:space="preserve">              3. กลุ่ม Pre-Intermediate พบว่า จำนวนผู้เข้ารับการอบรมจำแนกตามเพศเป็นเพศชาย </t>
  </si>
  <si>
    <t xml:space="preserve">และเพศหญิง คิดเป็นร้อยละ 15.58 แสดงจำนวนผู้เข้ารับการอบรมจำแนกตามอายุ พบว่า ผู้เข้ารับการอบรม </t>
  </si>
  <si>
    <t xml:space="preserve">ส่วนใหญ่มีอายุระหว่าง 20-30 ปี คิดเป็นร้อยละ 19.48 รองลงมาคือ 31-40 ปี คิดเป็นร้อยละ 6.49 </t>
  </si>
  <si>
    <t xml:space="preserve">จำนวนผู้เข้ารับการอบรมจำแนกตามระดับการศึกษา พบว่า ส่วนใหญ่เป็นนิสิตปริญญาโท คิดเป็นร้อยละ 23.38 </t>
  </si>
  <si>
    <t>และนิสิตปริญญาเอก คิดเป็นร้อยละ 7.79 จำนวนผู้เข้ารับการอบรมจำแนกตามคณะ/วิทยาลัย พบว่า ส่วนใหญ่</t>
  </si>
  <si>
    <t xml:space="preserve">เป็นนิสิตสังกัดคณะบริหารธุรกิจเศรษฐศาสตร์ และการสื่อสาร คิดเป็นร้อยละ 12.99 รองลงมาคือ </t>
  </si>
  <si>
    <t>คณะศึกษาศาสตร์ คิดเป็นร้อยละ 9.09 จำนวนผู้เข้ารับการอบรมจำแนกตามสาขาวิชา พบว่า ส่วนใหญ่สาขาวิชา</t>
  </si>
  <si>
    <t>คิดเป็นร้อยละ 3.90 จำนวนผู้เข้ารับการอบรมจำแนกตามระดับการศึกษา พบว่า ส่วนใหญ่เป็นนิสิตปริญญาเอก</t>
  </si>
  <si>
    <t>คณะศึกษาศาสตร์ คิดเป็นร้อยละ 6.49 จำนวนผู้เข้ารับการอบรมจำแนกตามสาขาวิชา พบว่า ส่วนใหญ่</t>
  </si>
  <si>
    <t>สาขาวิชาเทคโนโลยีการสื่อสาร คิดเป็นร้อยละ 4.35 รองลงมาคือ สาขาวิชาการจัดการกีฬา คิดเป็นร้อยละ 2.90</t>
  </si>
  <si>
    <t xml:space="preserve">1. Elementary 2   </t>
  </si>
  <si>
    <t>3. Pre-Intermediate</t>
  </si>
  <si>
    <t>2. Intermediate</t>
  </si>
  <si>
    <t>4. Starter 2</t>
  </si>
  <si>
    <t>5. Upper - Intermediate</t>
  </si>
  <si>
    <t>จำนวน 14 คน</t>
  </si>
  <si>
    <t>จำนวน 18 คน</t>
  </si>
  <si>
    <t>จำนวน 24 คน</t>
  </si>
  <si>
    <t>จำนวน 7 คน</t>
  </si>
  <si>
    <t>บริหารธุรกิจ คิดเป็นร้อยละ 12.99 รองลงมาคือ สาขาวิชาพัฒนศึกษา คิดเป็นร้อยละ 5.19</t>
  </si>
  <si>
    <t xml:space="preserve">     จากตารางพบว่า กลุ่ม Elementary 2 ส่วนใหญ่มีอายุระหว่าง 20-30 ปี คิดเป็นร้อยละ 9.09 รองลงมาคือ</t>
  </si>
  <si>
    <t xml:space="preserve">31-40 ปี คิดเป็นร้อยละ 6.49 กลุ่ม Intermediate ส่วนใหญ่มีอายุระหว่าง 31-40 ปี คิดเป็นร้อยละ 10.39 </t>
  </si>
  <si>
    <t xml:space="preserve">รองลงมาคือ 20-30 ปี คิดเป็นร้อยละ 9.09 กลุ่ม Pre - Intermediate ส่วนใหญ่มีอายุระหว่าง 20-30 ปี </t>
  </si>
  <si>
    <t xml:space="preserve">คิดเป็นร้อยละ 19.48 รองลงมาคือ 31-40 ปี คิดเป็นร้อยละ 6.49 กลุ่ม Starter 2 ส่วนใหญ่มีอายุระหว่าง </t>
  </si>
  <si>
    <t xml:space="preserve">20-30 ปี คิดเป็นร้อยละ 10.39 รองลงมาคือ 31-40 ปี คิดเป็นร้อยละ 3.90 กลุ่ม Upper - Intermediate </t>
  </si>
  <si>
    <t>ส่วนใหญ่มีอายุระหว่าง 41-50 ปี คิดเป็นร้อยละ 5.19 รองลงมาคือ 31-40 ปี คิดเป็นร้อยละ 3.90</t>
  </si>
  <si>
    <t xml:space="preserve">    จากตาราง พบว่า กลุ่ม Elementary 2 เป็นนิสิตปริญญาโท คิดเป็นร้อยละ 11.69 นิสิตปริญญาเอก </t>
  </si>
  <si>
    <t xml:space="preserve">คิดเป็นร้อยละ 6.49 กลุ่ม Intermediate เป็นนิสิตปริญญาเอก คิดเป็นร้อยละ 14.29 นิสิตปริญญาโท </t>
  </si>
  <si>
    <t xml:space="preserve">คิดเป็นร้อยละ 9.09 กลุ่ม Pre - Intermediate เป็นนิสิตปริญญาโท คิดเป็นร้อยละ 23.38 นิสิตปริญญาเอก </t>
  </si>
  <si>
    <t xml:space="preserve">คิดเป็นร้อยละ 7.79 กลุ่ม Starter 2 เป็นนิสิตปริญญาโท คิดเป็นร้อยละ 14.29 นิสิตปริญญาเอก </t>
  </si>
  <si>
    <t>คิดเป็นร้อยละ 3.90 กลุ่ม Upper - Intermediate เป็นนิสิตปริญญาเอก คิดเป็นร้อยละ 9.09</t>
  </si>
  <si>
    <t xml:space="preserve">    1. Elementary 2                    จำนวน 14 คน</t>
  </si>
  <si>
    <t xml:space="preserve">    2. Intermediate                     จำนวน 18 คน</t>
  </si>
  <si>
    <t xml:space="preserve">    4. Starter 2                           จำนวน 14 คน</t>
  </si>
  <si>
    <t xml:space="preserve">    3. Pre-Intermediate                จำนวน 24 คน</t>
  </si>
  <si>
    <t xml:space="preserve">    5. Upper - Intermediate          จำนวน 7 คน</t>
  </si>
  <si>
    <t xml:space="preserve">    จากตาราง แสดงจำนวนผู้เข้าร่วมรับการอบรมจำแนกตามคณะ/วิทยาลัย กลุ่ม พบว่า Elementary 2 </t>
  </si>
  <si>
    <t xml:space="preserve">ส่วนใหญ่เป็นนิสิตสังกัดคณะศึกษาศาสตร์ คิดเป็นร้อยละ 6.49 รองลงมาคือ คณะบริหารธุรกิจเศรษฐศาสตร์ </t>
  </si>
  <si>
    <t xml:space="preserve">และการสื่อสาร และคณะเกษตรศาสตร์ ทรัพยากรธรรมชาติและสิ่งแวดล้อม และคณะวิศวกรรมศาสตร์ </t>
  </si>
  <si>
    <t xml:space="preserve">คิดเป็นร้อยละ 2.60 กลุ่ม Intermediate ส่วนใหญ่เป็นนิสิตสังกัดคณะศึกษาศาสตร์ คิดเป็นร้อยละ 10.39 </t>
  </si>
  <si>
    <t>รองลงมาคือ คณะวิศวกรรมศาสตร์ คิดเป็นร้อยละ 6.49 กลุ่ม Pre - Intermediate ส่วนใหญ่สังกัด</t>
  </si>
  <si>
    <t xml:space="preserve">คณะบริหารธุรกิจเศรษฐศาสตร์ และการสื่อสาร คิดเป็นร้อยละ 12.99 รองลงมาคือ คณะศึกษาศาสตร์ </t>
  </si>
  <si>
    <t xml:space="preserve">คิดเป็นร้อยละ 9.09 กลุ่ม Starter 2 ส่วนใหญ่สังกัดคณะบริหารธุรกิจเศรษฐศาสตร์ และการสื่อสาร </t>
  </si>
  <si>
    <t>คิดเป็นร้อยละ 5.19 รองลงมาคือ คณะพยาบาลศาสตร์ คิดเป็นร้อยละ 3.90 กลุ่ม Upper - Intermediate</t>
  </si>
  <si>
    <t>วันที่ 13 ตุลาคม 2562</t>
  </si>
  <si>
    <t>ผลการประเมินโครงการภาษาอังกฤษเพื่อยกระดับความรู้นิสิตบัณฑิตศึกษา วันที่ 13 ตุลาคม 2562</t>
  </si>
  <si>
    <t xml:space="preserve">1. กลุ่ม Elementary 2 พบว่า จำนวนผู้เข้ารับการอบรมจำแนกตามเพศ เป็นเพศชาย </t>
  </si>
  <si>
    <t xml:space="preserve">            มากที่สุด (ค่าเฉลี่ยเท่ากับ 4.86) รองลงมาคือ ข้อ 1) ได้รับความสะดวกในการสมัครเข้ารับการอบรม </t>
  </si>
  <si>
    <t xml:space="preserve">            ข้อ 2) เจ้าหน้าที่ให้บริการด้วยกิริยาวาจาสุภาพ ยิ้มแย้มแจ่มใส ข้อ 6) ความสะดวกของสถานที่อบรม</t>
  </si>
  <si>
    <t xml:space="preserve">ผู้เข้ารับการอบรมส่วนใหญ่มีอายุระหว่าง 41-50 ปี คิดเป็นร้อยละ 5.19 รองลงมาคือ 31-40 ปี </t>
  </si>
  <si>
    <t>อบรม อยู่ในระดับมากที่สุด (ค่าเฉลี่ยเท่ากับ 4.57)</t>
  </si>
  <si>
    <t xml:space="preserve">คิดเป็นร้อยละ 11.69 เพศหญิง คิดเป็นร้อยละ 6.49 แสดงจำนวนผู้เข้ารับการอบรมจำแนกตามอายุ </t>
  </si>
  <si>
    <t>พบว่า ผู้เข้ารับการอบรมส่วนใหญ่มีอายุระหว่าง 20-30 ปี คิดเป็นร้อยละ 9.09 รองลงมาคือ 31-40 ปี</t>
  </si>
  <si>
    <t>คิดเป็นร้อยละ 6.49 แสดงจำนวนผู้เข้ารับการอบรมจำแนกตามระดับการศึกษา พบว่า ส่วนใหญ่เป็นนิสิต</t>
  </si>
  <si>
    <t>ปริญญาโท คิดเป็นร้อยละ 11.69 และนิสิตปริญญาเอก คิดเป็นร้อยละ 6.49 แสดงจำนวนผู้เข้ารับการอบรม</t>
  </si>
  <si>
    <t xml:space="preserve">จำแนกตามคณะ/วิทยาลัย พบว่า ส่วนใหญ่เป็นนิสิตสังกัดคณะศึกษาศาสตร์ คิดเป็นร้อยละ 6.49 </t>
  </si>
  <si>
    <t>และสิ่งแวดล้อม และคณะวิศวกรรมศาสตร์ คิดเป็นร้อยละ 2.60 แสดงจำนวนผู้เข้ารับการอบรมจำแนก</t>
  </si>
  <si>
    <t>สาขาวิชาการจัดการกีฬา และสาขาวิชาศิลปะและการออกแบบ คิดเป็นร้อยละ 1.30</t>
  </si>
  <si>
    <t>เพศหญิง คิดเป็นร้อยละ 7.79 แสดงจำนวนผู้เข้ารับการอบรมจำแนกตามอายุ พบว่า ผู้เข้ารับการอบรม</t>
  </si>
  <si>
    <t xml:space="preserve">ส่วนใหญ่มีอายุระหว่าง 20-30 ปี คิดเป็นร้อยละ 10.39 รองลงมาคือ 31-40 ปี คิดเป็นร้อยละ 3.90 </t>
  </si>
  <si>
    <t xml:space="preserve">จำนวนผู้เข้ารับการอบรมจำแนกตามระดับการศึกษา พบว่า ส่วนใหญ่เป็นนิสิตปริญญาโท คิดเป็นร้อยละ 14.29  </t>
  </si>
  <si>
    <t xml:space="preserve">และนิสิตปริญญาเอก คิดเป็นร้อยละ 3.90 จำนวนผู้เข้ารับการอบรมจำแนกตามคณะ/วิทยาลัย พบว่า </t>
  </si>
  <si>
    <t xml:space="preserve">ส่วนใหญ่เป็นนิสิตสังกัดคณะบริหารธุรกิจเศรษฐศาสตร์ และการสื่อสาร คิดเป็นร้อยละ 5.19 รองลงมาคือ </t>
  </si>
  <si>
    <t xml:space="preserve">คณะพยาบาลศาสตร์ คิดเป็นร้อยละ 3.90 จำนวนผู้เข้ารับการอบรมจำแนกตามสาขาวิชา พบว่า </t>
  </si>
  <si>
    <t xml:space="preserve">ส่วนใหญ่สาขาวิชาบริหารธุรกิจ คิดเป็นร้อยละ 5.19 รองลงมาคือ สาขาวิชาการบริหารการพยาบาล </t>
  </si>
  <si>
    <t>คิดเป็นร้อยละ 2.60</t>
  </si>
  <si>
    <t xml:space="preserve">ผู้เข้ารับการอบรมส่วนใหญ่มีอายุระหว่าง 31-40 ปี คิดเป็นร้อยละ 10.39 รองลงมาคือ 20-30 ปี </t>
  </si>
  <si>
    <t>คิดเป็นร้อยละ 74.29 และนิสิตปริญญาเอก คิดเป็นร้อยละ 9.09 จำนวนผู้เข้ารับการอบรมจำแนกตาม</t>
  </si>
  <si>
    <t xml:space="preserve">คณะ/วิทยาลัย พบว่า ส่วนใหญ่เป็นนิสิตสังกัดคณะศึกษาศาสตร์ คิดเป็นร้อยละ 10.39 </t>
  </si>
  <si>
    <t xml:space="preserve">รองลงมาคือ คณะวิศวกรรมศาสตร์ คิดเป็นร้อยละ 6.49 จำนวนผู้เข้ารับ การอบรมจำแนกตามสาขาวิชา </t>
  </si>
  <si>
    <t xml:space="preserve">พบว่า ส่วนใหญ่สาขาวิชาการจัดการกีฬา คิดเป็นร้อยละ 5.19 รองลงมาคือ สาขาวิชาวิทยาศาสตร์ศึกษา </t>
  </si>
  <si>
    <t>มีค่าเฉลี่ยความรู้ ความเข้าใจสูงขึ้นอยู่ในระดับมาก (ค่าเฉลี่ย 3.92)</t>
  </si>
  <si>
    <t xml:space="preserve">สาขาวิชาภาษาไทย สาขาวิชาวิศวกรรมโยธา สาขาวิชาวิศวกรรมสิ่งแวดล้อม สาขาวิชาหลักสูตรและการสอน </t>
  </si>
  <si>
    <t>ภาพรวม อยู่ในระดับปานกลาง (ค่าเฉลี่ย 2.64) และหลังเข้ารับการอบรมค่าเฉลี่ยความรู้ ความเข้าใจสูงขึ้น</t>
  </si>
  <si>
    <t>ภาพรวม อยู่ในระดับปานกลาง (ค่าเฉลี่ย 3.17) และหลังเข้ารับการอบรมค่าเฉลี่ยความรู้ ความเข้าใจสูงขึ้น</t>
  </si>
  <si>
    <t>ภาพรวม อยู่ในระดับปานกลาง (ค่าเฉลี่ย 2.75) และหลังเข้ารับการอบรมค่าเฉลี่ยความรู้ ความเข้าใจสูงขึ้น</t>
  </si>
  <si>
    <t>ภาพรวม อยู่ในระดับปานกลาง (ค่าเฉลี่ย 2.71) และหลังเข้ารับการอบรมค่าเฉลี่ยความรู้ ความเข้าใจสูงขึ้น</t>
  </si>
  <si>
    <t>รองลงมาคือ คณะบริหารธุรกิจ เศรษฐศาสตร์และการสื่อสาร คณะเกษตรศาสตร์ทรัพยากรธรรมชาติ</t>
  </si>
  <si>
    <t>ตามสาขาวิชา พบว่า ส่วนใหญ่สาขาวิชาวิทยาศาสตร์ศึกษา สาขาวิชาบริหารธุรกิจ และสาขาวิชาเทคโนโลยี</t>
  </si>
  <si>
    <t xml:space="preserve">การสื่อสาร คิดเป็นร้อยละ 2.60 รองลงมาคือ สาขาวิชาวิทยาศาสตร์การประมง สาขาวิชาภูมิสารสนเทศ </t>
  </si>
  <si>
    <t xml:space="preserve">              2. กลุ่ม Intermediate พบว่า จำนวนผู้เข้ารับการอบรมจำแนกตามเพศเป็นเพศชาย</t>
  </si>
  <si>
    <t xml:space="preserve">คิดเป็นร้อยละ 12.99 เพศหญิง คิดเป็นร้อยละ 10.39 แสดงจำนวนผู้เข้ารับการอบรมจำแนกตามอายุ พบว่า </t>
  </si>
  <si>
    <t>คิดเป็นร้อยละ 14.29 จำนวนผู้เข้ารับการอบรมจำแนกตามระดับการศึกษา พบว่า ส่วนใหญ่เป็นนิสิตปริญญาเอก</t>
  </si>
  <si>
    <t>กิจกรรมที่จัดในโครงการฯ ภาพรวม อยู่ในระดับปานกลาง (ค่าเฉลี่ย 2.64) และหลังเข้ารับการอบรมมีค่าเฉลี่ยความรู้</t>
  </si>
  <si>
    <t xml:space="preserve">จัดในโครงการฯ ก่อนการอบรม อยู่ในระดับปานกลาง (ค่าเฉลี่ย 3.17)  และหลังเข้ารับการอบรมค่าเฉลี่ยความรู้ </t>
  </si>
  <si>
    <t>เกี่ยวกับกิจกรรมที่จัดในโครงการฯ ก่อนการอบรม อยู่ในระดับปานกลาง (ค่าเฉลี่ย 2.75) และหลังเข้ารับการอบรม</t>
  </si>
  <si>
    <t>ที่จัดก่อนการอบรม อยู่ในระดับปานกลาง (ค่าเฉลี่ย 2.71) และหลังเข้ารับการอบรมค่าเฉลี่ยความรู้ ความเข้าใจสูงขึ้น</t>
  </si>
  <si>
    <t>ก่อนการอบรม อยู่ในระดับปานกลาง (ค่าเฉลี่ย 2.86) และหลังเข้ารับการอบรมค่าเฉลี่ยความรู้ ความเข้าใจสูงขึ้น</t>
  </si>
  <si>
    <t>เมื่อพิจารณารายข้อพบว่า ข้อที่มีค่าเฉลี่ยสูงสุด คือ ข้อ 15) ต้องการให้บัณฑิตวิทยาลัย จัดการอบรมรายวิชานี้</t>
  </si>
  <si>
    <t xml:space="preserve">ในครั้งต่อไป อยู่ในระดับมากที่สุด (ค่าเฉลี่ยเท่ากับ 4.71) รองลงมาคือ ข้อ 12) อาจารย์อธิบายเนื้อหาวิชาได้อย่าง </t>
  </si>
  <si>
    <t>ชัดเจนและเข้าใจง่ายอยู่ในระดับมากที่สุด (ค่าเฉลี่ยเท่ากับ 4.64)</t>
  </si>
  <si>
    <t>และข้อ 5) ความเหมาะสมของช่วงเวลาที่เข้ารับการอบรม มีความพึงพอใจอยู่ในระดับมากที่สุด</t>
  </si>
  <si>
    <t>2. กลุ่ม Intermediate พบว่า ภาพรวมมีความพึงพอใจอยู่ในระดับมากที่สุด (ค่าเฉลี่ย 4.58)</t>
  </si>
  <si>
    <t xml:space="preserve">รายวิชานี้ในครั้งต่อไปอยู่ในระดับมากที่สุด (ค่าเฉลี่ยเท่ากับ 4.54) รองลงมาคือ ข้อ 6) ความสะดวกของ </t>
  </si>
  <si>
    <t>สถานที่อบรมอยู่ในระดับมาก (ค่าเฉลี่ยเท่ากับ 4.50)</t>
  </si>
  <si>
    <t>5. กลุ่ม Uper Intermediate พบว่า ภาพรวมมีความพึงพอใจอยู่ในระดับมาก (ค่าเฉลี่ย 4.26)</t>
  </si>
  <si>
    <t xml:space="preserve">ในการจัดการอบรม และข้อ 5) ความเหมาะสมของช่วงเวลาที่เข้ารับการอบรม อยู่ในระดับมากที่สุด </t>
  </si>
  <si>
    <t>ภาพรวม อยู่ในระดับปานกลาง (ค่าเฉลี่ย 2.86) และหลังเข้ารับการอบรมค่าเฉลี่ยความรู้ ความเข้าใจสูงขึ้น</t>
  </si>
  <si>
    <t xml:space="preserve">4. กลุ่ม Starter 2 พบว่า ภาพรวมมีความพึงพอใจอยู่ในระดับมากที่สุด  (ค่าเฉลี่ย 4.54) </t>
  </si>
  <si>
    <t xml:space="preserve">เมื่อพิจารณารายข้อพบว่า ข้อที่มีค่าเฉลี่ยสูงสุด คือ ข้อ 14) อาจารย์ใช้สื่อการสอนได้เหมาะสมกับเนื้อหา </t>
  </si>
  <si>
    <t xml:space="preserve">            และตอบคำถามได้ชัดเจน ข้อ 15) ต้องการให้บัณฑิตวิทยาลัยจัดการอบรมรายวิชา อยู่ในระดับมากที่สุด  </t>
  </si>
  <si>
    <t xml:space="preserve">            (ค่าเฉลี่ยเท่ากับ 4.71) รองลงมาคือ ข้อ 2) เจ้าหน้าที่ให้บริการด้วยกิริยาวาจาสุภาพยิ้มแย้มแจ่มใส </t>
  </si>
  <si>
    <t xml:space="preserve">            ข้อ 12) อาจารย์อธิบายเนื้อหาวิชาได้อย่างชัดเจนและเข้าใจง่าย และข้อ 13) อาจารย์เข้าสอน - เลิกสอน  </t>
  </si>
  <si>
    <t xml:space="preserve">            ตรงเวลา อยู่ในระดับมากที่สุด (ค่าเฉลี่ยเท่ากับ 4.64)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</si>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</sst>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6" x14ac:knownFonts="1">
    <font>
      <sz val="10"/>
      <color rgb="FF000000"/>
      <name val="Arial"/>
    </font>
    <font>
      <sz val="10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rgb="FF000000"/>
      <name val="Arial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6"/>
      <color rgb="FF000000"/>
      <name val="TH SarabunPSK"/>
      <family val="2"/>
    </font>
    <font>
      <sz val="10"/>
      <name val="Arial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2" fontId="2" fillId="3" borderId="0" xfId="0" applyNumberFormat="1" applyFont="1" applyFill="1" applyAlignment="1">
      <alignment vertical="top"/>
    </xf>
    <xf numFmtId="2" fontId="2" fillId="4" borderId="0" xfId="0" applyNumberFormat="1" applyFont="1" applyFill="1" applyAlignment="1">
      <alignment vertical="top"/>
    </xf>
    <xf numFmtId="0" fontId="3" fillId="0" borderId="0" xfId="0" applyFont="1" applyAlignment="1"/>
    <xf numFmtId="2" fontId="2" fillId="5" borderId="0" xfId="0" applyNumberFormat="1" applyFont="1" applyFill="1" applyAlignment="1">
      <alignment vertical="top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2" xfId="0" pivotButton="1" applyFont="1" applyBorder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left" wrapText="1"/>
    </xf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2" fontId="11" fillId="0" borderId="6" xfId="0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8" fillId="0" borderId="0" xfId="0" applyFont="1" applyFill="1" applyAlignment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/>
    <xf numFmtId="0" fontId="7" fillId="0" borderId="13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5" fillId="0" borderId="2" xfId="0" applyFont="1" applyFill="1" applyBorder="1" applyAlignment="1">
      <alignment vertical="top"/>
    </xf>
    <xf numFmtId="2" fontId="5" fillId="0" borderId="2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left"/>
    </xf>
    <xf numFmtId="2" fontId="2" fillId="0" borderId="0" xfId="0" applyNumberFormat="1" applyFont="1" applyAlignment="1">
      <alignment vertical="top"/>
    </xf>
    <xf numFmtId="2" fontId="8" fillId="0" borderId="2" xfId="0" applyNumberFormat="1" applyFont="1" applyBorder="1" applyAlignment="1">
      <alignment horizontal="center"/>
    </xf>
    <xf numFmtId="0" fontId="7" fillId="0" borderId="6" xfId="0" applyFont="1" applyFill="1" applyBorder="1" applyAlignment="1"/>
    <xf numFmtId="2" fontId="7" fillId="0" borderId="6" xfId="0" applyNumberFormat="1" applyFont="1" applyBorder="1" applyAlignment="1">
      <alignment horizontal="center"/>
    </xf>
    <xf numFmtId="0" fontId="7" fillId="0" borderId="13" xfId="0" applyFont="1" applyFill="1" applyBorder="1" applyAlignment="1"/>
    <xf numFmtId="0" fontId="7" fillId="0" borderId="7" xfId="0" applyFont="1" applyFill="1" applyBorder="1" applyAlignment="1"/>
    <xf numFmtId="0" fontId="7" fillId="0" borderId="7" xfId="0" applyFont="1" applyBorder="1" applyAlignment="1">
      <alignment horizontal="center"/>
    </xf>
    <xf numFmtId="2" fontId="0" fillId="0" borderId="0" xfId="0" applyNumberFormat="1" applyFont="1" applyAlignment="1"/>
    <xf numFmtId="0" fontId="7" fillId="0" borderId="0" xfId="0" applyFont="1" applyBorder="1" applyAlignment="1"/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2" fontId="8" fillId="0" borderId="0" xfId="0" applyNumberFormat="1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8" fillId="0" borderId="0" xfId="0" applyFont="1" applyAlignment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 indent="1"/>
    </xf>
    <xf numFmtId="0" fontId="11" fillId="0" borderId="9" xfId="0" applyFont="1" applyBorder="1" applyAlignment="1">
      <alignment horizontal="center"/>
    </xf>
    <xf numFmtId="0" fontId="7" fillId="0" borderId="11" xfId="0" applyFont="1" applyBorder="1" applyAlignment="1">
      <alignment horizontal="left" indent="1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left" indent="1"/>
    </xf>
    <xf numFmtId="0" fontId="17" fillId="0" borderId="0" xfId="0" applyFont="1" applyAlignment="1"/>
    <xf numFmtId="0" fontId="8" fillId="0" borderId="14" xfId="0" applyFont="1" applyFill="1" applyBorder="1" applyAlignment="1">
      <alignment horizontal="left" vertical="center"/>
    </xf>
    <xf numFmtId="2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top"/>
    </xf>
    <xf numFmtId="0" fontId="8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11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1" fillId="0" borderId="2" xfId="0" applyFont="1" applyFill="1" applyBorder="1" applyAlignment="1"/>
    <xf numFmtId="0" fontId="2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21" fillId="0" borderId="2" xfId="0" applyFont="1" applyFill="1" applyBorder="1" applyAlignment="1">
      <alignment horizontal="center" wrapText="1"/>
    </xf>
    <xf numFmtId="2" fontId="21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left" wrapText="1"/>
    </xf>
    <xf numFmtId="0" fontId="7" fillId="0" borderId="13" xfId="0" applyFont="1" applyBorder="1" applyAlignment="1"/>
    <xf numFmtId="0" fontId="7" fillId="0" borderId="8" xfId="0" applyFont="1" applyFill="1" applyBorder="1" applyAlignment="1"/>
    <xf numFmtId="0" fontId="22" fillId="6" borderId="0" xfId="0" applyFont="1" applyFill="1" applyAlignment="1"/>
    <xf numFmtId="0" fontId="0" fillId="6" borderId="0" xfId="0" applyFont="1" applyFill="1" applyAlignment="1"/>
    <xf numFmtId="0" fontId="2" fillId="6" borderId="0" xfId="0" applyFont="1" applyFill="1" applyAlignment="1">
      <alignment vertical="top"/>
    </xf>
    <xf numFmtId="2" fontId="7" fillId="0" borderId="16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2" fontId="7" fillId="0" borderId="10" xfId="0" applyNumberFormat="1" applyFont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Border="1" applyAlignment="1">
      <alignment horizontal="center"/>
    </xf>
    <xf numFmtId="0" fontId="24" fillId="0" borderId="0" xfId="0" applyFont="1" applyFill="1" applyAlignme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/>
    <xf numFmtId="164" fontId="25" fillId="0" borderId="0" xfId="0" applyNumberFormat="1" applyFont="1" applyAlignment="1"/>
    <xf numFmtId="0" fontId="25" fillId="0" borderId="0" xfId="0" applyFont="1" applyAlignment="1"/>
    <xf numFmtId="164" fontId="25" fillId="0" borderId="0" xfId="0" applyNumberFormat="1" applyFont="1" applyAlignment="1">
      <alignment vertical="top"/>
    </xf>
    <xf numFmtId="0" fontId="25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/>
    <xf numFmtId="0" fontId="3" fillId="0" borderId="7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Fill="1" applyBorder="1" applyAlignment="1">
      <alignment horizontal="left" wrapText="1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11" fillId="0" borderId="17" xfId="0" applyFont="1" applyFill="1" applyBorder="1" applyAlignment="1"/>
    <xf numFmtId="0" fontId="11" fillId="0" borderId="17" xfId="0" applyFont="1" applyBorder="1" applyAlignment="1">
      <alignment horizontal="center"/>
    </xf>
    <xf numFmtId="0" fontId="21" fillId="0" borderId="13" xfId="0" applyFont="1" applyFill="1" applyBorder="1" applyAlignment="1"/>
    <xf numFmtId="0" fontId="21" fillId="0" borderId="7" xfId="0" applyFont="1" applyBorder="1" applyAlignment="1">
      <alignment horizontal="center"/>
    </xf>
    <xf numFmtId="0" fontId="11" fillId="0" borderId="4" xfId="0" applyFont="1" applyFill="1" applyBorder="1" applyAlignment="1"/>
    <xf numFmtId="0" fontId="11" fillId="0" borderId="4" xfId="0" applyFont="1" applyBorder="1" applyAlignment="1">
      <alignment horizontal="center"/>
    </xf>
    <xf numFmtId="0" fontId="21" fillId="0" borderId="7" xfId="0" applyFont="1" applyFill="1" applyBorder="1" applyAlignment="1"/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</cellXfs>
  <cellStyles count="1">
    <cellStyle name="Normal" xfId="0" builtinId="0"/>
  </cellStyles>
  <dxfs count="47"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68" formatCode="0.000000"/>
    </dxf>
    <dxf>
      <numFmt numFmtId="169" formatCode="0.0000000"/>
    </dxf>
    <dxf>
      <numFmt numFmtId="170" formatCode="0.00000000"/>
    </dxf>
    <dxf>
      <numFmt numFmtId="171" formatCode="0.000000000"/>
    </dxf>
    <dxf>
      <numFmt numFmtId="172" formatCode="0.000000000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264</xdr:row>
          <xdr:rowOff>209550</xdr:rowOff>
        </xdr:from>
        <xdr:to>
          <xdr:col>1</xdr:col>
          <xdr:colOff>276225</xdr:colOff>
          <xdr:row>265</xdr:row>
          <xdr:rowOff>76200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305</xdr:row>
          <xdr:rowOff>209550</xdr:rowOff>
        </xdr:from>
        <xdr:to>
          <xdr:col>1</xdr:col>
          <xdr:colOff>276225</xdr:colOff>
          <xdr:row>306</xdr:row>
          <xdr:rowOff>76200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361</xdr:row>
          <xdr:rowOff>209550</xdr:rowOff>
        </xdr:from>
        <xdr:to>
          <xdr:col>1</xdr:col>
          <xdr:colOff>276225</xdr:colOff>
          <xdr:row>362</xdr:row>
          <xdr:rowOff>76200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402</xdr:row>
          <xdr:rowOff>209550</xdr:rowOff>
        </xdr:from>
        <xdr:to>
          <xdr:col>1</xdr:col>
          <xdr:colOff>276225</xdr:colOff>
          <xdr:row>403</xdr:row>
          <xdr:rowOff>76200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459</xdr:row>
          <xdr:rowOff>209550</xdr:rowOff>
        </xdr:from>
        <xdr:to>
          <xdr:col>1</xdr:col>
          <xdr:colOff>276225</xdr:colOff>
          <xdr:row>460</xdr:row>
          <xdr:rowOff>76200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3611109" createdVersion="6" refreshedVersion="6" minRefreshableVersion="3" recordCount="105">
  <cacheSource type="worksheet">
    <worksheetSource ref="A1:X82" sheet="รวมทั้งหมด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/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 count="31">
        <s v="ศึกษาศาสตร์"/>
        <s v="สหเวชศาสตร์"/>
        <s v="บริหารธุรกิจ เศรษฐศาสตร์และการสื่อสาร"/>
        <s v="สังคมศาสตร์"/>
        <s v="สังคม"/>
        <s v="สาธารณสุขศาสตร์"/>
        <s v="BEC"/>
        <s v="บริหารธุกิจ เศรษฐศาสตร์ และการสื่อสาร"/>
        <s v="B.E.C."/>
        <s v="BEC."/>
        <s v="ทันตแพทยศาสตร์"/>
        <s v="บริหารธุรกิจ"/>
        <s v="วิทยาศาสตร์การแพทย์"/>
        <s v="วิทยาศาสตร์"/>
        <s v="ศึกษาศาตร"/>
        <s v="คณะเกษตรศาสตร์ฯ"/>
        <s v="เกษตรศาสตร์ฯ"/>
        <s v="วิศวกรรมศาสตร์"/>
        <s v="เกษตรศาสตร์ ทรัพยากรธรรมชาติ และสิ่งแวดล้อม"/>
        <s v="Agriculture "/>
        <s v="บริหารธุรกิจ​เศรษฐศาสตร์​และการสื่อสาร"/>
        <s v="บริหาร"/>
        <s v="MBA"/>
        <s v="เกษตร"/>
        <s v="พยาบาลศาสตร์"/>
        <s v="สถาปัตยกรรมศาสตร์"/>
        <s v="มนุษยศาสตร์"/>
        <s v="วิทยาลัยโลจิสติกส์และโซ่อุปทาน "/>
        <s v="สถาปัตย์"/>
        <s v="วิทยาศาสตร"/>
        <m/>
      </sharedItems>
    </cacheField>
    <cacheField name="5. สาขาวิชา" numFmtId="0">
      <sharedItems containsBlank="1" count="52">
        <s v="พัฒนาศึกษา"/>
        <s v="วิทศึกษา"/>
        <s v="วิทยาศาสตร์ศึกษา"/>
        <s v="การจัดการกีฬา"/>
        <s v="ฟิสิกส์การแพทย์"/>
        <s v="การสื่อสาร"/>
        <s v="รัฐศาสตร์"/>
        <s v="หลักสูตรและการสอน"/>
        <s v="สาธารณสุขศาสตรมหาบัณฑิต"/>
        <s v="MBA"/>
        <s v="การบริหารเทคโนโลยีสารสนเทศเชิงกลยุทย์"/>
        <s v="สาธารณสุข"/>
        <s v="พัฒนศึกษา"/>
        <s v="วิทยาศาสตร์"/>
        <s v="M.B.A."/>
        <s v="MBB"/>
        <s v="การบริหารการศึกษา"/>
        <s v="ปริทันตวิทยา"/>
        <s v="วิทยาศาสตร์การแพทย์"/>
        <s v="เคมี"/>
        <s v="บริหารการศึกษา"/>
        <s v="บริหารการศึกษา​"/>
        <s v="สาธารณสุขศาสตรบัณฑิต"/>
        <s v="วิทยาศาสตร์การเกษตร"/>
        <s v="เทคโนโลยีสารสนเทศ"/>
        <s v="เอเชียตะวันออกเฉียงใต้ศึกษา"/>
        <s v="คณิตศาสตร์"/>
        <s v="วิทยาศาสตร์และเทคโนโลยีการอาหาร"/>
        <s v="วิจัยและประเมินผลการศึกษา"/>
        <s v="วิศวกรรมเครื่องกล"/>
        <s v="สาธารณสุขศาสตร์"/>
        <s v="วิทยาศาสตร์สิ่งแวดล้อม"/>
        <s v="สาธารณสุขศาสตรดุษฎีบัณฑิต"/>
        <s v="Agricultural science "/>
        <s v="วิศวกรรมไฟฟ้า"/>
        <s v="บริหาร"/>
        <s v="บริหารธุรกิจ"/>
        <s v="วิทยาการคอมพิวเตอร์"/>
        <s v="ชีววิทยาช่องปาก"/>
        <s v="การพยาบาลเวชปฏิบัติชุมชน"/>
        <s v="ศิลปะและการออกแบบ"/>
        <s v="เศรษฐศาสตร์"/>
        <s v="ภาษาอังกฤษ"/>
        <s v="การจัดการกึฬา"/>
        <s v="ภาษาไทย"/>
        <s v="วิศวกรรมสิ่งแวดล้อม"/>
        <s v="โลจิสติกส์และโซ่อุปทาน"/>
        <s v="วิศวกรรมสิ่งแวเล้อม"/>
        <s v="สิ่งแวดล้อม"/>
        <s v="ภูมิศาสตร์"/>
        <s v="เทคโนโลยีชีวภาพ"/>
        <m/>
      </sharedItems>
    </cacheField>
    <cacheField name="6. รายวิชา" numFmtId="0">
      <sharedItems containsBlank="1" count="7">
        <s v="EPE (Intermediate)"/>
        <s v="EPE (Starter 2)"/>
        <s v="EPE (Elementary 2)"/>
        <s v="EPE (Pre-Intermediate)"/>
        <s v="EPE (Upper-Intermediate)"/>
        <s v="EPE (Elementary 1)"/>
        <m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73941373619058959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6390295719594543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81859575487598835" maxValue="5"/>
    </cacheField>
    <cacheField name="6. ความสะดวกของสถานที่อบรม" numFmtId="0">
      <sharedItems containsSemiMixedTypes="0" containsString="0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72807898603172794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8765223265344775" maxValue="5"/>
    </cacheField>
    <cacheField name="13. อาจารย์เข้าสอน – เลิกสอน ตรงเวลา" numFmtId="0">
      <sharedItems containsSemiMixedTypes="0" containsString="0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emiMixedTypes="0" containsString="0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6508941691856922" maxValue="4.0250825082508248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4074071" createdVersion="5" refreshedVersion="6" minRefreshableVersion="3" recordCount="106">
  <cacheSource type="worksheet">
    <worksheetSource ref="A1:X1048576" sheet="รวมทั้งหมด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 count="3">
        <s v="หญิง"/>
        <s v="ชาย"/>
        <m/>
      </sharedItems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/>
    </cacheField>
    <cacheField name="5. สาขาวิชา" numFmtId="0">
      <sharedItems containsBlank="1"/>
    </cacheField>
    <cacheField name="6. รายวิชา" numFmtId="0">
      <sharedItems containsBlank="1" count="9">
        <s v="EPE (Intermediate)"/>
        <s v="EPE (Starter 2)"/>
        <s v="EPE (Elementary 2)"/>
        <s v="EPE (Pre-Intermediate)"/>
        <s v="EPE (Upper-Intermediate)"/>
        <s v="EPE (Elementary 1)"/>
        <m/>
        <s v="กลุ่มพิเศษ นิสิตรหัส 56" u="1"/>
        <s v="EPE (Starter 1)" u="1"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tring="0" containsBlank="1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tring="0" containsBlank="1" containsNumber="1" minValue="0.73941373619058959" maxValue="5"/>
    </cacheField>
    <cacheField name="3. เจ้าหน้าที่ให้คำแนะนำ/ข้อมูล ถูกต้อง ชัดเจน" numFmtId="0">
      <sharedItems containsString="0" containsBlank="1" containsNumber="1" minValue="0.96390295719594543" maxValue="5"/>
    </cacheField>
    <cacheField name="4. ความเหมาะสมของระยะเวลาในการจัดการอบรม" numFmtId="0">
      <sharedItems containsString="0" containsBlank="1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tring="0" containsBlank="1" containsNumber="1" minValue="0.81859575487598835" maxValue="5"/>
    </cacheField>
    <cacheField name="6. ความสะดวกของสถานที่อบรม" numFmtId="0">
      <sharedItems containsString="0" containsBlank="1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tring="0" containsBlank="1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tring="0" containsBlank="1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tring="0" containsBlank="1" containsNumber="1" minValue="0.72807898603172794" maxValue="5"/>
    </cacheField>
    <cacheField name="10. เนื้อหาสาระของการอบรมมีความเหมาะสมเพียงใด" numFmtId="0">
      <sharedItems containsString="0" containsBlank="1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tring="0" containsBlank="1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tring="0" containsBlank="1" containsNumber="1" minValue="0.78765223265344775" maxValue="5"/>
    </cacheField>
    <cacheField name="13. อาจารย์เข้าสอน – เลิกสอน ตรงเวลา" numFmtId="0">
      <sharedItems containsString="0" containsBlank="1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tring="0" containsBlank="1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tring="0" containsBlank="1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3156612777834005" maxValue="4.0598568640208201" count="30" longText="1">
        <s v="ควรจะเปิดสอนตามวันเวลาที่แจ้งไว้ แม้คนจะเรียนน้อย"/>
        <m/>
        <s v="ควรให้สัดส่วนของคะแนนในการเข้าเรียนแล้คะแนนของงานให้มากขึ้น ประมาน50:50"/>
    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      <s v="ควรมีการยกตัวอย่างทำข้อสอบ "/>
    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      <s v="ระยะเวลาการอบรมให้น้อยลง จัดรอบการอบรมให้บ่อยขึ้น"/>
    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      <s v="เป็นโครงการที่ดีครับ"/>
        <s v="-"/>
        <s v="ควรมีกิจกรรมเสริมความรู้อื่นนอกจากในเอกสาร."/>
        <s v="ตัวหนังสือขึ้นจอมีขนาดเล็กไป"/>
    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      <s v="วันสอบ น่าจะห่างจากวันสุดท้าย ที่เรียน ประมาณ 2 อาทิตย์ จะได้มีเวลาในการเตรียมตัว สอบ"/>
    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      <s v="อยากได้ CD เกี่ยวกับ VDO ในบทเรียนมาฟังเพิ่มเติมค่ะ"/>
    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  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      <s v="บ่ายโมง ถึง บ่ายสาม พอแล้ว"/>
        <s v="อาจารย์ ณิชฎารัศมี สอนได้ดีมาก ๆ อยากเรียนกะท่านอีกครั้ง"/>
        <s v="อาจารยืทุกคนสอนดี คะ"/>
    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      <s v="สื่อใช้ตัวอักษรเล็กและเบรอ ขยายมองไม่ชัด"/>
        <s v="คอร์สสนทนาภาษาอังกฤษ คอร์สเขียน abstract"/>
    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      <s v="ตัวอย่างที่สอน ง่ายกว่า ตัวข้อสอบที่ สมัครสอบ จริงๆ"/>
        <n v="4.0250825082508248"/>
        <n v="0.86508941691856922"/>
        <n v="4.0598568640208201" u="1"/>
        <n v="0.831566127778340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d v="2018-11-18T10:14:31"/>
    <s v="หญิง"/>
    <s v="51 ปีขึ้นไป"/>
    <s v="ปริญญาเอก"/>
    <x v="0"/>
    <x v="0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s v="ควรจะเปิดสอนตามวันเวลาที่แจ้งไว้ แม้คนจะเรียนน้อย"/>
  </r>
  <r>
    <d v="2018-11-18T10:19:23"/>
    <s v="หญิง"/>
    <s v="20-30 ปี"/>
    <s v="ปริญญาโท"/>
    <x v="0"/>
    <x v="1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m/>
  </r>
  <r>
    <d v="2018-11-18T10:19:53"/>
    <s v="หญิง"/>
    <s v="20-30 ปี"/>
    <s v="ปริญญาโท"/>
    <x v="0"/>
    <x v="2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m/>
  </r>
  <r>
    <d v="2018-11-18T10:20:15"/>
    <s v="หญิง"/>
    <s v="31-40 ปี"/>
    <s v="ปริญญาเอก"/>
    <x v="0"/>
    <x v="3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m/>
  </r>
  <r>
    <d v="2018-11-18T10:20:22"/>
    <s v="หญิง"/>
    <s v="20-30 ปี"/>
    <s v="ปริญญาโท"/>
    <x v="1"/>
    <x v="4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m/>
  </r>
  <r>
    <d v="2018-11-18T10:21:26"/>
    <s v="ชาย"/>
    <s v="31-40 ปี"/>
    <s v="ปริญญาเอก"/>
    <x v="0"/>
    <x v="3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s v="ควรให้สัดส่วนของคะแนนในการเข้าเรียนแล้คะแนนของงานให้มากขึ้น ประมาน50:50"/>
  </r>
  <r>
    <d v="2018-11-18T10:26:46"/>
    <s v="ชาย"/>
    <s v="20-30 ปี"/>
    <s v="ปริญญาเอก"/>
    <x v="2"/>
    <x v="5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</r>
  <r>
    <d v="2018-11-18T10:26:51"/>
    <s v="ชาย"/>
    <s v="20-30 ปี"/>
    <s v="ปริญญาโท"/>
    <x v="3"/>
    <x v="6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m/>
  </r>
  <r>
    <d v="2018-11-18T10:33:25"/>
    <s v="หญิง"/>
    <s v="20-30 ปี"/>
    <s v="ปริญญาโท"/>
    <x v="4"/>
    <x v="6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m/>
  </r>
  <r>
    <d v="2018-11-18T10:34:33"/>
    <s v="ชาย"/>
    <s v="31-40 ปี"/>
    <s v="ปริญญาโท"/>
    <x v="5"/>
    <x v="8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0:38:25"/>
    <s v="หญิง"/>
    <s v="20-30 ปี"/>
    <s v="ปริญญาโท"/>
    <x v="3"/>
    <x v="6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m/>
  </r>
  <r>
    <d v="2018-11-18T10:39:52"/>
    <s v="หญิง"/>
    <s v="20-30 ปี"/>
    <s v="ปริญญาโท"/>
    <x v="3"/>
    <x v="6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m/>
  </r>
  <r>
    <d v="2018-11-18T10:41:19"/>
    <s v="หญิง"/>
    <s v="20-30 ปี"/>
    <s v="ปริญญาโท"/>
    <x v="6"/>
    <x v="9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m/>
  </r>
  <r>
    <d v="2018-11-18T10:45:09"/>
    <s v="ชาย"/>
    <s v="20-30 ปี"/>
    <s v="ปริญญาโท"/>
    <x v="2"/>
    <x v="10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m/>
  </r>
  <r>
    <d v="2018-11-18T10:45:15"/>
    <s v="หญิง"/>
    <s v="20-30 ปี"/>
    <s v="ปริญญาโท"/>
    <x v="0"/>
    <x v="7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m/>
  </r>
  <r>
    <d v="2018-11-18T10:45:57"/>
    <s v="หญิง"/>
    <s v="20-30 ปี"/>
    <s v="ปริญญาโท"/>
    <x v="5"/>
    <x v="11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m/>
  </r>
  <r>
    <d v="2018-11-18T10:54:00"/>
    <s v="หญิง"/>
    <s v="31-40 ปี"/>
    <s v="ปริญญาเอก"/>
    <x v="0"/>
    <x v="12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m/>
  </r>
  <r>
    <d v="2018-11-18T10:55:09"/>
    <s v="หญิง"/>
    <s v="41-50 ปี"/>
    <s v="ปริญญาเอก"/>
    <x v="0"/>
    <x v="3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m/>
  </r>
  <r>
    <d v="2018-11-18T10:57:02"/>
    <s v="ชาย"/>
    <s v="31-40 ปี"/>
    <s v="ปริญญาเอก"/>
    <x v="0"/>
    <x v="3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m/>
  </r>
  <r>
    <d v="2018-11-18T11:01:39"/>
    <s v="หญิง"/>
    <s v="20-30 ปี"/>
    <s v="ปริญญาโท"/>
    <x v="0"/>
    <x v="12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m/>
  </r>
  <r>
    <d v="2018-11-18T11:02:11"/>
    <s v="หญิง"/>
    <s v="31-40 ปี"/>
    <s v="ปริญญาเอก"/>
    <x v="7"/>
    <x v="5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m/>
  </r>
  <r>
    <d v="2018-11-18T11:02:52"/>
    <s v="หญิง"/>
    <s v="20-30 ปี"/>
    <s v="ปริญญาโท"/>
    <x v="0"/>
    <x v="13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m/>
  </r>
  <r>
    <d v="2018-11-18T11:03:34"/>
    <s v="ชาย"/>
    <s v="31-40 ปี"/>
    <s v="ปริญญาโท"/>
    <x v="0"/>
    <x v="2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s v="ควรมีการยกตัวอย่างทำข้อสอบ "/>
  </r>
  <r>
    <d v="2018-11-18T11:09:53"/>
    <s v="ชาย"/>
    <s v="20-30 ปี"/>
    <s v="ปริญญาโท"/>
    <x v="8"/>
    <x v="14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m/>
  </r>
  <r>
    <d v="2018-11-18T11:16:18"/>
    <s v="หญิง"/>
    <s v="31-40 ปี"/>
    <s v="ปริญญาโท"/>
    <x v="9"/>
    <x v="15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</r>
  <r>
    <d v="2018-11-18T11:16:52"/>
    <s v="ชาย"/>
    <s v="31-40 ปี"/>
    <s v="ปริญญาโท"/>
    <x v="0"/>
    <x v="16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m/>
  </r>
  <r>
    <d v="2018-11-18T11:19:26"/>
    <s v="หญิง"/>
    <s v="20-30 ปี"/>
    <s v="ปริญญาโท"/>
    <x v="5"/>
    <x v="8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m/>
  </r>
  <r>
    <d v="2018-11-18T11:19:50"/>
    <s v="ชาย"/>
    <s v="31-40 ปี"/>
    <s v="ปริญญาโท"/>
    <x v="10"/>
    <x v="17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m/>
  </r>
  <r>
    <d v="2018-11-18T11:20:58"/>
    <s v="ชาย"/>
    <s v="41-50 ปี"/>
    <s v="ปริญญาโท"/>
    <x v="0"/>
    <x v="2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m/>
  </r>
  <r>
    <d v="2018-11-18T11:26:18"/>
    <s v="ชาย"/>
    <s v="41-50 ปี"/>
    <s v="ปริญญาโท"/>
    <x v="11"/>
    <x v="9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1:27:15"/>
    <s v="หญิง"/>
    <s v="20-30 ปี"/>
    <s v="ปริญญาโท"/>
    <x v="12"/>
    <x v="18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s v="ระยะเวลาการอบรมให้น้อยลง จัดรอบการอบรมให้บ่อยขึ้น"/>
  </r>
  <r>
    <d v="2018-11-18T11:34:41"/>
    <s v="ชาย"/>
    <s v="20-30 ปี"/>
    <s v="ปริญญาเอก"/>
    <x v="13"/>
    <x v="19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</r>
  <r>
    <d v="2018-11-18T11:34:41"/>
    <s v="ชาย"/>
    <s v="31-40 ปี"/>
    <s v="ปริญญาเอก"/>
    <x v="0"/>
    <x v="3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m/>
  </r>
  <r>
    <d v="2018-11-18T11:36:54"/>
    <s v="ชาย"/>
    <s v="20-30 ปี"/>
    <s v="ปริญญาโท"/>
    <x v="0"/>
    <x v="20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m/>
  </r>
  <r>
    <d v="2018-11-18T11:54:50"/>
    <s v="ชาย"/>
    <s v="41-50 ปี"/>
    <s v="ปริญญาเอก"/>
    <x v="14"/>
    <x v="21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s v="เป็นโครงการที่ดีครับ"/>
  </r>
  <r>
    <d v="2018-11-18T12:08:41"/>
    <s v="หญิง"/>
    <s v="20-30 ปี"/>
    <s v="ปริญญาโท"/>
    <x v="5"/>
    <x v="22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s v="-"/>
  </r>
  <r>
    <d v="2018-11-18T12:43:36"/>
    <s v="หญิง"/>
    <s v="31-40 ปี"/>
    <s v="ปริญญาโท"/>
    <x v="2"/>
    <x v="9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m/>
  </r>
  <r>
    <d v="2018-11-18T13:26:19"/>
    <s v="ชาย"/>
    <s v="41-50 ปี"/>
    <s v="ปริญญาเอก"/>
    <x v="15"/>
    <x v="23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s v="ควรมีกิจกรรมเสริมความรู้อื่นนอกจากในเอกสาร."/>
  </r>
  <r>
    <d v="2018-11-18T13:32:55"/>
    <s v="หญิง"/>
    <s v="41-50 ปี"/>
    <s v="ปริญญาโท"/>
    <x v="6"/>
    <x v="5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s v="ตัวหนังสือขึ้นจอมีขนาดเล็กไป"/>
  </r>
  <r>
    <d v="2018-11-18T13:38:57"/>
    <s v="ชาย"/>
    <s v="31-40 ปี"/>
    <s v="ปริญญาเอก"/>
    <x v="13"/>
    <x v="24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m/>
  </r>
  <r>
    <d v="2018-11-18T13:40:38"/>
    <s v="ชาย"/>
    <s v="20-30 ปี"/>
    <s v="ปริญญาโท"/>
    <x v="3"/>
    <x v="25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m/>
  </r>
  <r>
    <d v="2018-11-18T14:10:02"/>
    <s v="ชาย"/>
    <s v="31-40 ปี"/>
    <s v="ปริญญาเอก"/>
    <x v="13"/>
    <x v="26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m/>
  </r>
  <r>
    <d v="2018-11-18T14:17:26"/>
    <s v="หญิง"/>
    <s v="20-30 ปี"/>
    <s v="ปริญญาเอก"/>
    <x v="0"/>
    <x v="2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m/>
  </r>
  <r>
    <d v="2018-11-18T16:40:28"/>
    <s v="หญิง"/>
    <s v="20-30 ปี"/>
    <s v="ปริญญาโท"/>
    <x v="16"/>
    <x v="27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m/>
  </r>
  <r>
    <d v="2018-11-18T18:46:28"/>
    <s v="ชาย"/>
    <s v="20-30 ปี"/>
    <s v="ปริญญาเอก"/>
    <x v="0"/>
    <x v="28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m/>
  </r>
  <r>
    <d v="2018-11-18T19:18:57"/>
    <s v="หญิง"/>
    <s v="31-40 ปี"/>
    <s v="ปริญญาเอก"/>
    <x v="0"/>
    <x v="16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</r>
  <r>
    <d v="2018-11-18T22:34:55"/>
    <s v="ชาย"/>
    <s v="20-30 ปี"/>
    <s v="ปริญญาโท"/>
    <x v="17"/>
    <x v="29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m/>
  </r>
  <r>
    <d v="2018-11-18T22:48:19"/>
    <s v="หญิง"/>
    <s v="31-40 ปี"/>
    <s v="ปริญญาโท"/>
    <x v="5"/>
    <x v="30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m/>
  </r>
  <r>
    <d v="2018-11-19T09:04:12"/>
    <s v="หญิง"/>
    <s v="41-50 ปี"/>
    <s v="ปริญญาเอก"/>
    <x v="0"/>
    <x v="7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s v="วันสอบ น่าจะห่างจากวันสุดท้าย ที่เรียน ประมาณ 2 อาทิตย์ จะได้มีเวลาในการเตรียมตัว สอบ"/>
  </r>
  <r>
    <d v="2018-11-19T09:06:59"/>
    <s v="หญิง"/>
    <s v="20-30 ปี"/>
    <s v="ปริญญาโท"/>
    <x v="18"/>
    <x v="31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09:13:10"/>
    <s v="ชาย"/>
    <s v="31-40 ปี"/>
    <s v="ปริญญาเอก"/>
    <x v="0"/>
    <x v="3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m/>
  </r>
  <r>
    <d v="2018-11-19T09:38:44"/>
    <s v="หญิง"/>
    <s v="31-40 ปี"/>
    <s v="ปริญญาเอก"/>
    <x v="0"/>
    <x v="7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s v="อยากได้ CD เกี่ยวกับ VDO ในบทเรียนมาฟังเพิ่มเติมค่ะ"/>
  </r>
  <r>
    <d v="2018-11-19T10:19:23"/>
    <s v="ชาย"/>
    <s v="41-50 ปี"/>
    <s v="ปริญญาเอก"/>
    <x v="5"/>
    <x v="32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</r>
  <r>
    <d v="2018-11-19T11:10:34"/>
    <s v="ชาย"/>
    <s v="20-30 ปี"/>
    <s v="ปริญญาโท"/>
    <x v="17"/>
    <x v="29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</r>
  <r>
    <d v="2018-11-19T11:22:05"/>
    <s v="ชาย"/>
    <s v="31-40 ปี"/>
    <s v="ปริญญาเอก"/>
    <x v="19"/>
    <x v="33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m/>
  </r>
  <r>
    <d v="2018-11-19T11:46:31"/>
    <s v="หญิง"/>
    <s v="20-30 ปี"/>
    <s v="ปริญญาโท"/>
    <x v="18"/>
    <x v="31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11:56:06"/>
    <s v="ชาย"/>
    <s v="20-30 ปี"/>
    <s v="ปริญญาโท"/>
    <x v="13"/>
    <x v="24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s v="บ่ายโมง ถึง บ่ายสาม พอแล้ว"/>
  </r>
  <r>
    <d v="2018-11-19T12:05:08"/>
    <s v="ชาย"/>
    <s v="20-30 ปี"/>
    <s v="ปริญญาโท"/>
    <x v="17"/>
    <x v="29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m/>
  </r>
  <r>
    <d v="2018-11-19T12:59:05"/>
    <s v="ชาย"/>
    <s v="20-30 ปี"/>
    <s v="ปริญญาโท"/>
    <x v="17"/>
    <x v="34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m/>
  </r>
  <r>
    <d v="2018-11-19T21:33:22"/>
    <s v="ชาย"/>
    <s v="20-30 ปี"/>
    <s v="ปริญญาโท"/>
    <x v="0"/>
    <x v="16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m/>
  </r>
  <r>
    <d v="2018-11-20T21:57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m/>
  </r>
  <r>
    <d v="2018-11-20T23:36:06"/>
    <s v="หญิง"/>
    <s v="31-40 ปี"/>
    <s v="ปริญญาเอก"/>
    <x v="20"/>
    <x v="5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m/>
  </r>
  <r>
    <d v="2018-11-21T08:52:42"/>
    <s v="หญิง"/>
    <s v="41-50 ปี"/>
    <s v="ปริญญาเอก"/>
    <x v="16"/>
    <x v="23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m/>
  </r>
  <r>
    <d v="2018-11-21T12:23:16"/>
    <s v="ชาย"/>
    <s v="20-30 ปี"/>
    <s v="ปริญญาโท"/>
    <x v="3"/>
    <x v="6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s v="อาจารย์ ณิชฎารัศมี สอนได้ดีมาก ๆ อยากเรียนกะท่านอีกครั้ง"/>
  </r>
  <r>
    <d v="2018-11-21T19:29:03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m/>
  </r>
  <r>
    <d v="2018-11-21T19:30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s v="อาจารยืทุกคนสอนดี คะ"/>
  </r>
  <r>
    <d v="2018-11-21T21:28:06"/>
    <s v="หญิง"/>
    <s v="20-30 ปี"/>
    <s v="ปริญญาโท"/>
    <x v="21"/>
    <x v="35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m/>
  </r>
  <r>
    <d v="2018-11-22T12:38:32"/>
    <s v="หญิง"/>
    <s v="20-30 ปี"/>
    <s v="ปริญญาโท"/>
    <x v="22"/>
    <x v="36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m/>
  </r>
  <r>
    <d v="2018-11-23T03:32:44"/>
    <s v="ชาย"/>
    <s v="41-50 ปี"/>
    <s v="ปริญญาเอก"/>
    <x v="13"/>
    <x v="37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m/>
  </r>
  <r>
    <d v="2018-11-23T10:44:56"/>
    <s v="หญิง"/>
    <s v="20-30 ปี"/>
    <s v="ปริญญาโท"/>
    <x v="0"/>
    <x v="7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m/>
  </r>
  <r>
    <d v="2018-11-23T13:56:11"/>
    <s v="หญิง"/>
    <s v="20-30 ปี"/>
    <s v="ปริญญาโท"/>
    <x v="0"/>
    <x v="7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m/>
  </r>
  <r>
    <d v="2018-11-23T15:11:33"/>
    <s v="ชาย"/>
    <s v="20-30 ปี"/>
    <s v="ปริญญาโท"/>
    <x v="23"/>
    <x v="31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m/>
  </r>
  <r>
    <d v="2018-11-23T16:17:22"/>
    <s v="หญิง"/>
    <s v="31-40 ปี"/>
    <s v="ปริญญาเอก"/>
    <x v="10"/>
    <x v="38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</r>
  <r>
    <d v="2018-11-25T17:17:07"/>
    <s v="หญิง"/>
    <s v="41-50 ปี"/>
    <s v="ปริญญาโท"/>
    <x v="24"/>
    <x v="39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m/>
  </r>
  <r>
    <d v="2018-11-25T21:15:50"/>
    <s v="หญิง"/>
    <s v="41-50 ปี"/>
    <s v="ปริญญาเอก"/>
    <x v="25"/>
    <x v="40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m/>
  </r>
  <r>
    <d v="2018-11-25T21:23:20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m/>
  </r>
  <r>
    <d v="2018-11-25T21:29:23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s v="สื่อใช้ตัวอักษรเล็กและเบรอ ขยายมองไม่ชัด"/>
  </r>
  <r>
    <d v="2018-11-26T10:17:34"/>
    <s v="หญิง"/>
    <s v="31-40 ปี"/>
    <s v="ปริญญาโท"/>
    <x v="11"/>
    <x v="41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m/>
  </r>
  <r>
    <d v="2018-11-26T10:17:37"/>
    <s v="ชาย"/>
    <s v="20-30 ปี"/>
    <s v="ปริญญาโท"/>
    <x v="0"/>
    <x v="42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m/>
  </r>
  <r>
    <d v="2018-11-26T10:45:55"/>
    <s v="ชาย"/>
    <s v="31-40 ปี"/>
    <s v="ปริญญาเอก"/>
    <x v="0"/>
    <x v="43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m/>
  </r>
  <r>
    <d v="2018-11-26T10:49:50"/>
    <s v="หญิง"/>
    <s v="31-40 ปี"/>
    <s v="ปริญญาโท"/>
    <x v="26"/>
    <x v="44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m/>
  </r>
  <r>
    <d v="2018-11-26T14:36:51"/>
    <s v="ชาย"/>
    <s v="20-30 ปี"/>
    <s v="ปริญญาโท"/>
    <x v="17"/>
    <x v="45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s v="คอร์สสนทนาภาษาอังกฤษ คอร์สเขียน abstract"/>
  </r>
  <r>
    <d v="2018-11-27T10:04:21"/>
    <s v="ชาย"/>
    <s v="20-30 ปี"/>
    <s v="ปริญญาเอก"/>
    <x v="0"/>
    <x v="2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</r>
  <r>
    <d v="2018-11-27T10:47:36"/>
    <s v="หญิง"/>
    <s v="20-30 ปี"/>
    <s v="ปริญญาโท"/>
    <x v="11"/>
    <x v="5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m/>
  </r>
  <r>
    <d v="2018-11-27T10:47:53"/>
    <s v="หญิง"/>
    <s v="20-30 ปี"/>
    <s v="ปริญญาโท"/>
    <x v="27"/>
    <x v="46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m/>
  </r>
  <r>
    <d v="2018-11-27T17:16:53"/>
    <s v="ชาย"/>
    <s v="20-30 ปี"/>
    <s v="ปริญญาโท"/>
    <x v="17"/>
    <x v="47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m/>
  </r>
  <r>
    <d v="2018-11-27T17:31:15"/>
    <s v="ชาย"/>
    <s v="20-30 ปี"/>
    <s v="ปริญญาโท"/>
    <x v="0"/>
    <x v="12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m/>
  </r>
  <r>
    <d v="2018-11-27T19:14:48"/>
    <s v="หญิง"/>
    <s v="20-30 ปี"/>
    <s v="ปริญญาโท"/>
    <x v="0"/>
    <x v="7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m/>
  </r>
  <r>
    <d v="2018-11-28T07:42:51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1-29T07:17:23"/>
    <s v="ชาย"/>
    <s v="20-30 ปี"/>
    <s v="ปริญญาโท"/>
    <x v="6"/>
    <x v="14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m/>
  </r>
  <r>
    <d v="2018-11-30T11:36:36"/>
    <s v="ชาย"/>
    <s v="20-30 ปี"/>
    <s v="ปริญญาโท"/>
    <x v="28"/>
    <x v="40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m/>
  </r>
  <r>
    <d v="2018-11-30T11:38:05"/>
    <s v="หญิง"/>
    <s v="20-30 ปี"/>
    <s v="ปริญญาโท"/>
    <x v="13"/>
    <x v="37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m/>
  </r>
  <r>
    <d v="2018-11-30T11:57:43"/>
    <s v="หญิง"/>
    <s v="20-30 ปี"/>
    <s v="ปริญญาโท"/>
    <x v="16"/>
    <x v="49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m/>
  </r>
  <r>
    <d v="2018-12-01T20:13:35"/>
    <s v="หญิง"/>
    <s v="31-40 ปี"/>
    <s v="ปริญญาเอก"/>
    <x v="6"/>
    <x v="5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m/>
  </r>
  <r>
    <d v="2018-12-03T09:04:10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2-03T19:22:15"/>
    <s v="หญิง"/>
    <s v="41-50 ปี"/>
    <s v="ปริญญาเอก"/>
    <x v="0"/>
    <x v="12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m/>
  </r>
  <r>
    <d v="2018-12-03T20:53:58"/>
    <s v="หญิง"/>
    <s v="41-50 ปี"/>
    <s v="ปริญญาเอก"/>
    <x v="29"/>
    <x v="50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m/>
  </r>
  <r>
    <d v="2018-12-03T22:10:10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d v="2018-12-03T22:17:42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m/>
    <m/>
    <m/>
    <m/>
    <x v="30"/>
    <x v="51"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n v="4.0250825082508248"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n v="0.86508941691856922"/>
  </r>
  <r>
    <m/>
    <m/>
    <m/>
    <m/>
    <x v="30"/>
    <x v="51"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m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">
  <r>
    <d v="2018-11-18T10:14:31"/>
    <x v="0"/>
    <s v="51 ปีขึ้นไป"/>
    <s v="ปริญญาเอก"/>
    <s v="ศึกษาศาสตร์"/>
    <s v="พัฒนาศึกษา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x v="0"/>
  </r>
  <r>
    <d v="2018-11-18T10:19:23"/>
    <x v="0"/>
    <s v="20-30 ปี"/>
    <s v="ปริญญาโท"/>
    <s v="ศึกษาศาสตร์"/>
    <s v="วิทศึกษา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x v="1"/>
  </r>
  <r>
    <d v="2018-11-18T10:19:53"/>
    <x v="0"/>
    <s v="20-30 ปี"/>
    <s v="ปริญญาโท"/>
    <s v="ศึกษาศาสตร์"/>
    <s v="วิทยาศาสตร์ศึกษา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x v="1"/>
  </r>
  <r>
    <d v="2018-11-18T10:20:15"/>
    <x v="0"/>
    <s v="31-40 ปี"/>
    <s v="ปริญญาเอก"/>
    <s v="ศึกษาศาสตร์"/>
    <s v="การจัดการกีฬา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x v="1"/>
  </r>
  <r>
    <d v="2018-11-18T10:20:22"/>
    <x v="0"/>
    <s v="20-30 ปี"/>
    <s v="ปริญญาโท"/>
    <s v="สหเวชศาสตร์"/>
    <s v="ฟิสิกส์การแพทย์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x v="1"/>
  </r>
  <r>
    <d v="2018-11-18T10:21:26"/>
    <x v="1"/>
    <s v="31-40 ปี"/>
    <s v="ปริญญาเอก"/>
    <s v="ศึกษาศาสตร์"/>
    <s v="การจัดการกีฬา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x v="2"/>
  </r>
  <r>
    <d v="2018-11-18T10:26:46"/>
    <x v="1"/>
    <s v="20-30 ปี"/>
    <s v="ปริญญาเอก"/>
    <s v="บริหารธุรกิจ เศรษฐศาสตร์และการสื่อสาร"/>
    <s v="การสื่อสาร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x v="3"/>
  </r>
  <r>
    <d v="2018-11-18T10:26:51"/>
    <x v="1"/>
    <s v="20-30 ปี"/>
    <s v="ปริญญาโท"/>
    <s v="สังคมศาสตร์"/>
    <s v="รัฐศาสตร์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x v="1"/>
  </r>
  <r>
    <d v="2018-11-18T10:33:25"/>
    <x v="0"/>
    <s v="20-30 ปี"/>
    <s v="ปริญญาโท"/>
    <s v="สังคม"/>
    <s v="รัฐศาสตร์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x v="1"/>
  </r>
  <r>
    <d v="2018-11-18T10:34:33"/>
    <x v="1"/>
    <s v="31-40 ปี"/>
    <s v="ปริญญาโท"/>
    <s v="สาธารณสุขศาสตร์"/>
    <s v="สาธารณสุขศาสตรมหาบัณฑิต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0:38:25"/>
    <x v="0"/>
    <s v="20-30 ปี"/>
    <s v="ปริญญาโท"/>
    <s v="สังคมศาสตร์"/>
    <s v="รัฐศาสตร์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x v="1"/>
  </r>
  <r>
    <d v="2018-11-18T10:39:52"/>
    <x v="0"/>
    <s v="20-30 ปี"/>
    <s v="ปริญญาโท"/>
    <s v="สังคมศาสตร์"/>
    <s v="รัฐศาสตร์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x v="1"/>
  </r>
  <r>
    <d v="2018-11-18T10:41:19"/>
    <x v="0"/>
    <s v="20-30 ปี"/>
    <s v="ปริญญาโท"/>
    <s v="BEC"/>
    <s v="MBA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x v="1"/>
  </r>
  <r>
    <d v="2018-11-18T10:45:09"/>
    <x v="1"/>
    <s v="20-30 ปี"/>
    <s v="ปริญญาโท"/>
    <s v="บริหารธุรกิจ เศรษฐศาสตร์และการสื่อสาร"/>
    <s v="การบริหารเทคโนโลยีสารสนเทศเชิงกลยุทย์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x v="1"/>
  </r>
  <r>
    <d v="2018-11-18T10:45:15"/>
    <x v="0"/>
    <s v="20-30 ปี"/>
    <s v="ปริญญาโท"/>
    <s v="ศึกษาศาสตร์"/>
    <s v="หลักสูตรและการสอน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x v="1"/>
  </r>
  <r>
    <d v="2018-11-18T10:45:57"/>
    <x v="0"/>
    <s v="20-30 ปี"/>
    <s v="ปริญญาโท"/>
    <s v="สาธารณสุขศาสตร์"/>
    <s v="สาธารณสุข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x v="1"/>
  </r>
  <r>
    <d v="2018-11-18T10:54:00"/>
    <x v="0"/>
    <s v="31-40 ปี"/>
    <s v="ปริญญาเอก"/>
    <s v="ศึกษาศาสตร์"/>
    <s v="พัฒนศึกษา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x v="1"/>
  </r>
  <r>
    <d v="2018-11-18T10:55:09"/>
    <x v="0"/>
    <s v="41-50 ปี"/>
    <s v="ปริญญาเอก"/>
    <s v="ศึกษาศาสตร์"/>
    <s v="การจัดการกีฬา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x v="1"/>
  </r>
  <r>
    <d v="2018-11-18T10:57:02"/>
    <x v="1"/>
    <s v="31-40 ปี"/>
    <s v="ปริญญาเอก"/>
    <s v="ศึกษาศาสตร์"/>
    <s v="การจัดการกีฬา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x v="1"/>
  </r>
  <r>
    <d v="2018-11-18T11:01:39"/>
    <x v="0"/>
    <s v="20-30 ปี"/>
    <s v="ปริญญาโท"/>
    <s v="ศึกษาศาสตร์"/>
    <s v="พัฒนศึกษา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x v="1"/>
  </r>
  <r>
    <d v="2018-11-18T11:02:11"/>
    <x v="0"/>
    <s v="31-40 ปี"/>
    <s v="ปริญญาเอก"/>
    <s v="บริหารธุกิจ เศรษฐศาสตร์ และการสื่อสาร"/>
    <s v="การสื่อสาร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x v="1"/>
  </r>
  <r>
    <d v="2018-11-18T11:02:52"/>
    <x v="0"/>
    <s v="20-30 ปี"/>
    <s v="ปริญญาโท"/>
    <s v="ศึกษาศาสตร์"/>
    <s v="วิทยาศาสตร์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x v="1"/>
  </r>
  <r>
    <d v="2018-11-18T11:03:34"/>
    <x v="1"/>
    <s v="31-40 ปี"/>
    <s v="ปริญญาโท"/>
    <s v="ศึกษาศาสตร์"/>
    <s v="วิทยาศาสตร์ศึกษา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x v="4"/>
  </r>
  <r>
    <d v="2018-11-18T11:09:53"/>
    <x v="1"/>
    <s v="20-30 ปี"/>
    <s v="ปริญญาโท"/>
    <s v="B.E.C."/>
    <s v="M.B.A.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x v="1"/>
  </r>
  <r>
    <d v="2018-11-18T11:16:18"/>
    <x v="0"/>
    <s v="31-40 ปี"/>
    <s v="ปริญญาโท"/>
    <s v="BEC."/>
    <s v="MBB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x v="5"/>
  </r>
  <r>
    <d v="2018-11-18T11:16:52"/>
    <x v="1"/>
    <s v="31-40 ปี"/>
    <s v="ปริญญาโท"/>
    <s v="ศึกษาศาสตร์"/>
    <s v="การบริหารการศึกษา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x v="1"/>
  </r>
  <r>
    <d v="2018-11-18T11:19:26"/>
    <x v="0"/>
    <s v="20-30 ปี"/>
    <s v="ปริญญาโท"/>
    <s v="สาธารณสุขศาสตร์"/>
    <s v="สาธารณสุขศาสตรมหาบัณฑิต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x v="1"/>
  </r>
  <r>
    <d v="2018-11-18T11:19:50"/>
    <x v="1"/>
    <s v="31-40 ปี"/>
    <s v="ปริญญาโท"/>
    <s v="ทันตแพทยศาสตร์"/>
    <s v="ปริทันตวิทยา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x v="1"/>
  </r>
  <r>
    <d v="2018-11-18T11:20:58"/>
    <x v="1"/>
    <s v="41-50 ปี"/>
    <s v="ปริญญาโท"/>
    <s v="ศึกษาศาสตร์"/>
    <s v="วิทยาศาสตร์ศึกษา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x v="1"/>
  </r>
  <r>
    <d v="2018-11-18T11:26:18"/>
    <x v="1"/>
    <s v="41-50 ปี"/>
    <s v="ปริญญาโท"/>
    <s v="บริหารธุรกิจ"/>
    <s v="MBA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1:27:15"/>
    <x v="0"/>
    <s v="20-30 ปี"/>
    <s v="ปริญญาโท"/>
    <s v="วิทยาศาสตร์การแพทย์"/>
    <s v="วิทยาศาสตร์การแพทย์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x v="6"/>
  </r>
  <r>
    <d v="2018-11-18T11:34:41"/>
    <x v="1"/>
    <s v="20-30 ปี"/>
    <s v="ปริญญาเอก"/>
    <s v="วิทยาศาสตร์"/>
    <s v="เคมี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x v="7"/>
  </r>
  <r>
    <d v="2018-11-18T11:34:41"/>
    <x v="1"/>
    <s v="31-40 ปี"/>
    <s v="ปริญญาเอก"/>
    <s v="ศึกษาศาสตร์"/>
    <s v="การจัดการกีฬา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x v="1"/>
  </r>
  <r>
    <d v="2018-11-18T11:36:54"/>
    <x v="1"/>
    <s v="20-30 ปี"/>
    <s v="ปริญญาโท"/>
    <s v="ศึกษาศาสตร์"/>
    <s v="บริหารการศึกษา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x v="1"/>
  </r>
  <r>
    <d v="2018-11-18T11:54:50"/>
    <x v="1"/>
    <s v="41-50 ปี"/>
    <s v="ปริญญาเอก"/>
    <s v="ศึกษาศาตร"/>
    <s v="บริหารการศึกษา​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x v="8"/>
  </r>
  <r>
    <d v="2018-11-18T12:08:41"/>
    <x v="0"/>
    <s v="20-30 ปี"/>
    <s v="ปริญญาโท"/>
    <s v="สาธารณสุขศาสตร์"/>
    <s v="สาธารณสุขศาสตรบัณฑิต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x v="9"/>
  </r>
  <r>
    <d v="2018-11-18T12:43:36"/>
    <x v="0"/>
    <s v="31-40 ปี"/>
    <s v="ปริญญาโท"/>
    <s v="บริหารธุรกิจ เศรษฐศาสตร์และการสื่อสาร"/>
    <s v="MBA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x v="1"/>
  </r>
  <r>
    <d v="2018-11-18T13:26:19"/>
    <x v="1"/>
    <s v="41-50 ปี"/>
    <s v="ปริญญาเอก"/>
    <s v="คณะเกษตรศาสตร์ฯ"/>
    <s v="วิทยาศาสตร์การเกษตร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x v="10"/>
  </r>
  <r>
    <d v="2018-11-18T13:32:55"/>
    <x v="0"/>
    <s v="41-50 ปี"/>
    <s v="ปริญญาโท"/>
    <s v="BEC"/>
    <s v="การสื่อสาร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x v="11"/>
  </r>
  <r>
    <d v="2018-11-18T13:38:57"/>
    <x v="1"/>
    <s v="31-40 ปี"/>
    <s v="ปริญญาเอก"/>
    <s v="วิทยาศาสตร์"/>
    <s v="เทคโนโลยีสารสนเทศ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x v="1"/>
  </r>
  <r>
    <d v="2018-11-18T13:40:38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x v="1"/>
  </r>
  <r>
    <d v="2018-11-18T14:10:02"/>
    <x v="1"/>
    <s v="31-40 ปี"/>
    <s v="ปริญญาเอก"/>
    <s v="วิทยาศาสตร์"/>
    <s v="คณิตศาสตร์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x v="1"/>
  </r>
  <r>
    <d v="2018-11-18T14:17:26"/>
    <x v="0"/>
    <s v="20-30 ปี"/>
    <s v="ปริญญาเอก"/>
    <s v="ศึกษาศาสตร์"/>
    <s v="วิทยาศาสตร์ศึกษา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x v="1"/>
  </r>
  <r>
    <d v="2018-11-18T16:40:28"/>
    <x v="0"/>
    <s v="20-30 ปี"/>
    <s v="ปริญญาโท"/>
    <s v="เกษตรศาสตร์ฯ"/>
    <s v="วิทยาศาสตร์และเทคโนโลยีการอาหาร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x v="1"/>
  </r>
  <r>
    <d v="2018-11-18T18:46:28"/>
    <x v="1"/>
    <s v="20-30 ปี"/>
    <s v="ปริญญาเอก"/>
    <s v="ศึกษาศาสตร์"/>
    <s v="วิจัยและประเมินผลการศึกษา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x v="1"/>
  </r>
  <r>
    <d v="2018-11-18T19:18:57"/>
    <x v="0"/>
    <s v="31-40 ปี"/>
    <s v="ปริญญาเอก"/>
    <s v="ศึกษาศาสตร์"/>
    <s v="การบริหารการศึกษา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x v="12"/>
  </r>
  <r>
    <d v="2018-11-18T22:34:55"/>
    <x v="1"/>
    <s v="20-30 ปี"/>
    <s v="ปริญญาโท"/>
    <s v="วิศวกรรมศาสตร์"/>
    <s v="วิศวกรรมเครื่องกล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x v="1"/>
  </r>
  <r>
    <d v="2018-11-18T22:48:19"/>
    <x v="0"/>
    <s v="31-40 ปี"/>
    <s v="ปริญญาโท"/>
    <s v="สาธารณสุขศาสตร์"/>
    <s v="สาธารณสุขศาสตร์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x v="1"/>
  </r>
  <r>
    <d v="2018-11-19T09:04:12"/>
    <x v="0"/>
    <s v="41-50 ปี"/>
    <s v="ปริญญาเอก"/>
    <s v="ศึกษาศาสตร์"/>
    <s v="หลักสูตรและการสอน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x v="13"/>
  </r>
  <r>
    <d v="2018-11-19T09:06:59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x v="14"/>
  </r>
  <r>
    <d v="2018-11-19T09:13:10"/>
    <x v="1"/>
    <s v="31-40 ปี"/>
    <s v="ปริญญาเอก"/>
    <s v="ศึกษาศาสตร์"/>
    <s v="การจัดการกีฬา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x v="1"/>
  </r>
  <r>
    <d v="2018-11-19T09:38:44"/>
    <x v="0"/>
    <s v="31-40 ปี"/>
    <s v="ปริญญาเอก"/>
    <s v="ศึกษาศาสตร์"/>
    <s v="หลักสูตรและการสอน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x v="15"/>
  </r>
  <r>
    <d v="2018-11-19T10:19:23"/>
    <x v="1"/>
    <s v="41-50 ปี"/>
    <s v="ปริญญาเอก"/>
    <s v="สาธารณสุขศาสตร์"/>
    <s v="สาธารณสุขศาสตรดุษฎีบัณฑิต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x v="16"/>
  </r>
  <r>
    <d v="2018-11-19T11:10:34"/>
    <x v="1"/>
    <s v="20-30 ปี"/>
    <s v="ปริญญาโท"/>
    <s v="วิศวกรรมศาสตร์"/>
    <s v="วิศวกรรมเครื่องกล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x v="17"/>
  </r>
  <r>
    <d v="2018-11-19T11:22:05"/>
    <x v="1"/>
    <s v="31-40 ปี"/>
    <s v="ปริญญาเอก"/>
    <s v="Agriculture "/>
    <s v="Agricultural science 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x v="1"/>
  </r>
  <r>
    <d v="2018-11-19T11:46:31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x v="14"/>
  </r>
  <r>
    <d v="2018-11-19T11:56:06"/>
    <x v="1"/>
    <s v="20-30 ปี"/>
    <s v="ปริญญาโท"/>
    <s v="วิทยาศาสตร์"/>
    <s v="เทคโนโลยีสารสนเทศ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x v="18"/>
  </r>
  <r>
    <d v="2018-11-19T12:05:08"/>
    <x v="1"/>
    <s v="20-30 ปี"/>
    <s v="ปริญญาโท"/>
    <s v="วิศวกรรมศาสตร์"/>
    <s v="วิศวกรรมเครื่องกล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x v="1"/>
  </r>
  <r>
    <d v="2018-11-19T12:59:05"/>
    <x v="1"/>
    <s v="20-30 ปี"/>
    <s v="ปริญญาโท"/>
    <s v="วิศวกรรมศาสตร์"/>
    <s v="วิศวกรรมไฟฟ้า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x v="1"/>
  </r>
  <r>
    <d v="2018-11-19T21:33:22"/>
    <x v="1"/>
    <s v="20-30 ปี"/>
    <s v="ปริญญาโท"/>
    <s v="ศึกษาศาสตร์"/>
    <s v="การบริหารการศึกษา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x v="1"/>
  </r>
  <r>
    <d v="2018-11-20T21:57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x v="1"/>
  </r>
  <r>
    <d v="2018-11-20T23:36:06"/>
    <x v="0"/>
    <s v="31-40 ปี"/>
    <s v="ปริญญาเอก"/>
    <s v="บริหารธุรกิจ​เศรษฐศาสตร์​และการสื่อสาร"/>
    <s v="การสื่อสาร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x v="1"/>
  </r>
  <r>
    <d v="2018-11-21T08:52:42"/>
    <x v="0"/>
    <s v="41-50 ปี"/>
    <s v="ปริญญาเอก"/>
    <s v="เกษตรศาสตร์ฯ"/>
    <s v="วิทยาศาสตร์การเกษตร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x v="1"/>
  </r>
  <r>
    <d v="2018-11-21T12:23:16"/>
    <x v="1"/>
    <s v="20-30 ปี"/>
    <s v="ปริญญาโท"/>
    <s v="สังคมศาสตร์"/>
    <s v="รัฐศาสตร์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x v="19"/>
  </r>
  <r>
    <d v="2018-11-21T19:29:03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x v="1"/>
  </r>
  <r>
    <d v="2018-11-21T19:30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x v="20"/>
  </r>
  <r>
    <d v="2018-11-21T21:28:06"/>
    <x v="0"/>
    <s v="20-30 ปี"/>
    <s v="ปริญญาโท"/>
    <s v="บริหาร"/>
    <s v="บริหาร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x v="1"/>
  </r>
  <r>
    <d v="2018-11-22T12:38:32"/>
    <x v="0"/>
    <s v="20-30 ปี"/>
    <s v="ปริญญาโท"/>
    <s v="MBA"/>
    <s v="บริหารธุรกิจ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x v="1"/>
  </r>
  <r>
    <d v="2018-11-23T03:32:44"/>
    <x v="1"/>
    <s v="41-50 ปี"/>
    <s v="ปริญญาเอก"/>
    <s v="วิทยาศาสตร์"/>
    <s v="วิทยาการคอมพิวเตอร์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x v="1"/>
  </r>
  <r>
    <d v="2018-11-23T10:44:56"/>
    <x v="0"/>
    <s v="20-30 ปี"/>
    <s v="ปริญญาโท"/>
    <s v="ศึกษาศาสตร์"/>
    <s v="หลักสูตรและการสอน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x v="1"/>
  </r>
  <r>
    <d v="2018-11-23T13:56:11"/>
    <x v="0"/>
    <s v="20-30 ปี"/>
    <s v="ปริญญาโท"/>
    <s v="ศึกษาศาสตร์"/>
    <s v="หลักสูตรและการสอน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x v="1"/>
  </r>
  <r>
    <d v="2018-11-23T15:11:33"/>
    <x v="1"/>
    <s v="20-30 ปี"/>
    <s v="ปริญญาโท"/>
    <s v="เกษตร"/>
    <s v="วิทยาศาสตร์สิ่งแวดล้อม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x v="1"/>
  </r>
  <r>
    <d v="2018-11-23T16:17:22"/>
    <x v="0"/>
    <s v="31-40 ปี"/>
    <s v="ปริญญาเอก"/>
    <s v="ทันตแพทยศาสตร์"/>
    <s v="ชีววิทยาช่องปาก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x v="21"/>
  </r>
  <r>
    <d v="2018-11-25T17:17:07"/>
    <x v="0"/>
    <s v="41-50 ปี"/>
    <s v="ปริญญาโท"/>
    <s v="พยาบาลศาสตร์"/>
    <s v="การพยาบาลเวชปฏิบัติชุมชน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x v="1"/>
  </r>
  <r>
    <d v="2018-11-25T21:15:5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x v="1"/>
  </r>
  <r>
    <d v="2018-11-25T21:23:2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1"/>
  </r>
  <r>
    <d v="2018-11-25T21:29:23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22"/>
  </r>
  <r>
    <d v="2018-11-26T10:17:34"/>
    <x v="0"/>
    <s v="31-40 ปี"/>
    <s v="ปริญญาโท"/>
    <s v="บริหารธุรกิจ"/>
    <s v="เศรษฐศาสตร์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x v="1"/>
  </r>
  <r>
    <d v="2018-11-26T10:17:37"/>
    <x v="1"/>
    <s v="20-30 ปี"/>
    <s v="ปริญญาโท"/>
    <s v="ศึกษาศาสตร์"/>
    <s v="ภาษาอังกฤษ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x v="1"/>
  </r>
  <r>
    <d v="2018-11-26T10:45:55"/>
    <x v="1"/>
    <s v="31-40 ปี"/>
    <s v="ปริญญาเอก"/>
    <s v="ศึกษาศาสตร์"/>
    <s v="การจัดการกึฬา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x v="1"/>
  </r>
  <r>
    <d v="2018-11-26T10:49:50"/>
    <x v="0"/>
    <s v="31-40 ปี"/>
    <s v="ปริญญาโท"/>
    <s v="มนุษยศาสตร์"/>
    <s v="ภาษาไทย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x v="1"/>
  </r>
  <r>
    <d v="2018-11-26T14:36:51"/>
    <x v="1"/>
    <s v="20-30 ปี"/>
    <s v="ปริญญาโท"/>
    <s v="วิศวกรรมศาสตร์"/>
    <s v="วิศวกรรมสิ่งแวดล้อม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x v="23"/>
  </r>
  <r>
    <d v="2018-11-27T10:04:21"/>
    <x v="1"/>
    <s v="20-30 ปี"/>
    <s v="ปริญญาเอก"/>
    <s v="ศึกษาศาสตร์"/>
    <s v="วิทยาศาสตร์ศึกษา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x v="24"/>
  </r>
  <r>
    <d v="2018-11-27T10:47:36"/>
    <x v="0"/>
    <s v="20-30 ปี"/>
    <s v="ปริญญาโท"/>
    <s v="บริหารธุรกิจ"/>
    <s v="การสื่อสาร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x v="1"/>
  </r>
  <r>
    <d v="2018-11-27T10:47:53"/>
    <x v="0"/>
    <s v="20-30 ปี"/>
    <s v="ปริญญาโท"/>
    <s v="วิทยาลัยโลจิสติกส์และโซ่อุปทาน "/>
    <s v="โลจิสติกส์และโซ่อุปทาน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x v="1"/>
  </r>
  <r>
    <d v="2018-11-27T17:16:53"/>
    <x v="1"/>
    <s v="20-30 ปี"/>
    <s v="ปริญญาโท"/>
    <s v="วิศวกรรมศาสตร์"/>
    <s v="วิศวกรรมสิ่งแวเล้อม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x v="1"/>
  </r>
  <r>
    <d v="2018-11-27T17:31:15"/>
    <x v="1"/>
    <s v="20-30 ปี"/>
    <s v="ปริญญาโท"/>
    <s v="ศึกษาศาสตร์"/>
    <s v="พัฒนศึกษา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x v="1"/>
  </r>
  <r>
    <d v="2018-11-27T19:14:48"/>
    <x v="0"/>
    <s v="20-30 ปี"/>
    <s v="ปริญญาโท"/>
    <s v="ศึกษาศาสตร์"/>
    <s v="หลักสูตรและการสอน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x v="1"/>
  </r>
  <r>
    <d v="2018-11-28T07:42:51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1-29T07:17:23"/>
    <x v="1"/>
    <s v="20-30 ปี"/>
    <s v="ปริญญาโท"/>
    <s v="BEC"/>
    <s v="M.B.A.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x v="1"/>
  </r>
  <r>
    <d v="2018-11-30T11:36:36"/>
    <x v="1"/>
    <s v="20-30 ปี"/>
    <s v="ปริญญาโท"/>
    <s v="สถาปัตย์"/>
    <s v="ศิลปะและการออกแบบ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x v="1"/>
  </r>
  <r>
    <d v="2018-11-30T11:38:05"/>
    <x v="0"/>
    <s v="20-30 ปี"/>
    <s v="ปริญญาโท"/>
    <s v="วิทยาศาสตร์"/>
    <s v="วิทยาการคอมพิวเตอร์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x v="1"/>
  </r>
  <r>
    <d v="2018-11-30T11:57:43"/>
    <x v="0"/>
    <s v="20-30 ปี"/>
    <s v="ปริญญาโท"/>
    <s v="เกษตรศาสตร์ฯ"/>
    <s v="ภูมิศาสตร์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x v="1"/>
  </r>
  <r>
    <d v="2018-12-01T20:13:35"/>
    <x v="0"/>
    <s v="31-40 ปี"/>
    <s v="ปริญญาเอก"/>
    <s v="BEC"/>
    <s v="การสื่อสาร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x v="1"/>
  </r>
  <r>
    <d v="2018-12-03T09:04:10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2-03T19:22:15"/>
    <x v="0"/>
    <s v="41-50 ปี"/>
    <s v="ปริญญาเอก"/>
    <s v="ศึกษาศาสตร์"/>
    <s v="พัฒนศึกษา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x v="1"/>
  </r>
  <r>
    <d v="2018-12-03T20:53:58"/>
    <x v="0"/>
    <s v="41-50 ปี"/>
    <s v="ปริญญาเอก"/>
    <s v="วิทยาศาสตร"/>
    <s v="เทคโนโลยีชีวภาพ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x v="1"/>
  </r>
  <r>
    <d v="2018-12-03T22:10:10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d v="2018-12-03T22:17:42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m/>
    <x v="2"/>
    <m/>
    <m/>
    <m/>
    <m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x v="26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27"/>
  </r>
  <r>
    <m/>
    <x v="2"/>
    <m/>
    <m/>
    <m/>
    <m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x v="1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1"/>
  </r>
  <r>
    <m/>
    <x v="2"/>
    <m/>
    <m/>
    <m/>
    <m/>
    <x v="6"/>
    <m/>
    <m/>
    <m/>
    <m/>
    <m/>
    <m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A84" firstHeaderRow="1" firstDataRow="1" firstDataCol="1"/>
  <pivotFields count="24"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Row" showAll="0">
      <items count="10">
        <item x="5"/>
        <item x="2"/>
        <item x="0"/>
        <item x="3"/>
        <item m="1" x="8"/>
        <item x="1"/>
        <item x="4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m="1" x="29"/>
        <item m="1" x="28"/>
        <item x="9"/>
        <item x="1"/>
        <item x="0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3">
    <field x="6"/>
    <field x="23"/>
    <field x="1"/>
  </rowFields>
  <rowItems count="81">
    <i>
      <x/>
    </i>
    <i r="1">
      <x v="3"/>
    </i>
    <i r="2">
      <x/>
    </i>
    <i r="2">
      <x v="1"/>
    </i>
    <i r="1">
      <x v="24"/>
    </i>
    <i r="2">
      <x v="1"/>
    </i>
    <i>
      <x v="1"/>
    </i>
    <i r="1">
      <x v="3"/>
    </i>
    <i r="2">
      <x/>
    </i>
    <i r="2">
      <x v="1"/>
    </i>
    <i r="1">
      <x v="5"/>
    </i>
    <i r="2">
      <x/>
    </i>
    <i r="1">
      <x v="11"/>
    </i>
    <i r="2">
      <x/>
    </i>
    <i r="1">
      <x v="14"/>
    </i>
    <i r="2">
      <x v="1"/>
    </i>
    <i>
      <x v="2"/>
    </i>
    <i r="1">
      <x v="3"/>
    </i>
    <i r="2">
      <x/>
    </i>
    <i r="2">
      <x v="1"/>
    </i>
    <i r="1">
      <x v="4"/>
    </i>
    <i r="2">
      <x v="1"/>
    </i>
    <i r="1">
      <x v="8"/>
    </i>
    <i r="2">
      <x v="1"/>
    </i>
    <i r="1">
      <x v="10"/>
    </i>
    <i r="2">
      <x/>
    </i>
    <i r="1">
      <x v="23"/>
    </i>
    <i r="2">
      <x v="1"/>
    </i>
    <i>
      <x v="3"/>
    </i>
    <i r="1">
      <x v="2"/>
    </i>
    <i r="2">
      <x v="1"/>
    </i>
    <i r="1">
      <x v="3"/>
    </i>
    <i r="2">
      <x/>
    </i>
    <i r="2">
      <x v="1"/>
    </i>
    <i r="1">
      <x v="6"/>
    </i>
    <i r="2">
      <x/>
    </i>
    <i r="1">
      <x v="9"/>
    </i>
    <i r="2">
      <x v="1"/>
    </i>
    <i r="1">
      <x v="12"/>
    </i>
    <i r="2">
      <x/>
    </i>
    <i r="1">
      <x v="13"/>
    </i>
    <i r="2">
      <x v="1"/>
    </i>
    <i r="1">
      <x v="15"/>
    </i>
    <i r="2">
      <x v="1"/>
    </i>
    <i r="1">
      <x v="16"/>
    </i>
    <i r="2">
      <x v="1"/>
    </i>
    <i r="1">
      <x v="17"/>
    </i>
    <i r="2">
      <x v="1"/>
    </i>
    <i r="1">
      <x v="18"/>
    </i>
    <i r="2">
      <x/>
    </i>
    <i r="1">
      <x v="19"/>
    </i>
    <i r="2">
      <x/>
    </i>
    <i r="1">
      <x v="20"/>
    </i>
    <i r="2">
      <x/>
    </i>
    <i>
      <x v="5"/>
    </i>
    <i r="1">
      <x v="3"/>
    </i>
    <i r="2">
      <x/>
    </i>
    <i r="2">
      <x v="1"/>
    </i>
    <i r="1">
      <x v="7"/>
    </i>
    <i r="2">
      <x/>
    </i>
    <i r="1">
      <x v="21"/>
    </i>
    <i r="2">
      <x/>
    </i>
    <i r="1">
      <x v="22"/>
    </i>
    <i r="2">
      <x v="1"/>
    </i>
    <i r="1">
      <x v="25"/>
    </i>
    <i r="2">
      <x/>
    </i>
    <i r="1">
      <x v="26"/>
    </i>
    <i r="2">
      <x/>
    </i>
    <i r="1">
      <x v="27"/>
    </i>
    <i r="2">
      <x v="1"/>
    </i>
    <i>
      <x v="6"/>
    </i>
    <i r="1">
      <x v="3"/>
    </i>
    <i r="2">
      <x v="1"/>
    </i>
    <i>
      <x v="8"/>
    </i>
    <i r="1">
      <x v="3"/>
    </i>
    <i r="2">
      <x v="2"/>
    </i>
    <i r="1">
      <x v="28"/>
    </i>
    <i r="2">
      <x v="2"/>
    </i>
    <i r="1">
      <x v="29"/>
    </i>
    <i r="2">
      <x v="2"/>
    </i>
    <i t="grand">
      <x/>
    </i>
  </rowItems>
  <colItems count="1">
    <i/>
  </colItems>
  <formats count="38"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6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fieldPosition="0">
        <references count="1">
          <reference field="6" count="0"/>
        </references>
      </pivotArea>
    </format>
    <format dxfId="41">
      <pivotArea dataOnly="0" labelOnly="1" grandRow="1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6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fieldPosition="0">
        <references count="1">
          <reference field="6" count="0"/>
        </references>
      </pivotArea>
    </format>
    <format dxfId="35">
      <pivotArea dataOnly="0" labelOnly="1" grandRow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6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6" count="0"/>
        </references>
      </pivotArea>
    </format>
    <format dxfId="29">
      <pivotArea dataOnly="0" labelOnly="1" grandRow="1" outline="0" fieldPosition="0"/>
    </format>
    <format dxfId="28">
      <pivotArea type="all" dataOnly="0" outline="0" fieldPosition="0"/>
    </format>
    <format dxfId="27">
      <pivotArea field="6" type="button" dataOnly="0" labelOnly="1" outline="0" axis="axisRow" fieldPosition="0"/>
    </format>
    <format dxfId="26">
      <pivotArea dataOnly="0" labelOnly="1" fieldPosition="0">
        <references count="1">
          <reference field="6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23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22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21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20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19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  <format dxfId="18">
      <pivotArea type="all" dataOnly="0" outline="0" fieldPosition="0"/>
    </format>
    <format dxfId="17">
      <pivotArea field="6" type="button" dataOnly="0" labelOnly="1" outline="0" axis="axisRow" fieldPosition="0"/>
    </format>
    <format dxfId="16">
      <pivotArea dataOnly="0" labelOnly="1" fieldPosition="0">
        <references count="1">
          <reference field="6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13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12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11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10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9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11" firstHeaderRow="0" firstDataRow="1" firstDataCol="1"/>
  <pivotFields count="24">
    <pivotField showAll="0"/>
    <pivotField showAll="0"/>
    <pivotField showAll="0"/>
    <pivotField showAll="0"/>
    <pivotField showAll="0">
      <items count="32">
        <item x="19"/>
        <item x="8"/>
        <item x="6"/>
        <item x="9"/>
        <item x="22"/>
        <item x="23"/>
        <item x="18"/>
        <item x="16"/>
        <item x="15"/>
        <item x="10"/>
        <item x="21"/>
        <item x="7"/>
        <item x="11"/>
        <item x="2"/>
        <item x="20"/>
        <item x="24"/>
        <item x="26"/>
        <item x="27"/>
        <item x="29"/>
        <item x="13"/>
        <item x="12"/>
        <item x="17"/>
        <item x="14"/>
        <item x="0"/>
        <item x="28"/>
        <item x="25"/>
        <item x="1"/>
        <item x="4"/>
        <item x="3"/>
        <item x="5"/>
        <item x="30"/>
        <item t="default"/>
      </items>
    </pivotField>
    <pivotField showAll="0">
      <items count="53">
        <item x="33"/>
        <item x="14"/>
        <item x="9"/>
        <item x="15"/>
        <item x="19"/>
        <item x="50"/>
        <item x="24"/>
        <item x="41"/>
        <item x="25"/>
        <item x="46"/>
        <item x="3"/>
        <item x="43"/>
        <item x="10"/>
        <item x="16"/>
        <item x="39"/>
        <item x="5"/>
        <item x="26"/>
        <item x="38"/>
        <item x="35"/>
        <item x="20"/>
        <item x="21"/>
        <item x="36"/>
        <item x="17"/>
        <item x="12"/>
        <item x="0"/>
        <item x="4"/>
        <item x="44"/>
        <item x="42"/>
        <item x="49"/>
        <item x="6"/>
        <item x="28"/>
        <item x="37"/>
        <item x="13"/>
        <item x="27"/>
        <item x="23"/>
        <item x="18"/>
        <item x="2"/>
        <item x="31"/>
        <item x="1"/>
        <item x="29"/>
        <item x="34"/>
        <item x="47"/>
        <item x="45"/>
        <item x="40"/>
        <item x="11"/>
        <item x="30"/>
        <item x="32"/>
        <item x="22"/>
        <item x="8"/>
        <item x="48"/>
        <item x="7"/>
        <item x="51"/>
        <item t="default"/>
      </items>
    </pivotField>
    <pivotField axis="axisRow" showAll="0">
      <items count="8">
        <item x="5"/>
        <item x="2"/>
        <item x="0"/>
        <item x="3"/>
        <item x="1"/>
        <item x="4"/>
        <item x="6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verage of 1. ท่านได้รับความสะดวกในการสมัครเข้ารับการอบรม" fld="8" subtotal="average" baseField="6" baseItem="2" numFmtId="2"/>
    <dataField name="Average of 2. เจ้าหน้าที่ให้บริการด้วยกิริยาวาจาสุภาพ ยิ้มแย้มแจ่มใส" fld="9" subtotal="average" baseField="6" baseItem="2"/>
    <dataField name="Average of 3. เจ้าหน้าที่ให้คำแนะนำ/ข้อมูล ถูกต้อง ชัดเจน" fld="10" subtotal="average" baseField="6" baseItem="2"/>
    <dataField name="Average of 5. ความเหมาะสมของช่วงเวลาที่ท่านเข้ารับการอบรม" fld="12" subtotal="average" baseField="6" baseItem="2"/>
    <dataField name="Average of 6. ความสะดวกของสถานที่อบรม" fld="13" subtotal="average" baseField="6" baseItem="2"/>
    <dataField name="Average of 7. ความรู้ก่อนการเข้ารับการอบรมของท่านอยู่ในระดับใด" fld="14" subtotal="average" baseField="6" baseItem="2"/>
    <dataField name="Average of 8. ความรู้หลังการเข้ารับการอบรมของท่านอยู่ในระดับใด" fld="15" subtotal="average" baseField="6" baseItem="2"/>
    <dataField name="Average of 9. ท่านสามารถนำความรู้ไปประยุกต์ใช้ให้เกิดประโยชน์เพียงใด" fld="16" subtotal="average" baseField="6" baseItem="2"/>
    <dataField name="Average of 10. เนื้อหาสาระของการอบรมมีความเหมาะสมเพียงใด" fld="17" subtotal="average" baseField="6" baseItem="2"/>
    <dataField name="Average of 11. หนังสือเรียนมีเนื้อหาสาระ ความชัดเจน และเข้าใจง่าย" fld="18" subtotal="average" baseField="6" baseItem="2"/>
    <dataField name="Average of 12. อาจารย์อธิบายเนื้อหาวิชาได้อย่างชัดเจนและเข้าใจง่าย" fld="19" subtotal="average" baseField="6" baseItem="2"/>
    <dataField name="Average of 13. อาจารย์เข้าสอน – เลิกสอน ตรงเวลา" fld="20" subtotal="average" baseField="6" baseItem="2"/>
    <dataField name="Average of 14. อาจารย์ใช้สื่อการสอนได้เหมาะสมกับเนื้อหา และตอบคำถามได้ชัดเจน" fld="21" subtotal="average" baseField="6" baseItem="2"/>
    <dataField name="Average of 15. ท่านต้องการให้บัณฑิตวิทยาลัย จัดการอบรมรายวิชานี้ในครั้งต่อไปหรือไม่" fld="22" subtotal="average" baseField="6" baseItem="2"/>
    <dataField name="Sum of 4. ความเหมาะสมของระยะเวลาในการจัดการอบรม" fld="11" baseField="0" baseItem="0"/>
  </dataFields>
  <formats count="9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394"/>
  <sheetViews>
    <sheetView topLeftCell="A67" workbookViewId="0">
      <selection activeCell="G33" sqref="G33"/>
    </sheetView>
  </sheetViews>
  <sheetFormatPr defaultColWidth="123.28515625" defaultRowHeight="21.75" x14ac:dyDescent="0.5"/>
  <cols>
    <col min="1" max="1" width="104" style="17" customWidth="1"/>
    <col min="2" max="16384" width="123.28515625" style="17"/>
  </cols>
  <sheetData>
    <row r="3" spans="1:2" x14ac:dyDescent="0.5">
      <c r="A3" s="15" t="s">
        <v>65</v>
      </c>
      <c r="B3" s="16"/>
    </row>
    <row r="4" spans="1:2" x14ac:dyDescent="0.5">
      <c r="A4" s="18" t="s">
        <v>43</v>
      </c>
      <c r="B4" s="16"/>
    </row>
    <row r="5" spans="1:2" x14ac:dyDescent="0.5">
      <c r="A5" s="18" t="s">
        <v>66</v>
      </c>
      <c r="B5" s="16"/>
    </row>
    <row r="6" spans="1:2" x14ac:dyDescent="0.5">
      <c r="A6" s="18" t="s">
        <v>24</v>
      </c>
      <c r="B6" s="16"/>
    </row>
    <row r="7" spans="1:2" x14ac:dyDescent="0.5">
      <c r="A7" s="18" t="s">
        <v>31</v>
      </c>
      <c r="B7" s="16"/>
    </row>
    <row r="8" spans="1:2" x14ac:dyDescent="0.5">
      <c r="A8" s="18" t="s">
        <v>120</v>
      </c>
      <c r="B8" s="16"/>
    </row>
    <row r="9" spans="1:2" x14ac:dyDescent="0.5">
      <c r="A9" s="18" t="s">
        <v>31</v>
      </c>
      <c r="B9" s="16"/>
    </row>
    <row r="10" spans="1:2" x14ac:dyDescent="0.5">
      <c r="A10" s="18" t="s">
        <v>38</v>
      </c>
      <c r="B10" s="16"/>
    </row>
    <row r="11" spans="1:2" x14ac:dyDescent="0.5">
      <c r="A11" s="18" t="s">
        <v>66</v>
      </c>
      <c r="B11" s="16"/>
    </row>
    <row r="12" spans="1:2" x14ac:dyDescent="0.5">
      <c r="A12" s="18" t="s">
        <v>24</v>
      </c>
      <c r="B12" s="16"/>
    </row>
    <row r="13" spans="1:2" x14ac:dyDescent="0.5">
      <c r="A13" s="18" t="s">
        <v>31</v>
      </c>
      <c r="B13" s="16"/>
    </row>
    <row r="14" spans="1:2" x14ac:dyDescent="0.5">
      <c r="A14" s="18" t="s">
        <v>101</v>
      </c>
      <c r="B14" s="16"/>
    </row>
    <row r="15" spans="1:2" x14ac:dyDescent="0.5">
      <c r="A15" s="18" t="s">
        <v>24</v>
      </c>
      <c r="B15" s="16"/>
    </row>
    <row r="16" spans="1:2" x14ac:dyDescent="0.5">
      <c r="A16" s="18" t="s">
        <v>107</v>
      </c>
      <c r="B16" s="16"/>
    </row>
    <row r="17" spans="1:2" x14ac:dyDescent="0.5">
      <c r="A17" s="18" t="s">
        <v>24</v>
      </c>
      <c r="B17" s="16"/>
    </row>
    <row r="18" spans="1:2" ht="174" x14ac:dyDescent="0.5">
      <c r="A18" s="18" t="s">
        <v>110</v>
      </c>
      <c r="B18" s="16"/>
    </row>
    <row r="19" spans="1:2" x14ac:dyDescent="0.5">
      <c r="A19" s="18" t="s">
        <v>31</v>
      </c>
      <c r="B19" s="16"/>
    </row>
    <row r="20" spans="1:2" x14ac:dyDescent="0.5">
      <c r="A20" s="18" t="s">
        <v>57</v>
      </c>
      <c r="B20" s="16"/>
    </row>
    <row r="21" spans="1:2" x14ac:dyDescent="0.5">
      <c r="A21" s="18" t="s">
        <v>66</v>
      </c>
      <c r="B21" s="16"/>
    </row>
    <row r="22" spans="1:2" x14ac:dyDescent="0.5">
      <c r="A22" s="18" t="s">
        <v>24</v>
      </c>
      <c r="B22" s="16"/>
    </row>
    <row r="23" spans="1:2" x14ac:dyDescent="0.5">
      <c r="A23" s="18" t="s">
        <v>31</v>
      </c>
      <c r="B23" s="16"/>
    </row>
    <row r="24" spans="1:2" x14ac:dyDescent="0.5">
      <c r="A24" s="18" t="s">
        <v>99</v>
      </c>
      <c r="B24" s="16"/>
    </row>
    <row r="25" spans="1:2" x14ac:dyDescent="0.5">
      <c r="A25" s="18" t="s">
        <v>31</v>
      </c>
      <c r="B25" s="16"/>
    </row>
    <row r="26" spans="1:2" ht="43.5" x14ac:dyDescent="0.5">
      <c r="A26" s="18" t="s">
        <v>104</v>
      </c>
      <c r="B26" s="16"/>
    </row>
    <row r="27" spans="1:2" x14ac:dyDescent="0.5">
      <c r="A27" s="18" t="s">
        <v>31</v>
      </c>
      <c r="B27" s="16"/>
    </row>
    <row r="28" spans="1:2" ht="43.5" x14ac:dyDescent="0.5">
      <c r="A28" s="18" t="s">
        <v>106</v>
      </c>
      <c r="B28" s="16"/>
    </row>
    <row r="29" spans="1:2" x14ac:dyDescent="0.5">
      <c r="A29" s="18" t="s">
        <v>24</v>
      </c>
      <c r="B29" s="16"/>
    </row>
    <row r="30" spans="1:2" ht="43.5" x14ac:dyDescent="0.5">
      <c r="A30" s="18" t="s">
        <v>119</v>
      </c>
    </row>
    <row r="31" spans="1:2" x14ac:dyDescent="0.5">
      <c r="A31" s="18" t="s">
        <v>31</v>
      </c>
    </row>
    <row r="32" spans="1:2" x14ac:dyDescent="0.5">
      <c r="A32" s="18" t="s">
        <v>60</v>
      </c>
    </row>
    <row r="33" spans="1:1" x14ac:dyDescent="0.5">
      <c r="A33" s="18" t="s">
        <v>44</v>
      </c>
    </row>
    <row r="34" spans="1:1" x14ac:dyDescent="0.5">
      <c r="A34" s="18" t="s">
        <v>31</v>
      </c>
    </row>
    <row r="35" spans="1:1" x14ac:dyDescent="0.5">
      <c r="A35" s="18" t="s">
        <v>66</v>
      </c>
    </row>
    <row r="36" spans="1:1" x14ac:dyDescent="0.5">
      <c r="A36" s="18" t="s">
        <v>24</v>
      </c>
    </row>
    <row r="37" spans="1:1" x14ac:dyDescent="0.5">
      <c r="A37" s="18" t="s">
        <v>31</v>
      </c>
    </row>
    <row r="38" spans="1:1" x14ac:dyDescent="0.5">
      <c r="A38" s="18" t="s">
        <v>102</v>
      </c>
    </row>
    <row r="39" spans="1:1" x14ac:dyDescent="0.5">
      <c r="A39" s="18" t="s">
        <v>24</v>
      </c>
    </row>
    <row r="40" spans="1:1" x14ac:dyDescent="0.5">
      <c r="A40" s="18" t="s">
        <v>105</v>
      </c>
    </row>
    <row r="41" spans="1:1" x14ac:dyDescent="0.5">
      <c r="A41" s="18" t="s">
        <v>31</v>
      </c>
    </row>
    <row r="42" spans="1:1" x14ac:dyDescent="0.5">
      <c r="A42" s="18" t="s">
        <v>108</v>
      </c>
    </row>
    <row r="43" spans="1:1" x14ac:dyDescent="0.5">
      <c r="A43" s="18" t="s">
        <v>24</v>
      </c>
    </row>
    <row r="44" spans="1:1" x14ac:dyDescent="0.5">
      <c r="A44" s="18" t="s">
        <v>109</v>
      </c>
    </row>
    <row r="45" spans="1:1" x14ac:dyDescent="0.5">
      <c r="A45" s="18" t="s">
        <v>31</v>
      </c>
    </row>
    <row r="46" spans="1:1" x14ac:dyDescent="0.5">
      <c r="A46" s="18" t="s">
        <v>111</v>
      </c>
    </row>
    <row r="47" spans="1:1" x14ac:dyDescent="0.5">
      <c r="A47" s="18" t="s">
        <v>31</v>
      </c>
    </row>
    <row r="48" spans="1:1" x14ac:dyDescent="0.5">
      <c r="A48" s="18" t="s">
        <v>112</v>
      </c>
    </row>
    <row r="49" spans="1:1" x14ac:dyDescent="0.5">
      <c r="A49" s="18" t="s">
        <v>31</v>
      </c>
    </row>
    <row r="50" spans="1:1" x14ac:dyDescent="0.5">
      <c r="A50" s="18" t="s">
        <v>113</v>
      </c>
    </row>
    <row r="51" spans="1:1" x14ac:dyDescent="0.5">
      <c r="A51" s="18" t="s">
        <v>31</v>
      </c>
    </row>
    <row r="52" spans="1:1" x14ac:dyDescent="0.5">
      <c r="A52" s="18" t="s">
        <v>114</v>
      </c>
    </row>
    <row r="53" spans="1:1" x14ac:dyDescent="0.5">
      <c r="A53" s="18" t="s">
        <v>24</v>
      </c>
    </row>
    <row r="54" spans="1:1" ht="43.5" x14ac:dyDescent="0.5">
      <c r="A54" s="18" t="s">
        <v>115</v>
      </c>
    </row>
    <row r="55" spans="1:1" x14ac:dyDescent="0.5">
      <c r="A55" s="18" t="s">
        <v>24</v>
      </c>
    </row>
    <row r="56" spans="1:1" x14ac:dyDescent="0.5">
      <c r="A56" s="18" t="s">
        <v>116</v>
      </c>
    </row>
    <row r="57" spans="1:1" x14ac:dyDescent="0.5">
      <c r="A57" s="18" t="s">
        <v>24</v>
      </c>
    </row>
    <row r="58" spans="1:1" x14ac:dyDescent="0.5">
      <c r="A58" s="18" t="s">
        <v>29</v>
      </c>
    </row>
    <row r="59" spans="1:1" x14ac:dyDescent="0.5">
      <c r="A59" s="18" t="s">
        <v>66</v>
      </c>
    </row>
    <row r="60" spans="1:1" x14ac:dyDescent="0.5">
      <c r="A60" s="18" t="s">
        <v>24</v>
      </c>
    </row>
    <row r="61" spans="1:1" x14ac:dyDescent="0.5">
      <c r="A61" s="18" t="s">
        <v>31</v>
      </c>
    </row>
    <row r="62" spans="1:1" x14ac:dyDescent="0.5">
      <c r="A62" s="18" t="s">
        <v>103</v>
      </c>
    </row>
    <row r="63" spans="1:1" x14ac:dyDescent="0.5">
      <c r="A63" s="18" t="s">
        <v>24</v>
      </c>
    </row>
    <row r="64" spans="1:1" x14ac:dyDescent="0.5">
      <c r="A64" s="18" t="s">
        <v>117</v>
      </c>
    </row>
    <row r="65" spans="1:1" x14ac:dyDescent="0.5">
      <c r="A65" s="18" t="s">
        <v>24</v>
      </c>
    </row>
    <row r="66" spans="1:1" x14ac:dyDescent="0.5">
      <c r="A66" s="18" t="s">
        <v>118</v>
      </c>
    </row>
    <row r="67" spans="1:1" x14ac:dyDescent="0.5">
      <c r="A67" s="18" t="s">
        <v>31</v>
      </c>
    </row>
    <row r="68" spans="1:1" x14ac:dyDescent="0.5">
      <c r="A68" s="18" t="s">
        <v>121</v>
      </c>
    </row>
    <row r="69" spans="1:1" x14ac:dyDescent="0.5">
      <c r="A69" s="18" t="s">
        <v>24</v>
      </c>
    </row>
    <row r="70" spans="1:1" ht="43.5" x14ac:dyDescent="0.5">
      <c r="A70" s="18" t="s">
        <v>122</v>
      </c>
    </row>
    <row r="71" spans="1:1" x14ac:dyDescent="0.5">
      <c r="A71" s="18" t="s">
        <v>24</v>
      </c>
    </row>
    <row r="72" spans="1:1" x14ac:dyDescent="0.5">
      <c r="A72" s="18" t="s">
        <v>123</v>
      </c>
    </row>
    <row r="73" spans="1:1" x14ac:dyDescent="0.5">
      <c r="A73" s="18" t="s">
        <v>31</v>
      </c>
    </row>
    <row r="74" spans="1:1" x14ac:dyDescent="0.5">
      <c r="A74" s="18" t="s">
        <v>50</v>
      </c>
    </row>
    <row r="75" spans="1:1" x14ac:dyDescent="0.5">
      <c r="A75" s="18" t="s">
        <v>66</v>
      </c>
    </row>
    <row r="76" spans="1:1" x14ac:dyDescent="0.5">
      <c r="A76" s="18" t="s">
        <v>31</v>
      </c>
    </row>
    <row r="77" spans="1:1" x14ac:dyDescent="0.5">
      <c r="A77" s="18" t="s">
        <v>66</v>
      </c>
    </row>
    <row r="78" spans="1:1" x14ac:dyDescent="0.5">
      <c r="A78" s="18" t="s">
        <v>66</v>
      </c>
    </row>
    <row r="79" spans="1:1" x14ac:dyDescent="0.5">
      <c r="A79" s="18" t="s">
        <v>66</v>
      </c>
    </row>
    <row r="80" spans="1:1" x14ac:dyDescent="0.5">
      <c r="A80" s="18">
        <v>4.0250825082508248</v>
      </c>
    </row>
    <row r="81" spans="1:1" x14ac:dyDescent="0.5">
      <c r="A81" s="18" t="s">
        <v>66</v>
      </c>
    </row>
    <row r="82" spans="1:1" x14ac:dyDescent="0.5">
      <c r="A82" s="18">
        <v>0.86508941691856922</v>
      </c>
    </row>
    <row r="83" spans="1:1" x14ac:dyDescent="0.5">
      <c r="A83" s="18" t="s">
        <v>66</v>
      </c>
    </row>
    <row r="84" spans="1:1" x14ac:dyDescent="0.5">
      <c r="A84" s="18" t="s">
        <v>67</v>
      </c>
    </row>
    <row r="85" spans="1:1" x14ac:dyDescent="0.5">
      <c r="A85"/>
    </row>
    <row r="86" spans="1:1" x14ac:dyDescent="0.5">
      <c r="A86"/>
    </row>
    <row r="87" spans="1:1" x14ac:dyDescent="0.5">
      <c r="A87"/>
    </row>
    <row r="88" spans="1:1" x14ac:dyDescent="0.5">
      <c r="A88"/>
    </row>
    <row r="89" spans="1:1" x14ac:dyDescent="0.5">
      <c r="A89"/>
    </row>
    <row r="90" spans="1:1" x14ac:dyDescent="0.5">
      <c r="A90"/>
    </row>
    <row r="91" spans="1:1" x14ac:dyDescent="0.5">
      <c r="A91"/>
    </row>
    <row r="92" spans="1:1" x14ac:dyDescent="0.5">
      <c r="A92"/>
    </row>
    <row r="93" spans="1:1" x14ac:dyDescent="0.5">
      <c r="A93"/>
    </row>
    <row r="94" spans="1:1" x14ac:dyDescent="0.5">
      <c r="A94"/>
    </row>
    <row r="95" spans="1:1" x14ac:dyDescent="0.5">
      <c r="A95"/>
    </row>
    <row r="96" spans="1:1" x14ac:dyDescent="0.5">
      <c r="A96"/>
    </row>
    <row r="97" spans="1:1" x14ac:dyDescent="0.5">
      <c r="A97"/>
    </row>
    <row r="98" spans="1:1" x14ac:dyDescent="0.5">
      <c r="A98"/>
    </row>
    <row r="99" spans="1:1" x14ac:dyDescent="0.5">
      <c r="A99"/>
    </row>
    <row r="100" spans="1:1" x14ac:dyDescent="0.5">
      <c r="A100"/>
    </row>
    <row r="101" spans="1:1" x14ac:dyDescent="0.5">
      <c r="A101"/>
    </row>
    <row r="102" spans="1:1" x14ac:dyDescent="0.5">
      <c r="A102"/>
    </row>
    <row r="103" spans="1:1" x14ac:dyDescent="0.5">
      <c r="A103"/>
    </row>
    <row r="104" spans="1:1" x14ac:dyDescent="0.5">
      <c r="A104"/>
    </row>
    <row r="105" spans="1:1" x14ac:dyDescent="0.5">
      <c r="A105"/>
    </row>
    <row r="106" spans="1:1" x14ac:dyDescent="0.5">
      <c r="A106"/>
    </row>
    <row r="107" spans="1:1" x14ac:dyDescent="0.5">
      <c r="A107"/>
    </row>
    <row r="108" spans="1:1" x14ac:dyDescent="0.5">
      <c r="A108"/>
    </row>
    <row r="109" spans="1:1" x14ac:dyDescent="0.5">
      <c r="A109"/>
    </row>
    <row r="110" spans="1:1" x14ac:dyDescent="0.5">
      <c r="A110"/>
    </row>
    <row r="111" spans="1:1" x14ac:dyDescent="0.5">
      <c r="A111"/>
    </row>
    <row r="112" spans="1:1" x14ac:dyDescent="0.5">
      <c r="A112"/>
    </row>
    <row r="113" spans="1:1" x14ac:dyDescent="0.5">
      <c r="A113"/>
    </row>
    <row r="114" spans="1:1" x14ac:dyDescent="0.5">
      <c r="A114"/>
    </row>
    <row r="115" spans="1:1" x14ac:dyDescent="0.5">
      <c r="A115"/>
    </row>
    <row r="116" spans="1:1" x14ac:dyDescent="0.5">
      <c r="A116"/>
    </row>
    <row r="117" spans="1:1" x14ac:dyDescent="0.5">
      <c r="A117"/>
    </row>
    <row r="118" spans="1:1" x14ac:dyDescent="0.5">
      <c r="A118"/>
    </row>
    <row r="119" spans="1:1" x14ac:dyDescent="0.5">
      <c r="A119"/>
    </row>
    <row r="120" spans="1:1" x14ac:dyDescent="0.5">
      <c r="A120"/>
    </row>
    <row r="121" spans="1:1" x14ac:dyDescent="0.5">
      <c r="A121"/>
    </row>
    <row r="122" spans="1:1" x14ac:dyDescent="0.5">
      <c r="A122"/>
    </row>
    <row r="123" spans="1:1" x14ac:dyDescent="0.5">
      <c r="A123"/>
    </row>
    <row r="124" spans="1:1" x14ac:dyDescent="0.5">
      <c r="A124"/>
    </row>
    <row r="125" spans="1:1" x14ac:dyDescent="0.5">
      <c r="A125"/>
    </row>
    <row r="126" spans="1:1" x14ac:dyDescent="0.5">
      <c r="A126"/>
    </row>
    <row r="127" spans="1:1" x14ac:dyDescent="0.5">
      <c r="A127"/>
    </row>
    <row r="128" spans="1:1" x14ac:dyDescent="0.5">
      <c r="A128"/>
    </row>
    <row r="129" spans="1:1" x14ac:dyDescent="0.5">
      <c r="A129"/>
    </row>
    <row r="130" spans="1:1" x14ac:dyDescent="0.5">
      <c r="A130"/>
    </row>
    <row r="131" spans="1:1" x14ac:dyDescent="0.5">
      <c r="A131"/>
    </row>
    <row r="132" spans="1:1" x14ac:dyDescent="0.5">
      <c r="A132"/>
    </row>
    <row r="133" spans="1:1" x14ac:dyDescent="0.5">
      <c r="A133"/>
    </row>
    <row r="134" spans="1:1" x14ac:dyDescent="0.5">
      <c r="A134"/>
    </row>
    <row r="135" spans="1:1" x14ac:dyDescent="0.5">
      <c r="A135"/>
    </row>
    <row r="136" spans="1:1" x14ac:dyDescent="0.5">
      <c r="A136"/>
    </row>
    <row r="137" spans="1:1" x14ac:dyDescent="0.5">
      <c r="A137"/>
    </row>
    <row r="138" spans="1:1" x14ac:dyDescent="0.5">
      <c r="A138"/>
    </row>
    <row r="139" spans="1:1" x14ac:dyDescent="0.5">
      <c r="A139"/>
    </row>
    <row r="140" spans="1:1" x14ac:dyDescent="0.5">
      <c r="A140"/>
    </row>
    <row r="141" spans="1:1" x14ac:dyDescent="0.5">
      <c r="A141"/>
    </row>
    <row r="142" spans="1:1" x14ac:dyDescent="0.5">
      <c r="A142"/>
    </row>
    <row r="143" spans="1:1" x14ac:dyDescent="0.5">
      <c r="A143"/>
    </row>
    <row r="144" spans="1:1" x14ac:dyDescent="0.5">
      <c r="A144"/>
    </row>
    <row r="145" spans="1:1" x14ac:dyDescent="0.5">
      <c r="A145"/>
    </row>
    <row r="146" spans="1:1" x14ac:dyDescent="0.5">
      <c r="A146"/>
    </row>
    <row r="147" spans="1:1" x14ac:dyDescent="0.5">
      <c r="A147"/>
    </row>
    <row r="148" spans="1:1" x14ac:dyDescent="0.5">
      <c r="A148"/>
    </row>
    <row r="149" spans="1:1" x14ac:dyDescent="0.5">
      <c r="A149"/>
    </row>
    <row r="150" spans="1:1" x14ac:dyDescent="0.5">
      <c r="A150"/>
    </row>
    <row r="151" spans="1:1" x14ac:dyDescent="0.5">
      <c r="A151"/>
    </row>
    <row r="152" spans="1:1" x14ac:dyDescent="0.5">
      <c r="A152"/>
    </row>
    <row r="153" spans="1:1" x14ac:dyDescent="0.5">
      <c r="A153"/>
    </row>
    <row r="154" spans="1:1" x14ac:dyDescent="0.5">
      <c r="A154"/>
    </row>
    <row r="155" spans="1:1" x14ac:dyDescent="0.5">
      <c r="A155"/>
    </row>
    <row r="156" spans="1:1" x14ac:dyDescent="0.5">
      <c r="A156"/>
    </row>
    <row r="157" spans="1:1" x14ac:dyDescent="0.5">
      <c r="A157"/>
    </row>
    <row r="158" spans="1:1" x14ac:dyDescent="0.5">
      <c r="A158"/>
    </row>
    <row r="159" spans="1:1" x14ac:dyDescent="0.5">
      <c r="A159"/>
    </row>
    <row r="160" spans="1:1" x14ac:dyDescent="0.5">
      <c r="A160"/>
    </row>
    <row r="161" spans="1:1" x14ac:dyDescent="0.5">
      <c r="A161"/>
    </row>
    <row r="162" spans="1:1" x14ac:dyDescent="0.5">
      <c r="A162"/>
    </row>
    <row r="163" spans="1:1" x14ac:dyDescent="0.5">
      <c r="A163"/>
    </row>
    <row r="164" spans="1:1" x14ac:dyDescent="0.5">
      <c r="A164"/>
    </row>
    <row r="165" spans="1:1" x14ac:dyDescent="0.5">
      <c r="A165"/>
    </row>
    <row r="166" spans="1:1" x14ac:dyDescent="0.5">
      <c r="A166"/>
    </row>
    <row r="167" spans="1:1" x14ac:dyDescent="0.5">
      <c r="A167"/>
    </row>
    <row r="168" spans="1:1" x14ac:dyDescent="0.5">
      <c r="A168"/>
    </row>
    <row r="169" spans="1:1" x14ac:dyDescent="0.5">
      <c r="A169"/>
    </row>
    <row r="170" spans="1:1" x14ac:dyDescent="0.5">
      <c r="A170"/>
    </row>
    <row r="171" spans="1:1" x14ac:dyDescent="0.5">
      <c r="A171"/>
    </row>
    <row r="172" spans="1:1" x14ac:dyDescent="0.5">
      <c r="A172"/>
    </row>
    <row r="173" spans="1:1" x14ac:dyDescent="0.5">
      <c r="A173"/>
    </row>
    <row r="174" spans="1:1" x14ac:dyDescent="0.5">
      <c r="A174"/>
    </row>
    <row r="175" spans="1:1" x14ac:dyDescent="0.5">
      <c r="A175"/>
    </row>
    <row r="176" spans="1:1" x14ac:dyDescent="0.5">
      <c r="A176"/>
    </row>
    <row r="177" spans="1:1" x14ac:dyDescent="0.5">
      <c r="A177"/>
    </row>
    <row r="178" spans="1:1" x14ac:dyDescent="0.5">
      <c r="A178"/>
    </row>
    <row r="179" spans="1:1" x14ac:dyDescent="0.5">
      <c r="A179"/>
    </row>
    <row r="180" spans="1:1" x14ac:dyDescent="0.5">
      <c r="A180"/>
    </row>
    <row r="181" spans="1:1" x14ac:dyDescent="0.5">
      <c r="A181"/>
    </row>
    <row r="182" spans="1:1" x14ac:dyDescent="0.5">
      <c r="A182"/>
    </row>
    <row r="183" spans="1:1" x14ac:dyDescent="0.5">
      <c r="A183"/>
    </row>
    <row r="184" spans="1:1" x14ac:dyDescent="0.5">
      <c r="A184"/>
    </row>
    <row r="185" spans="1:1" x14ac:dyDescent="0.5">
      <c r="A185"/>
    </row>
    <row r="186" spans="1:1" x14ac:dyDescent="0.5">
      <c r="A186"/>
    </row>
    <row r="187" spans="1:1" x14ac:dyDescent="0.5">
      <c r="A187"/>
    </row>
    <row r="188" spans="1:1" x14ac:dyDescent="0.5">
      <c r="A188"/>
    </row>
    <row r="189" spans="1:1" x14ac:dyDescent="0.5">
      <c r="A189"/>
    </row>
    <row r="190" spans="1:1" x14ac:dyDescent="0.5">
      <c r="A190"/>
    </row>
    <row r="191" spans="1:1" x14ac:dyDescent="0.5">
      <c r="A191"/>
    </row>
    <row r="192" spans="1:1" x14ac:dyDescent="0.5">
      <c r="A192"/>
    </row>
    <row r="193" spans="1:1" x14ac:dyDescent="0.5">
      <c r="A193"/>
    </row>
    <row r="194" spans="1:1" x14ac:dyDescent="0.5">
      <c r="A194"/>
    </row>
    <row r="195" spans="1:1" x14ac:dyDescent="0.5">
      <c r="A195"/>
    </row>
    <row r="196" spans="1:1" x14ac:dyDescent="0.5">
      <c r="A196"/>
    </row>
    <row r="197" spans="1:1" x14ac:dyDescent="0.5">
      <c r="A197"/>
    </row>
    <row r="198" spans="1:1" x14ac:dyDescent="0.5">
      <c r="A198"/>
    </row>
    <row r="199" spans="1:1" x14ac:dyDescent="0.5">
      <c r="A199"/>
    </row>
    <row r="200" spans="1:1" x14ac:dyDescent="0.5">
      <c r="A200"/>
    </row>
    <row r="201" spans="1:1" x14ac:dyDescent="0.5">
      <c r="A201"/>
    </row>
    <row r="202" spans="1:1" x14ac:dyDescent="0.5">
      <c r="A202"/>
    </row>
    <row r="203" spans="1:1" x14ac:dyDescent="0.5">
      <c r="A203"/>
    </row>
    <row r="204" spans="1:1" x14ac:dyDescent="0.5">
      <c r="A204"/>
    </row>
    <row r="205" spans="1:1" x14ac:dyDescent="0.5">
      <c r="A205"/>
    </row>
    <row r="206" spans="1:1" x14ac:dyDescent="0.5">
      <c r="A206"/>
    </row>
    <row r="207" spans="1:1" x14ac:dyDescent="0.5">
      <c r="A207"/>
    </row>
    <row r="208" spans="1:1" x14ac:dyDescent="0.5">
      <c r="A208"/>
    </row>
    <row r="209" spans="1:1" x14ac:dyDescent="0.5">
      <c r="A209"/>
    </row>
    <row r="210" spans="1:1" x14ac:dyDescent="0.5">
      <c r="A210"/>
    </row>
    <row r="211" spans="1:1" x14ac:dyDescent="0.5">
      <c r="A211"/>
    </row>
    <row r="212" spans="1:1" x14ac:dyDescent="0.5">
      <c r="A212"/>
    </row>
    <row r="213" spans="1:1" x14ac:dyDescent="0.5">
      <c r="A213"/>
    </row>
    <row r="214" spans="1:1" x14ac:dyDescent="0.5">
      <c r="A214"/>
    </row>
    <row r="215" spans="1:1" x14ac:dyDescent="0.5">
      <c r="A215"/>
    </row>
    <row r="216" spans="1:1" x14ac:dyDescent="0.5">
      <c r="A216"/>
    </row>
    <row r="217" spans="1:1" x14ac:dyDescent="0.5">
      <c r="A217"/>
    </row>
    <row r="218" spans="1:1" x14ac:dyDescent="0.5">
      <c r="A218"/>
    </row>
    <row r="219" spans="1:1" x14ac:dyDescent="0.5">
      <c r="A219"/>
    </row>
    <row r="220" spans="1:1" x14ac:dyDescent="0.5">
      <c r="A220"/>
    </row>
    <row r="221" spans="1:1" x14ac:dyDescent="0.5">
      <c r="A221"/>
    </row>
    <row r="222" spans="1:1" x14ac:dyDescent="0.5">
      <c r="A222"/>
    </row>
    <row r="223" spans="1:1" x14ac:dyDescent="0.5">
      <c r="A223"/>
    </row>
    <row r="224" spans="1:1" x14ac:dyDescent="0.5">
      <c r="A224"/>
    </row>
    <row r="225" spans="1:1" x14ac:dyDescent="0.5">
      <c r="A225"/>
    </row>
    <row r="226" spans="1:1" x14ac:dyDescent="0.5">
      <c r="A226"/>
    </row>
    <row r="227" spans="1:1" x14ac:dyDescent="0.5">
      <c r="A227"/>
    </row>
    <row r="228" spans="1:1" x14ac:dyDescent="0.5">
      <c r="A228"/>
    </row>
    <row r="229" spans="1:1" x14ac:dyDescent="0.5">
      <c r="A229"/>
    </row>
    <row r="230" spans="1:1" x14ac:dyDescent="0.5">
      <c r="A230"/>
    </row>
    <row r="231" spans="1:1" x14ac:dyDescent="0.5">
      <c r="A231"/>
    </row>
    <row r="232" spans="1:1" x14ac:dyDescent="0.5">
      <c r="A232"/>
    </row>
    <row r="233" spans="1:1" x14ac:dyDescent="0.5">
      <c r="A233"/>
    </row>
    <row r="234" spans="1:1" x14ac:dyDescent="0.5">
      <c r="A234"/>
    </row>
    <row r="235" spans="1:1" x14ac:dyDescent="0.5">
      <c r="A235"/>
    </row>
    <row r="236" spans="1:1" x14ac:dyDescent="0.5">
      <c r="A236"/>
    </row>
    <row r="237" spans="1:1" x14ac:dyDescent="0.5">
      <c r="A237"/>
    </row>
    <row r="238" spans="1:1" x14ac:dyDescent="0.5">
      <c r="A238"/>
    </row>
    <row r="239" spans="1:1" x14ac:dyDescent="0.5">
      <c r="A239"/>
    </row>
    <row r="240" spans="1:1" x14ac:dyDescent="0.5">
      <c r="A240"/>
    </row>
    <row r="241" spans="1:1" x14ac:dyDescent="0.5">
      <c r="A241"/>
    </row>
    <row r="242" spans="1:1" x14ac:dyDescent="0.5">
      <c r="A242"/>
    </row>
    <row r="243" spans="1:1" x14ac:dyDescent="0.5">
      <c r="A243"/>
    </row>
    <row r="244" spans="1:1" x14ac:dyDescent="0.5">
      <c r="A244"/>
    </row>
    <row r="245" spans="1:1" x14ac:dyDescent="0.5">
      <c r="A245"/>
    </row>
    <row r="246" spans="1:1" x14ac:dyDescent="0.5">
      <c r="A246"/>
    </row>
    <row r="247" spans="1:1" x14ac:dyDescent="0.5">
      <c r="A247"/>
    </row>
    <row r="248" spans="1:1" x14ac:dyDescent="0.5">
      <c r="A248"/>
    </row>
    <row r="249" spans="1:1" x14ac:dyDescent="0.5">
      <c r="A249"/>
    </row>
    <row r="250" spans="1:1" x14ac:dyDescent="0.5">
      <c r="A250"/>
    </row>
    <row r="251" spans="1:1" x14ac:dyDescent="0.5">
      <c r="A251"/>
    </row>
    <row r="252" spans="1:1" x14ac:dyDescent="0.5">
      <c r="A252"/>
    </row>
    <row r="253" spans="1:1" x14ac:dyDescent="0.5">
      <c r="A253"/>
    </row>
    <row r="254" spans="1:1" x14ac:dyDescent="0.5">
      <c r="A254"/>
    </row>
    <row r="255" spans="1:1" x14ac:dyDescent="0.5">
      <c r="A255"/>
    </row>
    <row r="256" spans="1:1" x14ac:dyDescent="0.5">
      <c r="A256"/>
    </row>
    <row r="257" spans="1:1" x14ac:dyDescent="0.5">
      <c r="A257"/>
    </row>
    <row r="258" spans="1:1" x14ac:dyDescent="0.5">
      <c r="A258"/>
    </row>
    <row r="259" spans="1:1" x14ac:dyDescent="0.5">
      <c r="A259"/>
    </row>
    <row r="260" spans="1:1" x14ac:dyDescent="0.5">
      <c r="A260"/>
    </row>
    <row r="261" spans="1:1" x14ac:dyDescent="0.5">
      <c r="A261"/>
    </row>
    <row r="262" spans="1:1" x14ac:dyDescent="0.5">
      <c r="A262"/>
    </row>
    <row r="263" spans="1:1" x14ac:dyDescent="0.5">
      <c r="A263"/>
    </row>
    <row r="264" spans="1:1" x14ac:dyDescent="0.5">
      <c r="A264"/>
    </row>
    <row r="265" spans="1:1" x14ac:dyDescent="0.5">
      <c r="A265"/>
    </row>
    <row r="266" spans="1:1" x14ac:dyDescent="0.5">
      <c r="A266"/>
    </row>
    <row r="267" spans="1:1" x14ac:dyDescent="0.5">
      <c r="A267"/>
    </row>
    <row r="268" spans="1:1" x14ac:dyDescent="0.5">
      <c r="A268"/>
    </row>
    <row r="269" spans="1:1" x14ac:dyDescent="0.5">
      <c r="A269"/>
    </row>
    <row r="270" spans="1:1" x14ac:dyDescent="0.5">
      <c r="A270"/>
    </row>
    <row r="271" spans="1:1" x14ac:dyDescent="0.5">
      <c r="A271"/>
    </row>
    <row r="272" spans="1:1" x14ac:dyDescent="0.5">
      <c r="A272"/>
    </row>
    <row r="273" spans="1:1" x14ac:dyDescent="0.5">
      <c r="A273"/>
    </row>
    <row r="274" spans="1:1" x14ac:dyDescent="0.5">
      <c r="A274"/>
    </row>
    <row r="275" spans="1:1" x14ac:dyDescent="0.5">
      <c r="A275"/>
    </row>
    <row r="276" spans="1:1" x14ac:dyDescent="0.5">
      <c r="A276"/>
    </row>
    <row r="277" spans="1:1" x14ac:dyDescent="0.5">
      <c r="A277"/>
    </row>
    <row r="278" spans="1:1" x14ac:dyDescent="0.5">
      <c r="A278"/>
    </row>
    <row r="279" spans="1:1" x14ac:dyDescent="0.5">
      <c r="A279"/>
    </row>
    <row r="280" spans="1:1" x14ac:dyDescent="0.5">
      <c r="A280"/>
    </row>
    <row r="281" spans="1:1" x14ac:dyDescent="0.5">
      <c r="A281"/>
    </row>
    <row r="282" spans="1:1" x14ac:dyDescent="0.5">
      <c r="A282"/>
    </row>
    <row r="283" spans="1:1" x14ac:dyDescent="0.5">
      <c r="A283"/>
    </row>
    <row r="284" spans="1:1" x14ac:dyDescent="0.5">
      <c r="A284"/>
    </row>
    <row r="285" spans="1:1" x14ac:dyDescent="0.5">
      <c r="A285"/>
    </row>
    <row r="286" spans="1:1" x14ac:dyDescent="0.5">
      <c r="A286"/>
    </row>
    <row r="287" spans="1:1" x14ac:dyDescent="0.5">
      <c r="A287"/>
    </row>
    <row r="288" spans="1:1" x14ac:dyDescent="0.5">
      <c r="A288"/>
    </row>
    <row r="289" spans="1:1" x14ac:dyDescent="0.5">
      <c r="A289"/>
    </row>
    <row r="290" spans="1:1" x14ac:dyDescent="0.5">
      <c r="A290"/>
    </row>
    <row r="291" spans="1:1" x14ac:dyDescent="0.5">
      <c r="A291"/>
    </row>
    <row r="292" spans="1:1" x14ac:dyDescent="0.5">
      <c r="A292"/>
    </row>
    <row r="293" spans="1:1" x14ac:dyDescent="0.5">
      <c r="A293"/>
    </row>
    <row r="294" spans="1:1" x14ac:dyDescent="0.5">
      <c r="A294"/>
    </row>
    <row r="295" spans="1:1" x14ac:dyDescent="0.5">
      <c r="A295"/>
    </row>
    <row r="296" spans="1:1" x14ac:dyDescent="0.5">
      <c r="A296"/>
    </row>
    <row r="297" spans="1:1" x14ac:dyDescent="0.5">
      <c r="A297"/>
    </row>
    <row r="298" spans="1:1" x14ac:dyDescent="0.5">
      <c r="A298"/>
    </row>
    <row r="299" spans="1:1" x14ac:dyDescent="0.5">
      <c r="A299"/>
    </row>
    <row r="300" spans="1:1" x14ac:dyDescent="0.5">
      <c r="A300"/>
    </row>
    <row r="301" spans="1:1" x14ac:dyDescent="0.5">
      <c r="A301"/>
    </row>
    <row r="302" spans="1:1" x14ac:dyDescent="0.5">
      <c r="A302"/>
    </row>
    <row r="303" spans="1:1" x14ac:dyDescent="0.5">
      <c r="A303"/>
    </row>
    <row r="304" spans="1:1" x14ac:dyDescent="0.5">
      <c r="A304"/>
    </row>
    <row r="305" spans="1:1" x14ac:dyDescent="0.5">
      <c r="A305"/>
    </row>
    <row r="306" spans="1:1" x14ac:dyDescent="0.5">
      <c r="A306"/>
    </row>
    <row r="307" spans="1:1" x14ac:dyDescent="0.5">
      <c r="A307"/>
    </row>
    <row r="308" spans="1:1" x14ac:dyDescent="0.5">
      <c r="A308"/>
    </row>
    <row r="309" spans="1:1" x14ac:dyDescent="0.5">
      <c r="A309"/>
    </row>
    <row r="310" spans="1:1" x14ac:dyDescent="0.5">
      <c r="A310"/>
    </row>
    <row r="311" spans="1:1" x14ac:dyDescent="0.5">
      <c r="A311"/>
    </row>
    <row r="312" spans="1:1" x14ac:dyDescent="0.5">
      <c r="A312"/>
    </row>
    <row r="313" spans="1:1" x14ac:dyDescent="0.5">
      <c r="A313"/>
    </row>
    <row r="314" spans="1:1" x14ac:dyDescent="0.5">
      <c r="A314"/>
    </row>
    <row r="315" spans="1:1" x14ac:dyDescent="0.5">
      <c r="A315"/>
    </row>
    <row r="316" spans="1:1" x14ac:dyDescent="0.5">
      <c r="A316"/>
    </row>
    <row r="317" spans="1:1" x14ac:dyDescent="0.5">
      <c r="A317"/>
    </row>
    <row r="318" spans="1:1" x14ac:dyDescent="0.5">
      <c r="A318"/>
    </row>
    <row r="319" spans="1:1" x14ac:dyDescent="0.5">
      <c r="A319"/>
    </row>
    <row r="320" spans="1:1" x14ac:dyDescent="0.5">
      <c r="A320"/>
    </row>
    <row r="321" spans="1:1" x14ac:dyDescent="0.5">
      <c r="A321"/>
    </row>
    <row r="322" spans="1:1" x14ac:dyDescent="0.5">
      <c r="A322"/>
    </row>
    <row r="323" spans="1:1" x14ac:dyDescent="0.5">
      <c r="A323"/>
    </row>
    <row r="324" spans="1:1" x14ac:dyDescent="0.5">
      <c r="A324"/>
    </row>
    <row r="325" spans="1:1" x14ac:dyDescent="0.5">
      <c r="A325"/>
    </row>
    <row r="326" spans="1:1" x14ac:dyDescent="0.5">
      <c r="A326"/>
    </row>
    <row r="327" spans="1:1" x14ac:dyDescent="0.5">
      <c r="A327"/>
    </row>
    <row r="328" spans="1:1" x14ac:dyDescent="0.5">
      <c r="A328"/>
    </row>
    <row r="329" spans="1:1" x14ac:dyDescent="0.5">
      <c r="A329"/>
    </row>
    <row r="330" spans="1:1" x14ac:dyDescent="0.5">
      <c r="A330"/>
    </row>
    <row r="331" spans="1:1" x14ac:dyDescent="0.5">
      <c r="A331"/>
    </row>
    <row r="332" spans="1:1" x14ac:dyDescent="0.5">
      <c r="A332"/>
    </row>
    <row r="333" spans="1:1" x14ac:dyDescent="0.5">
      <c r="A333"/>
    </row>
    <row r="334" spans="1:1" x14ac:dyDescent="0.5">
      <c r="A334"/>
    </row>
    <row r="335" spans="1:1" x14ac:dyDescent="0.5">
      <c r="A335"/>
    </row>
    <row r="336" spans="1:1" x14ac:dyDescent="0.5">
      <c r="A336"/>
    </row>
    <row r="337" spans="1:1" x14ac:dyDescent="0.5">
      <c r="A337"/>
    </row>
    <row r="338" spans="1:1" x14ac:dyDescent="0.5">
      <c r="A338"/>
    </row>
    <row r="339" spans="1:1" x14ac:dyDescent="0.5">
      <c r="A339"/>
    </row>
    <row r="340" spans="1:1" x14ac:dyDescent="0.5">
      <c r="A340"/>
    </row>
    <row r="341" spans="1:1" x14ac:dyDescent="0.5">
      <c r="A341"/>
    </row>
    <row r="342" spans="1:1" x14ac:dyDescent="0.5">
      <c r="A342"/>
    </row>
    <row r="343" spans="1:1" x14ac:dyDescent="0.5">
      <c r="A343"/>
    </row>
    <row r="344" spans="1:1" x14ac:dyDescent="0.5">
      <c r="A344"/>
    </row>
    <row r="345" spans="1:1" x14ac:dyDescent="0.5">
      <c r="A345"/>
    </row>
    <row r="346" spans="1:1" x14ac:dyDescent="0.5">
      <c r="A346"/>
    </row>
    <row r="347" spans="1:1" x14ac:dyDescent="0.5">
      <c r="A347"/>
    </row>
    <row r="348" spans="1:1" x14ac:dyDescent="0.5">
      <c r="A348"/>
    </row>
    <row r="349" spans="1:1" x14ac:dyDescent="0.5">
      <c r="A349"/>
    </row>
    <row r="350" spans="1:1" x14ac:dyDescent="0.5">
      <c r="A350"/>
    </row>
    <row r="351" spans="1:1" x14ac:dyDescent="0.5">
      <c r="A351"/>
    </row>
    <row r="352" spans="1:1" x14ac:dyDescent="0.5">
      <c r="A352"/>
    </row>
    <row r="353" spans="1:1" x14ac:dyDescent="0.5">
      <c r="A353"/>
    </row>
    <row r="354" spans="1:1" x14ac:dyDescent="0.5">
      <c r="A354"/>
    </row>
    <row r="355" spans="1:1" x14ac:dyDescent="0.5">
      <c r="A355"/>
    </row>
    <row r="356" spans="1:1" x14ac:dyDescent="0.5">
      <c r="A356"/>
    </row>
    <row r="357" spans="1:1" x14ac:dyDescent="0.5">
      <c r="A357"/>
    </row>
    <row r="358" spans="1:1" x14ac:dyDescent="0.5">
      <c r="A358"/>
    </row>
    <row r="359" spans="1:1" x14ac:dyDescent="0.5">
      <c r="A359"/>
    </row>
    <row r="360" spans="1:1" x14ac:dyDescent="0.5">
      <c r="A360"/>
    </row>
    <row r="361" spans="1:1" x14ac:dyDescent="0.5">
      <c r="A361"/>
    </row>
    <row r="362" spans="1:1" x14ac:dyDescent="0.5">
      <c r="A362"/>
    </row>
    <row r="363" spans="1:1" x14ac:dyDescent="0.5">
      <c r="A363"/>
    </row>
    <row r="364" spans="1:1" x14ac:dyDescent="0.5">
      <c r="A364"/>
    </row>
    <row r="365" spans="1:1" x14ac:dyDescent="0.5">
      <c r="A365"/>
    </row>
    <row r="366" spans="1:1" x14ac:dyDescent="0.5">
      <c r="A366"/>
    </row>
    <row r="367" spans="1:1" x14ac:dyDescent="0.5">
      <c r="A367"/>
    </row>
    <row r="368" spans="1:1" x14ac:dyDescent="0.5">
      <c r="A368"/>
    </row>
    <row r="369" spans="1:1" x14ac:dyDescent="0.5">
      <c r="A369"/>
    </row>
    <row r="370" spans="1:1" x14ac:dyDescent="0.5">
      <c r="A370"/>
    </row>
    <row r="371" spans="1:1" x14ac:dyDescent="0.5">
      <c r="A371"/>
    </row>
    <row r="372" spans="1:1" x14ac:dyDescent="0.5">
      <c r="A372"/>
    </row>
    <row r="373" spans="1:1" x14ac:dyDescent="0.5">
      <c r="A373"/>
    </row>
    <row r="374" spans="1:1" x14ac:dyDescent="0.5">
      <c r="A374"/>
    </row>
    <row r="375" spans="1:1" x14ac:dyDescent="0.5">
      <c r="A375"/>
    </row>
    <row r="376" spans="1:1" x14ac:dyDescent="0.5">
      <c r="A376"/>
    </row>
    <row r="377" spans="1:1" x14ac:dyDescent="0.5">
      <c r="A377"/>
    </row>
    <row r="378" spans="1:1" x14ac:dyDescent="0.5">
      <c r="A378"/>
    </row>
    <row r="379" spans="1:1" x14ac:dyDescent="0.5">
      <c r="A379"/>
    </row>
    <row r="380" spans="1:1" x14ac:dyDescent="0.5">
      <c r="A380"/>
    </row>
    <row r="381" spans="1:1" x14ac:dyDescent="0.5">
      <c r="A381"/>
    </row>
    <row r="382" spans="1:1" x14ac:dyDescent="0.5">
      <c r="A382"/>
    </row>
    <row r="383" spans="1:1" x14ac:dyDescent="0.5">
      <c r="A383"/>
    </row>
    <row r="384" spans="1:1" x14ac:dyDescent="0.5">
      <c r="A384"/>
    </row>
    <row r="385" spans="1:1" x14ac:dyDescent="0.5">
      <c r="A385"/>
    </row>
    <row r="386" spans="1:1" x14ac:dyDescent="0.5">
      <c r="A386"/>
    </row>
    <row r="387" spans="1:1" x14ac:dyDescent="0.5">
      <c r="A387"/>
    </row>
    <row r="388" spans="1:1" x14ac:dyDescent="0.5">
      <c r="A388"/>
    </row>
    <row r="389" spans="1:1" x14ac:dyDescent="0.5">
      <c r="A389"/>
    </row>
    <row r="390" spans="1:1" x14ac:dyDescent="0.5">
      <c r="A390"/>
    </row>
    <row r="391" spans="1:1" x14ac:dyDescent="0.5">
      <c r="A391"/>
    </row>
    <row r="392" spans="1:1" x14ac:dyDescent="0.5">
      <c r="A392"/>
    </row>
    <row r="393" spans="1:1" x14ac:dyDescent="0.5">
      <c r="A393"/>
    </row>
    <row r="394" spans="1:1" x14ac:dyDescent="0.5">
      <c r="A394"/>
    </row>
  </sheetData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3:P11"/>
  <sheetViews>
    <sheetView workbookViewId="0">
      <selection activeCell="G33" sqref="G33"/>
    </sheetView>
  </sheetViews>
  <sheetFormatPr defaultRowHeight="12.75" x14ac:dyDescent="0.2"/>
  <cols>
    <col min="1" max="1" width="22.5703125" customWidth="1"/>
    <col min="2" max="2" width="56.7109375" bestFit="1" customWidth="1"/>
    <col min="3" max="3" width="60.140625" bestFit="1" customWidth="1"/>
    <col min="4" max="4" width="50.85546875" bestFit="1" customWidth="1"/>
    <col min="5" max="5" width="55.7109375" bestFit="1" customWidth="1"/>
    <col min="6" max="6" width="38.85546875" bestFit="1" customWidth="1"/>
    <col min="7" max="7" width="59.140625" bestFit="1" customWidth="1"/>
    <col min="8" max="8" width="58.85546875" bestFit="1" customWidth="1"/>
    <col min="9" max="9" width="64.85546875" bestFit="1" customWidth="1"/>
    <col min="10" max="10" width="56.5703125" bestFit="1" customWidth="1"/>
    <col min="11" max="11" width="59.5703125" bestFit="1" customWidth="1"/>
    <col min="12" max="12" width="61.140625" bestFit="1" customWidth="1"/>
    <col min="13" max="13" width="45" bestFit="1" customWidth="1"/>
    <col min="14" max="14" width="73.5703125" bestFit="1" customWidth="1"/>
    <col min="15" max="15" width="77.140625" bestFit="1" customWidth="1"/>
    <col min="16" max="16" width="50.5703125" bestFit="1" customWidth="1"/>
  </cols>
  <sheetData>
    <row r="3" spans="1:16" x14ac:dyDescent="0.2">
      <c r="A3" s="39" t="s">
        <v>65</v>
      </c>
      <c r="B3" t="s">
        <v>132</v>
      </c>
      <c r="C3" t="s">
        <v>133</v>
      </c>
      <c r="D3" t="s">
        <v>134</v>
      </c>
      <c r="E3" t="s">
        <v>135</v>
      </c>
      <c r="F3" t="s">
        <v>136</v>
      </c>
      <c r="G3" t="s">
        <v>138</v>
      </c>
      <c r="H3" t="s">
        <v>137</v>
      </c>
      <c r="I3" t="s">
        <v>139</v>
      </c>
      <c r="J3" t="s">
        <v>140</v>
      </c>
      <c r="K3" t="s">
        <v>141</v>
      </c>
      <c r="L3" t="s">
        <v>142</v>
      </c>
      <c r="M3" t="s">
        <v>143</v>
      </c>
      <c r="N3" t="s">
        <v>144</v>
      </c>
      <c r="O3" t="s">
        <v>145</v>
      </c>
      <c r="P3" t="s">
        <v>204</v>
      </c>
    </row>
    <row r="4" spans="1:16" x14ac:dyDescent="0.2">
      <c r="A4" s="40" t="s">
        <v>43</v>
      </c>
      <c r="B4" s="64">
        <v>4.1428571428571432</v>
      </c>
      <c r="C4" s="64">
        <v>4.2857142857142856</v>
      </c>
      <c r="D4" s="64">
        <v>4.2857142857142856</v>
      </c>
      <c r="E4" s="64">
        <v>4</v>
      </c>
      <c r="F4" s="64">
        <v>4.2857142857142856</v>
      </c>
      <c r="G4" s="64">
        <v>2.7142857142857144</v>
      </c>
      <c r="H4" s="64">
        <v>3.8571428571428572</v>
      </c>
      <c r="I4" s="64">
        <v>3.8571428571428572</v>
      </c>
      <c r="J4" s="64">
        <v>4.2857142857142856</v>
      </c>
      <c r="K4" s="64">
        <v>4</v>
      </c>
      <c r="L4" s="64">
        <v>4.4285714285714288</v>
      </c>
      <c r="M4" s="64">
        <v>4.2857142857142856</v>
      </c>
      <c r="N4" s="64">
        <v>3.8571428571428572</v>
      </c>
      <c r="O4" s="64">
        <v>4.1428571428571432</v>
      </c>
      <c r="P4" s="64">
        <v>30</v>
      </c>
    </row>
    <row r="5" spans="1:16" x14ac:dyDescent="0.2">
      <c r="A5" s="40" t="s">
        <v>38</v>
      </c>
      <c r="B5" s="64">
        <v>4.3888888888888893</v>
      </c>
      <c r="C5" s="64">
        <v>4.333333333333333</v>
      </c>
      <c r="D5" s="64">
        <v>4.0555555555555554</v>
      </c>
      <c r="E5" s="64">
        <v>4.1111111111111107</v>
      </c>
      <c r="F5" s="64">
        <v>4.5555555555555554</v>
      </c>
      <c r="G5" s="64">
        <v>2.7777777777777777</v>
      </c>
      <c r="H5" s="64">
        <v>3.8888888888888888</v>
      </c>
      <c r="I5" s="64">
        <v>4.2777777777777777</v>
      </c>
      <c r="J5" s="64">
        <v>4.166666666666667</v>
      </c>
      <c r="K5" s="64">
        <v>4.0555555555555554</v>
      </c>
      <c r="L5" s="64">
        <v>4.3888888888888893</v>
      </c>
      <c r="M5" s="64">
        <v>4.7222222222222223</v>
      </c>
      <c r="N5" s="64">
        <v>4.4444444444444446</v>
      </c>
      <c r="O5" s="64">
        <v>4.4444444444444446</v>
      </c>
      <c r="P5" s="64">
        <v>74</v>
      </c>
    </row>
    <row r="6" spans="1:16" x14ac:dyDescent="0.2">
      <c r="A6" s="40" t="s">
        <v>57</v>
      </c>
      <c r="B6" s="64">
        <v>3.7857142857142856</v>
      </c>
      <c r="C6" s="64">
        <v>3.9285714285714284</v>
      </c>
      <c r="D6" s="64">
        <v>3.5714285714285716</v>
      </c>
      <c r="E6" s="64">
        <v>3.3571428571428572</v>
      </c>
      <c r="F6" s="64">
        <v>4.2142857142857144</v>
      </c>
      <c r="G6" s="64">
        <v>2.5714285714285716</v>
      </c>
      <c r="H6" s="64">
        <v>3.5</v>
      </c>
      <c r="I6" s="64">
        <v>3.7142857142857144</v>
      </c>
      <c r="J6" s="64">
        <v>3.6428571428571428</v>
      </c>
      <c r="K6" s="64">
        <v>3.6428571428571428</v>
      </c>
      <c r="L6" s="64">
        <v>3.8571428571428572</v>
      </c>
      <c r="M6" s="64">
        <v>4.2142857142857144</v>
      </c>
      <c r="N6" s="64">
        <v>4</v>
      </c>
      <c r="O6" s="64">
        <v>3.7857142857142856</v>
      </c>
      <c r="P6" s="64">
        <v>48</v>
      </c>
    </row>
    <row r="7" spans="1:16" x14ac:dyDescent="0.2">
      <c r="A7" s="40" t="s">
        <v>60</v>
      </c>
      <c r="B7" s="64">
        <v>3.9666666666666668</v>
      </c>
      <c r="C7" s="64">
        <v>4.333333333333333</v>
      </c>
      <c r="D7" s="64">
        <v>3.9</v>
      </c>
      <c r="E7" s="64">
        <v>3.8666666666666667</v>
      </c>
      <c r="F7" s="64">
        <v>4.5333333333333332</v>
      </c>
      <c r="G7" s="64">
        <v>3.2</v>
      </c>
      <c r="H7" s="64">
        <v>3.8</v>
      </c>
      <c r="I7" s="64">
        <v>4.0333333333333332</v>
      </c>
      <c r="J7" s="64">
        <v>4.0666666666666664</v>
      </c>
      <c r="K7" s="64">
        <v>4.2</v>
      </c>
      <c r="L7" s="64">
        <v>4.166666666666667</v>
      </c>
      <c r="M7" s="64">
        <v>4.5</v>
      </c>
      <c r="N7" s="64">
        <v>4.2333333333333334</v>
      </c>
      <c r="O7" s="64">
        <v>4.5666666666666664</v>
      </c>
      <c r="P7" s="64">
        <v>116</v>
      </c>
    </row>
    <row r="8" spans="1:16" x14ac:dyDescent="0.2">
      <c r="A8" s="40" t="s">
        <v>29</v>
      </c>
      <c r="B8" s="64">
        <v>4.258064516129032</v>
      </c>
      <c r="C8" s="64">
        <v>4.354838709677419</v>
      </c>
      <c r="D8" s="64">
        <v>4.064516129032258</v>
      </c>
      <c r="E8" s="64">
        <v>4</v>
      </c>
      <c r="F8" s="64">
        <v>4.32258064516129</v>
      </c>
      <c r="G8" s="64">
        <v>2.6451612903225805</v>
      </c>
      <c r="H8" s="64">
        <v>3.5806451612903225</v>
      </c>
      <c r="I8" s="64">
        <v>3.6129032258064515</v>
      </c>
      <c r="J8" s="64">
        <v>4</v>
      </c>
      <c r="K8" s="64">
        <v>4.129032258064516</v>
      </c>
      <c r="L8" s="64">
        <v>4.193548387096774</v>
      </c>
      <c r="M8" s="64">
        <v>4.354838709677419</v>
      </c>
      <c r="N8" s="64">
        <v>4.193548387096774</v>
      </c>
      <c r="O8" s="64">
        <v>4.4516129032258061</v>
      </c>
      <c r="P8" s="64">
        <v>123</v>
      </c>
    </row>
    <row r="9" spans="1:16" x14ac:dyDescent="0.2">
      <c r="A9" s="40" t="s">
        <v>50</v>
      </c>
      <c r="B9" s="64">
        <v>5</v>
      </c>
      <c r="C9" s="64">
        <v>5</v>
      </c>
      <c r="D9" s="64">
        <v>5</v>
      </c>
      <c r="E9" s="64">
        <v>5</v>
      </c>
      <c r="F9" s="64">
        <v>5</v>
      </c>
      <c r="G9" s="64">
        <v>3</v>
      </c>
      <c r="H9" s="64">
        <v>4</v>
      </c>
      <c r="I9" s="64">
        <v>5</v>
      </c>
      <c r="J9" s="64">
        <v>5</v>
      </c>
      <c r="K9" s="64">
        <v>4</v>
      </c>
      <c r="L9" s="64">
        <v>5</v>
      </c>
      <c r="M9" s="64">
        <v>5</v>
      </c>
      <c r="N9" s="64">
        <v>5</v>
      </c>
      <c r="O9" s="64">
        <v>4</v>
      </c>
      <c r="P9" s="64">
        <v>5</v>
      </c>
    </row>
    <row r="10" spans="1:16" x14ac:dyDescent="0.2">
      <c r="A10" s="40" t="s">
        <v>66</v>
      </c>
      <c r="B10" s="64">
        <v>2.4347451122713464</v>
      </c>
      <c r="C10" s="64">
        <v>2.5046602658496746</v>
      </c>
      <c r="D10" s="64">
        <v>2.4598029204579359</v>
      </c>
      <c r="E10" s="64">
        <v>2.3523113872727168</v>
      </c>
      <c r="F10" s="64">
        <v>2.5749753660652841</v>
      </c>
      <c r="G10" s="64">
        <v>1.8698304666966625</v>
      </c>
      <c r="H10" s="64">
        <v>2.1832364206557102</v>
      </c>
      <c r="I10" s="64">
        <v>2.3068333019553333</v>
      </c>
      <c r="J10" s="64">
        <v>2.3491906974627468</v>
      </c>
      <c r="K10" s="64">
        <v>2.3878365911290054</v>
      </c>
      <c r="L10" s="64">
        <v>2.4845584261291367</v>
      </c>
      <c r="M10" s="64">
        <v>2.5488350813300147</v>
      </c>
      <c r="N10" s="64">
        <v>2.4784686614555533</v>
      </c>
      <c r="O10" s="64">
        <v>2.5466865620620376</v>
      </c>
      <c r="P10" s="64">
        <v>9.6384861508989399</v>
      </c>
    </row>
    <row r="11" spans="1:16" x14ac:dyDescent="0.2">
      <c r="A11" s="40" t="s">
        <v>67</v>
      </c>
      <c r="B11" s="64">
        <v>4.0641807661817664</v>
      </c>
      <c r="C11" s="64">
        <v>4.21922515298475</v>
      </c>
      <c r="D11" s="64">
        <v>3.9127543969698264</v>
      </c>
      <c r="E11" s="64">
        <v>3.8419928147532469</v>
      </c>
      <c r="F11" s="64">
        <v>4.3457133472786778</v>
      </c>
      <c r="G11" s="64">
        <v>2.795041160636063</v>
      </c>
      <c r="H11" s="64">
        <v>3.6545994826916464</v>
      </c>
      <c r="I11" s="64">
        <v>3.8402603162649651</v>
      </c>
      <c r="J11" s="64">
        <v>3.9656834551414373</v>
      </c>
      <c r="K11" s="64">
        <v>3.9957271082334862</v>
      </c>
      <c r="L11" s="64">
        <v>4.1327450829001569</v>
      </c>
      <c r="M11" s="64">
        <v>4.3732889554792385</v>
      </c>
      <c r="N11" s="64">
        <v>4.1420369013887832</v>
      </c>
      <c r="O11" s="64">
        <v>4.2970166309356967</v>
      </c>
      <c r="P11" s="64">
        <v>405.63848615089893</v>
      </c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19"/>
  <sheetViews>
    <sheetView workbookViewId="0">
      <selection activeCell="P18" sqref="P18"/>
    </sheetView>
  </sheetViews>
  <sheetFormatPr defaultColWidth="14.42578125" defaultRowHeight="12.75" x14ac:dyDescent="0.2"/>
  <cols>
    <col min="1" max="30" width="21.5703125" customWidth="1"/>
  </cols>
  <sheetData>
    <row r="1" spans="1:24" x14ac:dyDescent="0.2">
      <c r="A1" s="135" t="s">
        <v>231</v>
      </c>
      <c r="B1" s="135" t="s">
        <v>1</v>
      </c>
      <c r="C1" s="135" t="s">
        <v>2</v>
      </c>
      <c r="D1" s="135" t="s">
        <v>3</v>
      </c>
      <c r="E1" s="135" t="s">
        <v>4</v>
      </c>
      <c r="F1" s="135" t="s">
        <v>5</v>
      </c>
      <c r="G1" s="135" t="s">
        <v>6</v>
      </c>
      <c r="H1" s="135" t="s">
        <v>232</v>
      </c>
      <c r="I1" s="135" t="s">
        <v>8</v>
      </c>
      <c r="J1" s="135" t="s">
        <v>9</v>
      </c>
      <c r="K1" s="135" t="s">
        <v>10</v>
      </c>
      <c r="L1" s="135" t="s">
        <v>233</v>
      </c>
      <c r="M1" s="135" t="s">
        <v>234</v>
      </c>
      <c r="N1" s="135" t="s">
        <v>235</v>
      </c>
      <c r="O1" s="135" t="s">
        <v>236</v>
      </c>
      <c r="P1" s="135" t="s">
        <v>237</v>
      </c>
      <c r="Q1" s="135" t="s">
        <v>155</v>
      </c>
      <c r="R1" s="135" t="s">
        <v>17</v>
      </c>
      <c r="S1" s="135" t="s">
        <v>238</v>
      </c>
      <c r="T1" s="135" t="s">
        <v>19</v>
      </c>
      <c r="U1" s="135" t="s">
        <v>239</v>
      </c>
      <c r="V1" s="135" t="s">
        <v>240</v>
      </c>
      <c r="W1" s="135" t="s">
        <v>241</v>
      </c>
      <c r="X1" s="135" t="s">
        <v>23</v>
      </c>
    </row>
    <row r="2" spans="1:24" x14ac:dyDescent="0.2">
      <c r="A2" s="136">
        <v>43751.429631770836</v>
      </c>
      <c r="B2" s="137" t="s">
        <v>24</v>
      </c>
      <c r="C2" s="137" t="s">
        <v>25</v>
      </c>
      <c r="D2" s="137" t="s">
        <v>36</v>
      </c>
      <c r="E2" s="137" t="s">
        <v>148</v>
      </c>
      <c r="F2" s="137" t="s">
        <v>246</v>
      </c>
      <c r="G2" s="137" t="s">
        <v>38</v>
      </c>
      <c r="H2" s="137" t="s">
        <v>100</v>
      </c>
      <c r="I2" s="137">
        <v>4</v>
      </c>
      <c r="J2" s="137">
        <v>4</v>
      </c>
      <c r="K2" s="137">
        <v>4</v>
      </c>
      <c r="L2" s="137">
        <v>4</v>
      </c>
      <c r="M2" s="137">
        <v>4</v>
      </c>
      <c r="N2" s="137">
        <v>4</v>
      </c>
      <c r="O2" s="137">
        <v>4</v>
      </c>
      <c r="P2" s="137">
        <v>4</v>
      </c>
      <c r="Q2" s="137">
        <v>4</v>
      </c>
      <c r="R2" s="137">
        <v>4</v>
      </c>
      <c r="S2" s="137">
        <v>4</v>
      </c>
      <c r="T2" s="137">
        <v>4</v>
      </c>
      <c r="U2" s="137">
        <v>4</v>
      </c>
      <c r="V2" s="137">
        <v>4</v>
      </c>
      <c r="W2" s="137">
        <v>4</v>
      </c>
    </row>
    <row r="3" spans="1:24" x14ac:dyDescent="0.2">
      <c r="A3" s="136">
        <v>43751.430812349536</v>
      </c>
      <c r="B3" s="137" t="s">
        <v>24</v>
      </c>
      <c r="C3" s="137" t="s">
        <v>32</v>
      </c>
      <c r="D3" s="137" t="s">
        <v>36</v>
      </c>
      <c r="E3" s="137" t="s">
        <v>33</v>
      </c>
      <c r="F3" s="137" t="s">
        <v>39</v>
      </c>
      <c r="G3" s="137" t="s">
        <v>38</v>
      </c>
      <c r="H3" s="137" t="s">
        <v>100</v>
      </c>
      <c r="I3" s="137">
        <v>5</v>
      </c>
      <c r="J3" s="137">
        <v>5</v>
      </c>
      <c r="K3" s="137">
        <v>4</v>
      </c>
      <c r="L3" s="137">
        <v>5</v>
      </c>
      <c r="M3" s="137">
        <v>4</v>
      </c>
      <c r="N3" s="137">
        <v>5</v>
      </c>
      <c r="O3" s="137">
        <v>3</v>
      </c>
      <c r="P3" s="137">
        <v>4</v>
      </c>
      <c r="Q3" s="137">
        <v>4</v>
      </c>
      <c r="R3" s="137">
        <v>4</v>
      </c>
      <c r="S3" s="137">
        <v>4</v>
      </c>
      <c r="T3" s="137">
        <v>5</v>
      </c>
      <c r="U3" s="137">
        <v>5</v>
      </c>
      <c r="V3" s="137">
        <v>4</v>
      </c>
      <c r="W3" s="137">
        <v>5</v>
      </c>
    </row>
    <row r="4" spans="1:24" x14ac:dyDescent="0.2">
      <c r="A4" s="136">
        <v>43751.432554907413</v>
      </c>
      <c r="B4" s="137" t="s">
        <v>24</v>
      </c>
      <c r="C4" s="137" t="s">
        <v>25</v>
      </c>
      <c r="D4" s="137" t="s">
        <v>26</v>
      </c>
      <c r="E4" s="137" t="s">
        <v>33</v>
      </c>
      <c r="F4" s="137" t="s">
        <v>152</v>
      </c>
      <c r="G4" s="137" t="s">
        <v>38</v>
      </c>
      <c r="H4" s="137" t="s">
        <v>100</v>
      </c>
      <c r="I4" s="137">
        <v>4</v>
      </c>
      <c r="J4" s="137">
        <v>5</v>
      </c>
      <c r="K4" s="137">
        <v>4</v>
      </c>
      <c r="L4" s="137">
        <v>4</v>
      </c>
      <c r="M4" s="137">
        <v>5</v>
      </c>
      <c r="N4" s="137">
        <v>5</v>
      </c>
      <c r="O4" s="137">
        <v>2</v>
      </c>
      <c r="P4" s="137">
        <v>5</v>
      </c>
      <c r="Q4" s="137">
        <v>4</v>
      </c>
      <c r="R4" s="137">
        <v>5</v>
      </c>
      <c r="S4" s="137">
        <v>5</v>
      </c>
      <c r="T4" s="137">
        <v>5</v>
      </c>
      <c r="U4" s="137">
        <v>4</v>
      </c>
      <c r="V4" s="137">
        <v>4</v>
      </c>
      <c r="W4" s="137">
        <v>5</v>
      </c>
      <c r="X4" s="1" t="s">
        <v>160</v>
      </c>
    </row>
    <row r="5" spans="1:24" x14ac:dyDescent="0.2">
      <c r="A5" s="136">
        <v>43751.439800532404</v>
      </c>
      <c r="B5" s="137" t="s">
        <v>24</v>
      </c>
      <c r="C5" s="137" t="s">
        <v>35</v>
      </c>
      <c r="D5" s="137" t="s">
        <v>26</v>
      </c>
      <c r="E5" s="137" t="s">
        <v>58</v>
      </c>
      <c r="F5" s="137" t="s">
        <v>150</v>
      </c>
      <c r="G5" s="137" t="s">
        <v>38</v>
      </c>
      <c r="H5" s="137" t="s">
        <v>100</v>
      </c>
      <c r="I5" s="137">
        <v>4</v>
      </c>
      <c r="J5" s="137">
        <v>4</v>
      </c>
      <c r="K5" s="137">
        <v>4</v>
      </c>
      <c r="L5" s="137">
        <v>3</v>
      </c>
      <c r="M5" s="137">
        <v>3</v>
      </c>
      <c r="N5" s="137">
        <v>4</v>
      </c>
      <c r="O5" s="137">
        <v>2</v>
      </c>
      <c r="P5" s="137">
        <v>4</v>
      </c>
      <c r="Q5" s="137">
        <v>3</v>
      </c>
      <c r="R5" s="137">
        <v>4</v>
      </c>
      <c r="S5" s="137">
        <v>4</v>
      </c>
      <c r="T5" s="137">
        <v>4</v>
      </c>
      <c r="U5" s="137">
        <v>4</v>
      </c>
      <c r="V5" s="137">
        <v>4</v>
      </c>
      <c r="W5" s="137">
        <v>5</v>
      </c>
    </row>
    <row r="6" spans="1:24" x14ac:dyDescent="0.2">
      <c r="A6" s="136">
        <v>43751.445680127319</v>
      </c>
      <c r="B6" s="137" t="s">
        <v>24</v>
      </c>
      <c r="C6" s="137" t="s">
        <v>32</v>
      </c>
      <c r="D6" s="137" t="s">
        <v>26</v>
      </c>
      <c r="E6" s="137" t="s">
        <v>48</v>
      </c>
      <c r="F6" s="137" t="s">
        <v>247</v>
      </c>
      <c r="G6" s="137" t="s">
        <v>38</v>
      </c>
      <c r="H6" s="137" t="s">
        <v>100</v>
      </c>
      <c r="I6" s="137">
        <v>4</v>
      </c>
      <c r="J6" s="137">
        <v>4</v>
      </c>
      <c r="K6" s="137">
        <v>4</v>
      </c>
      <c r="L6" s="137">
        <v>4</v>
      </c>
      <c r="M6" s="137">
        <v>4</v>
      </c>
      <c r="N6" s="137">
        <v>4</v>
      </c>
      <c r="O6" s="137">
        <v>3</v>
      </c>
      <c r="P6" s="137">
        <v>4</v>
      </c>
      <c r="Q6" s="137">
        <v>2</v>
      </c>
      <c r="R6" s="137">
        <v>5</v>
      </c>
      <c r="S6" s="137">
        <v>5</v>
      </c>
      <c r="T6" s="137">
        <v>5</v>
      </c>
      <c r="U6" s="137">
        <v>2</v>
      </c>
      <c r="V6" s="137">
        <v>5</v>
      </c>
      <c r="W6" s="137">
        <v>5</v>
      </c>
    </row>
    <row r="7" spans="1:24" x14ac:dyDescent="0.2">
      <c r="A7" s="136">
        <v>43751.462478773145</v>
      </c>
      <c r="B7" s="137" t="s">
        <v>24</v>
      </c>
      <c r="C7" s="137" t="s">
        <v>25</v>
      </c>
      <c r="D7" s="137" t="s">
        <v>36</v>
      </c>
      <c r="E7" s="137" t="s">
        <v>33</v>
      </c>
      <c r="F7" s="137" t="s">
        <v>245</v>
      </c>
      <c r="G7" s="137" t="s">
        <v>38</v>
      </c>
      <c r="H7" s="137" t="s">
        <v>100</v>
      </c>
      <c r="I7" s="137">
        <v>5</v>
      </c>
      <c r="J7" s="137">
        <v>5</v>
      </c>
      <c r="K7" s="137">
        <v>5</v>
      </c>
      <c r="L7" s="137">
        <v>5</v>
      </c>
      <c r="M7" s="137">
        <v>5</v>
      </c>
      <c r="N7" s="137">
        <v>5</v>
      </c>
      <c r="O7" s="137">
        <v>3</v>
      </c>
      <c r="P7" s="137">
        <v>4</v>
      </c>
      <c r="Q7" s="137">
        <v>5</v>
      </c>
      <c r="R7" s="137">
        <v>5</v>
      </c>
      <c r="S7" s="137">
        <v>5</v>
      </c>
      <c r="T7" s="137">
        <v>5</v>
      </c>
      <c r="U7" s="137">
        <v>5</v>
      </c>
      <c r="V7" s="137">
        <v>5</v>
      </c>
      <c r="W7" s="137">
        <v>5</v>
      </c>
    </row>
    <row r="8" spans="1:24" s="141" customFormat="1" ht="178.5" x14ac:dyDescent="0.2">
      <c r="A8" s="138">
        <v>43751.464501145834</v>
      </c>
      <c r="B8" s="139" t="s">
        <v>24</v>
      </c>
      <c r="C8" s="139" t="s">
        <v>25</v>
      </c>
      <c r="D8" s="139" t="s">
        <v>26</v>
      </c>
      <c r="E8" s="139" t="s">
        <v>47</v>
      </c>
      <c r="F8" s="139" t="s">
        <v>175</v>
      </c>
      <c r="G8" s="139" t="s">
        <v>38</v>
      </c>
      <c r="H8" s="139" t="s">
        <v>100</v>
      </c>
      <c r="I8" s="137">
        <v>5</v>
      </c>
      <c r="J8" s="137">
        <v>5</v>
      </c>
      <c r="K8" s="137">
        <v>5</v>
      </c>
      <c r="L8" s="137">
        <v>5</v>
      </c>
      <c r="M8" s="137">
        <v>5</v>
      </c>
      <c r="N8" s="137">
        <v>5</v>
      </c>
      <c r="O8" s="137">
        <v>2</v>
      </c>
      <c r="P8" s="137">
        <v>4</v>
      </c>
      <c r="Q8" s="137">
        <v>5</v>
      </c>
      <c r="R8" s="137">
        <v>5</v>
      </c>
      <c r="S8" s="137">
        <v>4</v>
      </c>
      <c r="T8" s="137">
        <v>5</v>
      </c>
      <c r="U8" s="137">
        <v>5</v>
      </c>
      <c r="V8" s="137">
        <v>5</v>
      </c>
      <c r="W8" s="137">
        <v>5</v>
      </c>
      <c r="X8" s="140" t="s">
        <v>171</v>
      </c>
    </row>
    <row r="9" spans="1:24" x14ac:dyDescent="0.2">
      <c r="A9" s="136">
        <v>43751.469026388892</v>
      </c>
      <c r="B9" s="137" t="s">
        <v>24</v>
      </c>
      <c r="C9" s="137" t="s">
        <v>32</v>
      </c>
      <c r="D9" s="137" t="s">
        <v>36</v>
      </c>
      <c r="E9" s="137" t="s">
        <v>33</v>
      </c>
      <c r="F9" s="137" t="s">
        <v>253</v>
      </c>
      <c r="G9" s="137" t="s">
        <v>38</v>
      </c>
      <c r="H9" s="137" t="s">
        <v>100</v>
      </c>
      <c r="I9" s="137">
        <v>5</v>
      </c>
      <c r="J9" s="137">
        <v>5</v>
      </c>
      <c r="K9" s="137">
        <v>5</v>
      </c>
      <c r="L9" s="137">
        <v>4</v>
      </c>
      <c r="M9" s="137">
        <v>5</v>
      </c>
      <c r="N9" s="137">
        <v>5</v>
      </c>
      <c r="O9" s="137">
        <v>3</v>
      </c>
      <c r="P9" s="137">
        <v>5</v>
      </c>
      <c r="Q9" s="137">
        <v>5</v>
      </c>
      <c r="R9" s="137">
        <v>5</v>
      </c>
      <c r="S9" s="137">
        <v>5</v>
      </c>
      <c r="T9" s="137">
        <v>5</v>
      </c>
      <c r="U9" s="137">
        <v>5</v>
      </c>
      <c r="V9" s="137">
        <v>5</v>
      </c>
      <c r="W9" s="137">
        <v>5</v>
      </c>
    </row>
    <row r="10" spans="1:24" x14ac:dyDescent="0.2">
      <c r="A10" s="136">
        <v>43751.477824421294</v>
      </c>
      <c r="B10" s="137" t="s">
        <v>24</v>
      </c>
      <c r="C10" s="137" t="s">
        <v>32</v>
      </c>
      <c r="D10" s="137" t="s">
        <v>26</v>
      </c>
      <c r="E10" s="137" t="s">
        <v>58</v>
      </c>
      <c r="F10" s="137" t="s">
        <v>59</v>
      </c>
      <c r="G10" s="137" t="s">
        <v>38</v>
      </c>
      <c r="H10" s="137" t="s">
        <v>100</v>
      </c>
      <c r="I10" s="137">
        <v>4</v>
      </c>
      <c r="J10" s="137">
        <v>5</v>
      </c>
      <c r="K10" s="137">
        <v>5</v>
      </c>
      <c r="L10" s="137">
        <v>4</v>
      </c>
      <c r="M10" s="137">
        <v>5</v>
      </c>
      <c r="N10" s="137">
        <v>5</v>
      </c>
      <c r="O10" s="137">
        <v>2</v>
      </c>
      <c r="P10" s="137">
        <v>3</v>
      </c>
      <c r="Q10" s="137">
        <v>4</v>
      </c>
      <c r="R10" s="137">
        <v>4</v>
      </c>
      <c r="S10" s="137">
        <v>4</v>
      </c>
      <c r="T10" s="137">
        <v>5</v>
      </c>
      <c r="U10" s="137">
        <v>5</v>
      </c>
      <c r="V10" s="137">
        <v>5</v>
      </c>
      <c r="W10" s="137">
        <v>5</v>
      </c>
    </row>
    <row r="11" spans="1:24" x14ac:dyDescent="0.2">
      <c r="A11" s="136">
        <v>43751.483733194444</v>
      </c>
      <c r="B11" s="137" t="s">
        <v>31</v>
      </c>
      <c r="C11" s="137" t="s">
        <v>32</v>
      </c>
      <c r="D11" s="137" t="s">
        <v>36</v>
      </c>
      <c r="E11" s="137" t="s">
        <v>55</v>
      </c>
      <c r="F11" s="137" t="s">
        <v>61</v>
      </c>
      <c r="G11" s="137" t="s">
        <v>38</v>
      </c>
      <c r="H11" s="137" t="s">
        <v>100</v>
      </c>
      <c r="I11" s="137">
        <v>5</v>
      </c>
      <c r="J11" s="137">
        <v>5</v>
      </c>
      <c r="K11" s="137">
        <v>5</v>
      </c>
      <c r="L11" s="137">
        <v>5</v>
      </c>
      <c r="M11" s="137">
        <v>4</v>
      </c>
      <c r="N11" s="137">
        <v>5</v>
      </c>
      <c r="O11" s="137">
        <v>3</v>
      </c>
      <c r="P11" s="137">
        <v>4</v>
      </c>
      <c r="Q11" s="137">
        <v>5</v>
      </c>
      <c r="R11" s="137">
        <v>4</v>
      </c>
      <c r="S11" s="137">
        <v>5</v>
      </c>
      <c r="T11" s="137">
        <v>5</v>
      </c>
      <c r="U11" s="137">
        <v>5</v>
      </c>
      <c r="V11" s="137">
        <v>5</v>
      </c>
      <c r="W11" s="137">
        <v>5</v>
      </c>
      <c r="X11" s="1" t="s">
        <v>180</v>
      </c>
    </row>
    <row r="12" spans="1:24" x14ac:dyDescent="0.2">
      <c r="A12" s="136">
        <v>43751.492816377315</v>
      </c>
      <c r="B12" s="137" t="s">
        <v>31</v>
      </c>
      <c r="C12" s="137" t="s">
        <v>35</v>
      </c>
      <c r="D12" s="137" t="s">
        <v>26</v>
      </c>
      <c r="E12" s="137" t="s">
        <v>262</v>
      </c>
      <c r="F12" s="137" t="s">
        <v>164</v>
      </c>
      <c r="G12" s="137" t="s">
        <v>38</v>
      </c>
      <c r="H12" s="137" t="s">
        <v>100</v>
      </c>
      <c r="I12" s="137">
        <v>3</v>
      </c>
      <c r="J12" s="137">
        <v>3</v>
      </c>
      <c r="K12" s="137">
        <v>3</v>
      </c>
      <c r="L12" s="137">
        <v>3</v>
      </c>
      <c r="M12" s="137">
        <v>3</v>
      </c>
      <c r="N12" s="137">
        <v>3</v>
      </c>
      <c r="O12" s="137">
        <v>3</v>
      </c>
      <c r="P12" s="137">
        <v>3</v>
      </c>
      <c r="Q12" s="137">
        <v>3</v>
      </c>
      <c r="R12" s="137">
        <v>3</v>
      </c>
      <c r="S12" s="137">
        <v>3</v>
      </c>
      <c r="T12" s="137">
        <v>3</v>
      </c>
      <c r="U12" s="137">
        <v>3</v>
      </c>
      <c r="V12" s="137">
        <v>3</v>
      </c>
      <c r="W12" s="137">
        <v>3</v>
      </c>
    </row>
    <row r="13" spans="1:24" x14ac:dyDescent="0.2">
      <c r="A13" s="136">
        <v>43751.497486203705</v>
      </c>
      <c r="B13" s="137" t="s">
        <v>31</v>
      </c>
      <c r="C13" s="137" t="s">
        <v>25</v>
      </c>
      <c r="D13" s="137" t="s">
        <v>26</v>
      </c>
      <c r="E13" s="137" t="s">
        <v>42</v>
      </c>
      <c r="F13" s="137" t="s">
        <v>56</v>
      </c>
      <c r="G13" s="137" t="s">
        <v>38</v>
      </c>
      <c r="H13" s="137" t="s">
        <v>100</v>
      </c>
      <c r="I13" s="137">
        <v>5</v>
      </c>
      <c r="J13" s="137">
        <v>4</v>
      </c>
      <c r="K13" s="137">
        <v>4</v>
      </c>
      <c r="L13" s="137">
        <v>5</v>
      </c>
      <c r="M13" s="137">
        <v>5</v>
      </c>
      <c r="N13" s="137">
        <v>4</v>
      </c>
      <c r="O13" s="137">
        <v>2</v>
      </c>
      <c r="P13" s="137">
        <v>4</v>
      </c>
      <c r="Q13" s="137">
        <v>5</v>
      </c>
      <c r="R13" s="137">
        <v>5</v>
      </c>
      <c r="S13" s="137">
        <v>5</v>
      </c>
      <c r="T13" s="137">
        <v>5</v>
      </c>
      <c r="U13" s="137">
        <v>5</v>
      </c>
      <c r="V13" s="137">
        <v>5</v>
      </c>
      <c r="W13" s="137">
        <v>5</v>
      </c>
    </row>
    <row r="14" spans="1:24" s="121" customFormat="1" x14ac:dyDescent="0.2">
      <c r="A14" s="136">
        <v>43751.940198460652</v>
      </c>
      <c r="B14" s="137" t="s">
        <v>31</v>
      </c>
      <c r="C14" s="137" t="s">
        <v>25</v>
      </c>
      <c r="D14" s="137" t="s">
        <v>26</v>
      </c>
      <c r="E14" s="137" t="s">
        <v>269</v>
      </c>
      <c r="F14" s="137" t="s">
        <v>270</v>
      </c>
      <c r="G14" s="137" t="s">
        <v>38</v>
      </c>
      <c r="H14" s="137" t="s">
        <v>100</v>
      </c>
      <c r="I14" s="137">
        <v>3</v>
      </c>
      <c r="J14" s="137">
        <v>4</v>
      </c>
      <c r="K14" s="137">
        <v>4</v>
      </c>
      <c r="L14" s="137">
        <v>4</v>
      </c>
      <c r="M14" s="137">
        <v>4</v>
      </c>
      <c r="N14" s="137">
        <v>5</v>
      </c>
      <c r="O14" s="137">
        <v>2</v>
      </c>
      <c r="P14" s="137">
        <v>4</v>
      </c>
      <c r="Q14" s="137">
        <v>4</v>
      </c>
      <c r="R14" s="137">
        <v>4</v>
      </c>
      <c r="S14" s="137">
        <v>4</v>
      </c>
      <c r="T14" s="137">
        <v>4</v>
      </c>
      <c r="U14" s="137">
        <v>4</v>
      </c>
      <c r="V14" s="137">
        <v>4</v>
      </c>
      <c r="W14" s="137">
        <v>5</v>
      </c>
    </row>
    <row r="15" spans="1:24" s="121" customFormat="1" x14ac:dyDescent="0.2">
      <c r="A15" s="136">
        <v>43752.699563819449</v>
      </c>
      <c r="B15" s="137" t="s">
        <v>31</v>
      </c>
      <c r="C15" s="137" t="s">
        <v>25</v>
      </c>
      <c r="D15" s="137" t="s">
        <v>26</v>
      </c>
      <c r="E15" s="137" t="s">
        <v>33</v>
      </c>
      <c r="F15" s="137" t="s">
        <v>245</v>
      </c>
      <c r="G15" s="137" t="s">
        <v>38</v>
      </c>
      <c r="H15" s="137" t="s">
        <v>100</v>
      </c>
      <c r="I15" s="137">
        <v>4</v>
      </c>
      <c r="J15" s="137">
        <v>4</v>
      </c>
      <c r="K15" s="137">
        <v>3</v>
      </c>
      <c r="L15" s="137">
        <v>5</v>
      </c>
      <c r="M15" s="137">
        <v>4</v>
      </c>
      <c r="N15" s="137">
        <v>4</v>
      </c>
      <c r="O15" s="137">
        <v>3</v>
      </c>
      <c r="P15" s="137">
        <v>4</v>
      </c>
      <c r="Q15" s="137">
        <v>4</v>
      </c>
      <c r="R15" s="137">
        <v>4</v>
      </c>
      <c r="S15" s="137">
        <v>4</v>
      </c>
      <c r="T15" s="137">
        <v>5</v>
      </c>
      <c r="U15" s="137">
        <v>5</v>
      </c>
      <c r="V15" s="137">
        <v>5</v>
      </c>
      <c r="W15" s="137">
        <v>4</v>
      </c>
    </row>
    <row r="16" spans="1:24" ht="23.25" x14ac:dyDescent="0.2">
      <c r="I16" s="4">
        <f>AVERAGE(I2:I15)</f>
        <v>4.2857142857142856</v>
      </c>
      <c r="J16" s="4">
        <f t="shared" ref="J16:W16" si="0">AVERAGE(J2:J15)</f>
        <v>4.4285714285714288</v>
      </c>
      <c r="K16" s="4">
        <f t="shared" si="0"/>
        <v>4.2142857142857144</v>
      </c>
      <c r="L16" s="4">
        <f t="shared" si="0"/>
        <v>4.2857142857142856</v>
      </c>
      <c r="M16" s="4">
        <f t="shared" si="0"/>
        <v>4.2857142857142856</v>
      </c>
      <c r="N16" s="4">
        <f t="shared" si="0"/>
        <v>4.5</v>
      </c>
      <c r="O16" s="4">
        <f t="shared" si="0"/>
        <v>2.6428571428571428</v>
      </c>
      <c r="P16" s="4">
        <f t="shared" si="0"/>
        <v>4</v>
      </c>
      <c r="Q16" s="4">
        <f t="shared" si="0"/>
        <v>4.0714285714285712</v>
      </c>
      <c r="R16" s="4">
        <f t="shared" si="0"/>
        <v>4.3571428571428568</v>
      </c>
      <c r="S16" s="4">
        <f t="shared" si="0"/>
        <v>4.3571428571428568</v>
      </c>
      <c r="T16" s="4">
        <f t="shared" si="0"/>
        <v>4.6428571428571432</v>
      </c>
      <c r="U16" s="4">
        <f t="shared" si="0"/>
        <v>4.3571428571428568</v>
      </c>
      <c r="V16" s="4">
        <f t="shared" si="0"/>
        <v>4.5</v>
      </c>
      <c r="W16" s="4">
        <f t="shared" si="0"/>
        <v>4.7142857142857144</v>
      </c>
    </row>
    <row r="17" spans="9:23" ht="23.25" x14ac:dyDescent="0.2">
      <c r="I17" s="5">
        <f>STDEV(I2:I15)</f>
        <v>0.72627303920256159</v>
      </c>
      <c r="J17" s="5">
        <f t="shared" ref="J17:W17" si="1">STDEV(J2:J15)</f>
        <v>0.64620617265886493</v>
      </c>
      <c r="K17" s="5">
        <f t="shared" si="1"/>
        <v>0.69929320675306816</v>
      </c>
      <c r="L17" s="5">
        <f t="shared" si="1"/>
        <v>0.72627303920256159</v>
      </c>
      <c r="M17" s="5">
        <f t="shared" si="1"/>
        <v>0.72627303920256159</v>
      </c>
      <c r="N17" s="5">
        <f t="shared" si="1"/>
        <v>0.6504436355879909</v>
      </c>
      <c r="O17" s="5">
        <f t="shared" si="1"/>
        <v>0.63332369377665054</v>
      </c>
      <c r="P17" s="5">
        <f t="shared" si="1"/>
        <v>0.55470019622522915</v>
      </c>
      <c r="Q17" s="5">
        <f t="shared" si="1"/>
        <v>0.91687476825318937</v>
      </c>
      <c r="R17" s="5">
        <f t="shared" si="1"/>
        <v>0.63332369377665143</v>
      </c>
      <c r="S17" s="5">
        <f t="shared" si="1"/>
        <v>0.63332369377665143</v>
      </c>
      <c r="T17" s="5">
        <f t="shared" si="1"/>
        <v>0.63332369377665143</v>
      </c>
      <c r="U17" s="5">
        <f t="shared" si="1"/>
        <v>0.92878273166406533</v>
      </c>
      <c r="V17" s="5">
        <f t="shared" si="1"/>
        <v>0.6504436355879909</v>
      </c>
      <c r="W17" s="5">
        <f t="shared" si="1"/>
        <v>0.61124984550212502</v>
      </c>
    </row>
    <row r="18" spans="9:23" ht="23.25" x14ac:dyDescent="0.2">
      <c r="I18" s="57">
        <f>AVERAGE(I2:I17)</f>
        <v>4.0632492078073037</v>
      </c>
      <c r="J18" s="57">
        <f t="shared" ref="J18:W18" si="2">AVERAGE(J2:J17)</f>
        <v>4.1921736000768934</v>
      </c>
      <c r="K18" s="57">
        <f t="shared" si="2"/>
        <v>3.994598682564924</v>
      </c>
      <c r="L18" s="57">
        <f t="shared" si="2"/>
        <v>4.0632492078073037</v>
      </c>
      <c r="M18" s="57">
        <f t="shared" si="2"/>
        <v>4.0632492078073037</v>
      </c>
      <c r="N18" s="57">
        <f t="shared" si="2"/>
        <v>4.2594027272242494</v>
      </c>
      <c r="O18" s="57">
        <f t="shared" si="2"/>
        <v>2.5172613022896124</v>
      </c>
      <c r="P18" s="57">
        <f t="shared" si="2"/>
        <v>3.7846687622640767</v>
      </c>
      <c r="Q18" s="57">
        <f t="shared" si="2"/>
        <v>3.8742689587301098</v>
      </c>
      <c r="R18" s="57">
        <f t="shared" si="2"/>
        <v>4.1244041594324692</v>
      </c>
      <c r="S18" s="57">
        <f t="shared" si="2"/>
        <v>4.1244041594324692</v>
      </c>
      <c r="T18" s="57">
        <f t="shared" si="2"/>
        <v>4.3922613022896115</v>
      </c>
      <c r="U18" s="57">
        <f t="shared" si="2"/>
        <v>4.1428703493004333</v>
      </c>
      <c r="V18" s="57">
        <f t="shared" si="2"/>
        <v>4.2594027272242494</v>
      </c>
      <c r="W18" s="57">
        <f t="shared" si="2"/>
        <v>4.4578459724867399</v>
      </c>
    </row>
    <row r="19" spans="9:23" ht="23.25" x14ac:dyDescent="0.2">
      <c r="I19" s="57">
        <f>STDEV(I2:I15)</f>
        <v>0.72627303920256159</v>
      </c>
      <c r="J19" s="57">
        <f t="shared" ref="J19:W19" si="3">STDEV(J2:J15)</f>
        <v>0.64620617265886493</v>
      </c>
      <c r="K19" s="57">
        <f t="shared" si="3"/>
        <v>0.69929320675306816</v>
      </c>
      <c r="L19" s="57">
        <f t="shared" si="3"/>
        <v>0.72627303920256159</v>
      </c>
      <c r="M19" s="57">
        <f t="shared" si="3"/>
        <v>0.72627303920256159</v>
      </c>
      <c r="N19" s="57">
        <f t="shared" si="3"/>
        <v>0.6504436355879909</v>
      </c>
      <c r="O19" s="57">
        <f t="shared" si="3"/>
        <v>0.63332369377665054</v>
      </c>
      <c r="P19" s="57">
        <f t="shared" si="3"/>
        <v>0.55470019622522915</v>
      </c>
      <c r="Q19" s="57">
        <f t="shared" si="3"/>
        <v>0.91687476825318937</v>
      </c>
      <c r="R19" s="57">
        <f t="shared" si="3"/>
        <v>0.63332369377665143</v>
      </c>
      <c r="S19" s="57">
        <f t="shared" si="3"/>
        <v>0.63332369377665143</v>
      </c>
      <c r="T19" s="57">
        <f t="shared" si="3"/>
        <v>0.63332369377665143</v>
      </c>
      <c r="U19" s="57">
        <f t="shared" si="3"/>
        <v>0.92878273166406533</v>
      </c>
      <c r="V19" s="57">
        <f t="shared" si="3"/>
        <v>0.6504436355879909</v>
      </c>
      <c r="W19" s="57">
        <f t="shared" si="3"/>
        <v>0.61124984550212502</v>
      </c>
    </row>
  </sheetData>
  <autoFilter ref="A1:X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23"/>
  <sheetViews>
    <sheetView topLeftCell="I1" workbookViewId="0">
      <selection activeCell="K16" sqref="K16"/>
    </sheetView>
  </sheetViews>
  <sheetFormatPr defaultColWidth="14.42578125" defaultRowHeight="12.75" x14ac:dyDescent="0.2"/>
  <cols>
    <col min="1" max="30" width="21.5703125" customWidth="1"/>
  </cols>
  <sheetData>
    <row r="1" spans="1:24" x14ac:dyDescent="0.2">
      <c r="A1" s="135" t="s">
        <v>231</v>
      </c>
      <c r="B1" s="135" t="s">
        <v>1</v>
      </c>
      <c r="C1" s="135" t="s">
        <v>2</v>
      </c>
      <c r="D1" s="135" t="s">
        <v>3</v>
      </c>
      <c r="E1" s="135" t="s">
        <v>4</v>
      </c>
      <c r="F1" s="135" t="s">
        <v>5</v>
      </c>
      <c r="G1" s="135" t="s">
        <v>6</v>
      </c>
      <c r="H1" s="135" t="s">
        <v>232</v>
      </c>
      <c r="I1" s="135" t="s">
        <v>8</v>
      </c>
      <c r="J1" s="135" t="s">
        <v>9</v>
      </c>
      <c r="K1" s="135" t="s">
        <v>10</v>
      </c>
      <c r="L1" s="135" t="s">
        <v>233</v>
      </c>
      <c r="M1" s="135" t="s">
        <v>234</v>
      </c>
      <c r="N1" s="135" t="s">
        <v>235</v>
      </c>
      <c r="O1" s="135" t="s">
        <v>236</v>
      </c>
      <c r="P1" s="135" t="s">
        <v>237</v>
      </c>
      <c r="Q1" s="135" t="s">
        <v>155</v>
      </c>
      <c r="R1" s="135" t="s">
        <v>17</v>
      </c>
      <c r="S1" s="135" t="s">
        <v>238</v>
      </c>
      <c r="T1" s="135" t="s">
        <v>19</v>
      </c>
      <c r="U1" s="135" t="s">
        <v>239</v>
      </c>
      <c r="V1" s="135" t="s">
        <v>240</v>
      </c>
      <c r="W1" s="135" t="s">
        <v>241</v>
      </c>
      <c r="X1" s="135" t="s">
        <v>23</v>
      </c>
    </row>
    <row r="2" spans="1:24" x14ac:dyDescent="0.2">
      <c r="A2" s="136">
        <v>43751.448970486112</v>
      </c>
      <c r="B2" s="137" t="s">
        <v>31</v>
      </c>
      <c r="C2" s="137" t="s">
        <v>25</v>
      </c>
      <c r="D2" s="137" t="s">
        <v>26</v>
      </c>
      <c r="E2" s="137" t="s">
        <v>40</v>
      </c>
      <c r="F2" s="137" t="s">
        <v>40</v>
      </c>
      <c r="G2" s="137" t="s">
        <v>57</v>
      </c>
      <c r="H2" s="137" t="s">
        <v>100</v>
      </c>
      <c r="I2" s="137">
        <v>5</v>
      </c>
      <c r="J2" s="137">
        <v>5</v>
      </c>
      <c r="K2" s="137">
        <v>5</v>
      </c>
      <c r="L2" s="137">
        <v>5</v>
      </c>
      <c r="M2" s="137">
        <v>5</v>
      </c>
      <c r="N2" s="137">
        <v>4</v>
      </c>
      <c r="O2" s="137">
        <v>5</v>
      </c>
      <c r="P2" s="137">
        <v>5</v>
      </c>
      <c r="Q2" s="137">
        <v>5</v>
      </c>
      <c r="R2" s="137">
        <v>5</v>
      </c>
      <c r="S2" s="137">
        <v>3</v>
      </c>
      <c r="T2" s="137">
        <v>5</v>
      </c>
      <c r="U2" s="137">
        <v>5</v>
      </c>
      <c r="V2" s="137">
        <v>5</v>
      </c>
      <c r="W2" s="137">
        <v>5</v>
      </c>
      <c r="X2" s="1" t="s">
        <v>165</v>
      </c>
    </row>
    <row r="3" spans="1:24" x14ac:dyDescent="0.2">
      <c r="A3" s="136">
        <v>43751.453258136578</v>
      </c>
      <c r="B3" s="137" t="s">
        <v>31</v>
      </c>
      <c r="C3" s="137" t="s">
        <v>25</v>
      </c>
      <c r="D3" s="137" t="s">
        <v>26</v>
      </c>
      <c r="E3" s="137" t="s">
        <v>33</v>
      </c>
      <c r="F3" s="137" t="s">
        <v>34</v>
      </c>
      <c r="G3" s="137" t="s">
        <v>57</v>
      </c>
      <c r="H3" s="137" t="s">
        <v>100</v>
      </c>
      <c r="I3" s="137">
        <v>4</v>
      </c>
      <c r="J3" s="137">
        <v>4</v>
      </c>
      <c r="K3" s="137">
        <v>4</v>
      </c>
      <c r="L3" s="137">
        <v>5</v>
      </c>
      <c r="M3" s="137">
        <v>5</v>
      </c>
      <c r="N3" s="137">
        <v>4</v>
      </c>
      <c r="O3" s="137">
        <v>2</v>
      </c>
      <c r="P3" s="137">
        <v>3</v>
      </c>
      <c r="Q3" s="137">
        <v>3</v>
      </c>
      <c r="R3" s="137">
        <v>4</v>
      </c>
      <c r="S3" s="137">
        <v>4</v>
      </c>
      <c r="T3" s="137">
        <v>5</v>
      </c>
      <c r="U3" s="137">
        <v>4</v>
      </c>
      <c r="V3" s="137">
        <v>4</v>
      </c>
      <c r="W3" s="137">
        <v>4</v>
      </c>
    </row>
    <row r="4" spans="1:24" x14ac:dyDescent="0.2">
      <c r="A4" s="136">
        <v>43751.456945370373</v>
      </c>
      <c r="B4" s="137" t="s">
        <v>24</v>
      </c>
      <c r="C4" s="137" t="s">
        <v>32</v>
      </c>
      <c r="D4" s="137" t="s">
        <v>36</v>
      </c>
      <c r="E4" s="137" t="s">
        <v>33</v>
      </c>
      <c r="F4" s="137" t="s">
        <v>34</v>
      </c>
      <c r="G4" s="137" t="s">
        <v>57</v>
      </c>
      <c r="H4" s="137" t="s">
        <v>100</v>
      </c>
      <c r="I4" s="137">
        <v>5</v>
      </c>
      <c r="J4" s="137">
        <v>5</v>
      </c>
      <c r="K4" s="137">
        <v>4</v>
      </c>
      <c r="L4" s="137">
        <v>5</v>
      </c>
      <c r="M4" s="137">
        <v>4</v>
      </c>
      <c r="N4" s="137">
        <v>5</v>
      </c>
      <c r="O4" s="137">
        <v>3</v>
      </c>
      <c r="P4" s="137">
        <v>4</v>
      </c>
      <c r="Q4" s="137">
        <v>4</v>
      </c>
      <c r="R4" s="137">
        <v>5</v>
      </c>
      <c r="S4" s="137">
        <v>4</v>
      </c>
      <c r="T4" s="137">
        <v>5</v>
      </c>
      <c r="U4" s="137">
        <v>5</v>
      </c>
      <c r="V4" s="137">
        <v>5</v>
      </c>
      <c r="W4" s="137">
        <v>5</v>
      </c>
      <c r="X4" s="1" t="s">
        <v>167</v>
      </c>
    </row>
    <row r="5" spans="1:24" x14ac:dyDescent="0.2">
      <c r="A5" s="136">
        <v>43751.458850613424</v>
      </c>
      <c r="B5" s="137" t="s">
        <v>31</v>
      </c>
      <c r="C5" s="137" t="s">
        <v>25</v>
      </c>
      <c r="D5" s="137" t="s">
        <v>36</v>
      </c>
      <c r="E5" s="137" t="s">
        <v>250</v>
      </c>
      <c r="F5" s="137" t="s">
        <v>251</v>
      </c>
      <c r="G5" s="137" t="s">
        <v>57</v>
      </c>
      <c r="H5" s="137" t="s">
        <v>100</v>
      </c>
      <c r="I5" s="137">
        <v>5</v>
      </c>
      <c r="J5" s="137">
        <v>4</v>
      </c>
      <c r="K5" s="137">
        <v>4</v>
      </c>
      <c r="L5" s="137">
        <v>5</v>
      </c>
      <c r="M5" s="137">
        <v>5</v>
      </c>
      <c r="N5" s="137">
        <v>5</v>
      </c>
      <c r="O5" s="137">
        <v>3</v>
      </c>
      <c r="P5" s="137">
        <v>4</v>
      </c>
      <c r="Q5" s="137">
        <v>4</v>
      </c>
      <c r="R5" s="137">
        <v>4</v>
      </c>
      <c r="S5" s="137">
        <v>4</v>
      </c>
      <c r="T5" s="137">
        <v>4</v>
      </c>
      <c r="U5" s="137">
        <v>4</v>
      </c>
      <c r="V5" s="137">
        <v>4</v>
      </c>
      <c r="W5" s="137">
        <v>5</v>
      </c>
      <c r="X5" s="1" t="s">
        <v>168</v>
      </c>
    </row>
    <row r="6" spans="1:24" x14ac:dyDescent="0.2">
      <c r="A6" s="136">
        <v>43751.46052090278</v>
      </c>
      <c r="B6" s="137" t="s">
        <v>24</v>
      </c>
      <c r="C6" s="137" t="s">
        <v>35</v>
      </c>
      <c r="D6" s="137" t="s">
        <v>36</v>
      </c>
      <c r="E6" s="137" t="s">
        <v>33</v>
      </c>
      <c r="F6" s="137" t="s">
        <v>49</v>
      </c>
      <c r="G6" s="137" t="s">
        <v>57</v>
      </c>
      <c r="H6" s="137" t="s">
        <v>100</v>
      </c>
      <c r="I6" s="137">
        <v>4</v>
      </c>
      <c r="J6" s="137">
        <v>5</v>
      </c>
      <c r="K6" s="137">
        <v>5</v>
      </c>
      <c r="L6" s="137">
        <v>5</v>
      </c>
      <c r="M6" s="137">
        <v>5</v>
      </c>
      <c r="N6" s="137">
        <v>5</v>
      </c>
      <c r="O6" s="137">
        <v>3</v>
      </c>
      <c r="P6" s="137">
        <v>5</v>
      </c>
      <c r="Q6" s="137">
        <v>4</v>
      </c>
      <c r="R6" s="137">
        <v>4</v>
      </c>
      <c r="S6" s="137">
        <v>4</v>
      </c>
      <c r="T6" s="137">
        <v>5</v>
      </c>
      <c r="U6" s="137">
        <v>5</v>
      </c>
      <c r="V6" s="137">
        <v>5</v>
      </c>
      <c r="W6" s="137">
        <v>5</v>
      </c>
    </row>
    <row r="7" spans="1:24" x14ac:dyDescent="0.2">
      <c r="A7" s="136">
        <v>43751.465262812504</v>
      </c>
      <c r="B7" s="137" t="s">
        <v>24</v>
      </c>
      <c r="C7" s="137" t="s">
        <v>32</v>
      </c>
      <c r="D7" s="137" t="s">
        <v>26</v>
      </c>
      <c r="E7" s="137" t="s">
        <v>58</v>
      </c>
      <c r="F7" s="137" t="s">
        <v>169</v>
      </c>
      <c r="G7" s="137" t="s">
        <v>57</v>
      </c>
      <c r="H7" s="137" t="s">
        <v>100</v>
      </c>
      <c r="I7" s="137">
        <v>5</v>
      </c>
      <c r="J7" s="137">
        <v>5</v>
      </c>
      <c r="K7" s="137">
        <v>5</v>
      </c>
      <c r="L7" s="137">
        <v>5</v>
      </c>
      <c r="M7" s="137">
        <v>5</v>
      </c>
      <c r="N7" s="137">
        <v>5</v>
      </c>
      <c r="O7" s="137">
        <v>5</v>
      </c>
      <c r="P7" s="137">
        <v>5</v>
      </c>
      <c r="Q7" s="137">
        <v>5</v>
      </c>
      <c r="R7" s="137">
        <v>5</v>
      </c>
      <c r="S7" s="137">
        <v>5</v>
      </c>
      <c r="T7" s="137">
        <v>5</v>
      </c>
      <c r="U7" s="137">
        <v>5</v>
      </c>
      <c r="V7" s="137">
        <v>5</v>
      </c>
      <c r="W7" s="137">
        <v>5</v>
      </c>
    </row>
    <row r="8" spans="1:24" x14ac:dyDescent="0.2">
      <c r="A8" s="136">
        <v>43751.467170023148</v>
      </c>
      <c r="B8" s="137" t="s">
        <v>31</v>
      </c>
      <c r="C8" s="137" t="s">
        <v>32</v>
      </c>
      <c r="D8" s="137" t="s">
        <v>36</v>
      </c>
      <c r="E8" s="137" t="s">
        <v>33</v>
      </c>
      <c r="F8" s="137" t="s">
        <v>34</v>
      </c>
      <c r="G8" s="137" t="s">
        <v>57</v>
      </c>
      <c r="H8" s="137" t="s">
        <v>100</v>
      </c>
      <c r="I8" s="137">
        <v>5</v>
      </c>
      <c r="J8" s="137">
        <v>5</v>
      </c>
      <c r="K8" s="137">
        <v>5</v>
      </c>
      <c r="L8" s="137">
        <v>4</v>
      </c>
      <c r="M8" s="137">
        <v>5</v>
      </c>
      <c r="N8" s="137">
        <v>5</v>
      </c>
      <c r="O8" s="137">
        <v>3</v>
      </c>
      <c r="P8" s="137">
        <v>4</v>
      </c>
      <c r="Q8" s="137">
        <v>4</v>
      </c>
      <c r="R8" s="137">
        <v>5</v>
      </c>
      <c r="S8" s="137">
        <v>3</v>
      </c>
      <c r="T8" s="137">
        <v>5</v>
      </c>
      <c r="U8" s="137">
        <v>5</v>
      </c>
      <c r="V8" s="137">
        <v>5</v>
      </c>
      <c r="W8" s="137">
        <v>5</v>
      </c>
    </row>
    <row r="9" spans="1:24" x14ac:dyDescent="0.2">
      <c r="A9" s="136">
        <v>43751.470667025467</v>
      </c>
      <c r="B9" s="137" t="s">
        <v>24</v>
      </c>
      <c r="C9" s="137" t="s">
        <v>32</v>
      </c>
      <c r="D9" s="137" t="s">
        <v>36</v>
      </c>
      <c r="E9" s="137" t="s">
        <v>254</v>
      </c>
      <c r="F9" s="137" t="s">
        <v>255</v>
      </c>
      <c r="G9" s="137" t="s">
        <v>57</v>
      </c>
      <c r="H9" s="137" t="s">
        <v>100</v>
      </c>
      <c r="I9" s="137">
        <v>5</v>
      </c>
      <c r="J9" s="137">
        <v>5</v>
      </c>
      <c r="K9" s="137">
        <v>5</v>
      </c>
      <c r="L9" s="137">
        <v>4</v>
      </c>
      <c r="M9" s="137">
        <v>4</v>
      </c>
      <c r="N9" s="137">
        <v>5</v>
      </c>
      <c r="O9" s="137">
        <v>3</v>
      </c>
      <c r="P9" s="137">
        <v>4</v>
      </c>
      <c r="Q9" s="137">
        <v>4</v>
      </c>
      <c r="R9" s="137">
        <v>4</v>
      </c>
      <c r="S9" s="137">
        <v>4</v>
      </c>
      <c r="T9" s="137">
        <v>4</v>
      </c>
      <c r="U9" s="137">
        <v>5</v>
      </c>
      <c r="V9" s="137">
        <v>4</v>
      </c>
      <c r="W9" s="137">
        <v>5</v>
      </c>
    </row>
    <row r="10" spans="1:24" x14ac:dyDescent="0.2">
      <c r="A10" s="136">
        <v>43751.47142574074</v>
      </c>
      <c r="B10" s="137" t="s">
        <v>24</v>
      </c>
      <c r="C10" s="137" t="s">
        <v>41</v>
      </c>
      <c r="D10" s="137" t="s">
        <v>26</v>
      </c>
      <c r="E10" s="137" t="s">
        <v>40</v>
      </c>
      <c r="F10" s="137" t="s">
        <v>40</v>
      </c>
      <c r="G10" s="137" t="s">
        <v>57</v>
      </c>
      <c r="H10" s="137" t="s">
        <v>100</v>
      </c>
      <c r="I10" s="137">
        <v>4</v>
      </c>
      <c r="J10" s="137">
        <v>4</v>
      </c>
      <c r="K10" s="137">
        <v>3</v>
      </c>
      <c r="L10" s="137">
        <v>4</v>
      </c>
      <c r="M10" s="137">
        <v>4</v>
      </c>
      <c r="N10" s="137">
        <v>5</v>
      </c>
      <c r="O10" s="137">
        <v>3</v>
      </c>
      <c r="P10" s="137">
        <v>4</v>
      </c>
      <c r="Q10" s="137">
        <v>3</v>
      </c>
      <c r="R10" s="137">
        <v>4</v>
      </c>
      <c r="S10" s="137">
        <v>4</v>
      </c>
      <c r="T10" s="137">
        <v>4</v>
      </c>
      <c r="U10" s="137">
        <v>4</v>
      </c>
      <c r="V10" s="137">
        <v>4</v>
      </c>
      <c r="W10" s="137">
        <v>4</v>
      </c>
    </row>
    <row r="11" spans="1:24" x14ac:dyDescent="0.2">
      <c r="A11" s="136">
        <v>43751.472081099535</v>
      </c>
      <c r="B11" s="137" t="s">
        <v>24</v>
      </c>
      <c r="C11" s="137" t="s">
        <v>32</v>
      </c>
      <c r="D11" s="137" t="s">
        <v>26</v>
      </c>
      <c r="E11" s="137" t="s">
        <v>58</v>
      </c>
      <c r="F11" s="137" t="s">
        <v>150</v>
      </c>
      <c r="G11" s="137" t="s">
        <v>57</v>
      </c>
      <c r="H11" s="137" t="s">
        <v>100</v>
      </c>
      <c r="I11" s="137">
        <v>5</v>
      </c>
      <c r="J11" s="137">
        <v>5</v>
      </c>
      <c r="K11" s="137">
        <v>5</v>
      </c>
      <c r="L11" s="137">
        <v>5</v>
      </c>
      <c r="M11" s="137">
        <v>5</v>
      </c>
      <c r="N11" s="137">
        <v>5</v>
      </c>
      <c r="O11" s="137">
        <v>5</v>
      </c>
      <c r="P11" s="137">
        <v>5</v>
      </c>
      <c r="Q11" s="137">
        <v>5</v>
      </c>
      <c r="R11" s="137">
        <v>5</v>
      </c>
      <c r="S11" s="137">
        <v>5</v>
      </c>
      <c r="T11" s="137">
        <v>5</v>
      </c>
      <c r="U11" s="137">
        <v>5</v>
      </c>
      <c r="V11" s="137">
        <v>5</v>
      </c>
      <c r="W11" s="137">
        <v>5</v>
      </c>
      <c r="X11" s="1" t="s">
        <v>176</v>
      </c>
    </row>
    <row r="12" spans="1:24" x14ac:dyDescent="0.2">
      <c r="A12" s="136">
        <v>43751.474869490739</v>
      </c>
      <c r="B12" s="137" t="s">
        <v>24</v>
      </c>
      <c r="C12" s="137" t="s">
        <v>25</v>
      </c>
      <c r="D12" s="137" t="s">
        <v>26</v>
      </c>
      <c r="E12" s="137" t="s">
        <v>58</v>
      </c>
      <c r="F12" s="137" t="s">
        <v>256</v>
      </c>
      <c r="G12" s="137" t="s">
        <v>57</v>
      </c>
      <c r="H12" s="137" t="s">
        <v>100</v>
      </c>
      <c r="I12" s="137">
        <v>4</v>
      </c>
      <c r="J12" s="137">
        <v>4</v>
      </c>
      <c r="K12" s="137">
        <v>4</v>
      </c>
      <c r="L12" s="137">
        <v>4</v>
      </c>
      <c r="M12" s="137">
        <v>4</v>
      </c>
      <c r="N12" s="137">
        <v>4</v>
      </c>
      <c r="O12" s="137">
        <v>3</v>
      </c>
      <c r="P12" s="137">
        <v>4</v>
      </c>
      <c r="Q12" s="137">
        <v>3</v>
      </c>
      <c r="R12" s="137">
        <v>3</v>
      </c>
      <c r="S12" s="137">
        <v>3</v>
      </c>
      <c r="T12" s="137">
        <v>3</v>
      </c>
      <c r="U12" s="137">
        <v>4</v>
      </c>
      <c r="V12" s="137">
        <v>3</v>
      </c>
      <c r="W12" s="137">
        <v>4</v>
      </c>
      <c r="X12" s="1" t="s">
        <v>177</v>
      </c>
    </row>
    <row r="13" spans="1:24" x14ac:dyDescent="0.2">
      <c r="A13" s="136">
        <v>43751.475985231482</v>
      </c>
      <c r="B13" s="137" t="s">
        <v>24</v>
      </c>
      <c r="C13" s="137" t="s">
        <v>25</v>
      </c>
      <c r="D13" s="137" t="s">
        <v>26</v>
      </c>
      <c r="E13" s="137" t="s">
        <v>46</v>
      </c>
      <c r="F13" s="137" t="s">
        <v>159</v>
      </c>
      <c r="G13" s="137" t="s">
        <v>57</v>
      </c>
      <c r="H13" s="137" t="s">
        <v>100</v>
      </c>
      <c r="I13" s="137">
        <v>4</v>
      </c>
      <c r="J13" s="137">
        <v>4</v>
      </c>
      <c r="K13" s="137">
        <v>4</v>
      </c>
      <c r="L13" s="137">
        <v>5</v>
      </c>
      <c r="M13" s="137">
        <v>5</v>
      </c>
      <c r="N13" s="137">
        <v>5</v>
      </c>
      <c r="O13" s="137">
        <v>3</v>
      </c>
      <c r="P13" s="137">
        <v>4</v>
      </c>
      <c r="Q13" s="137">
        <v>4</v>
      </c>
      <c r="R13" s="137">
        <v>4</v>
      </c>
      <c r="S13" s="137">
        <v>4</v>
      </c>
      <c r="T13" s="137">
        <v>4</v>
      </c>
      <c r="U13" s="137">
        <v>4</v>
      </c>
      <c r="V13" s="137">
        <v>4</v>
      </c>
      <c r="W13" s="137">
        <v>5</v>
      </c>
    </row>
    <row r="14" spans="1:24" x14ac:dyDescent="0.2">
      <c r="A14" s="136">
        <v>43751.478546539351</v>
      </c>
      <c r="B14" s="137" t="s">
        <v>24</v>
      </c>
      <c r="C14" s="137" t="s">
        <v>32</v>
      </c>
      <c r="D14" s="137" t="s">
        <v>36</v>
      </c>
      <c r="E14" s="137" t="s">
        <v>58</v>
      </c>
      <c r="F14" s="137" t="s">
        <v>257</v>
      </c>
      <c r="G14" s="137" t="s">
        <v>57</v>
      </c>
      <c r="H14" s="137" t="s">
        <v>100</v>
      </c>
      <c r="I14" s="137">
        <v>5</v>
      </c>
      <c r="J14" s="137">
        <v>5</v>
      </c>
      <c r="K14" s="137">
        <v>5</v>
      </c>
      <c r="L14" s="137">
        <v>5</v>
      </c>
      <c r="M14" s="137">
        <v>5</v>
      </c>
      <c r="N14" s="137">
        <v>2</v>
      </c>
      <c r="O14" s="137">
        <v>2</v>
      </c>
      <c r="P14" s="137">
        <v>4</v>
      </c>
      <c r="Q14" s="137">
        <v>5</v>
      </c>
      <c r="R14" s="137">
        <v>4</v>
      </c>
      <c r="S14" s="137">
        <v>3</v>
      </c>
      <c r="T14" s="137">
        <v>5</v>
      </c>
      <c r="U14" s="137">
        <v>5</v>
      </c>
      <c r="V14" s="137">
        <v>5</v>
      </c>
      <c r="W14" s="137">
        <v>5</v>
      </c>
    </row>
    <row r="15" spans="1:24" x14ac:dyDescent="0.2">
      <c r="A15" s="136">
        <v>43751.481433344903</v>
      </c>
      <c r="B15" s="137" t="s">
        <v>24</v>
      </c>
      <c r="C15" s="137" t="s">
        <v>32</v>
      </c>
      <c r="D15" s="137" t="s">
        <v>36</v>
      </c>
      <c r="E15" s="137" t="s">
        <v>33</v>
      </c>
      <c r="F15" s="137" t="s">
        <v>34</v>
      </c>
      <c r="G15" s="137" t="s">
        <v>57</v>
      </c>
      <c r="H15" s="137" t="s">
        <v>100</v>
      </c>
      <c r="I15" s="137">
        <v>5</v>
      </c>
      <c r="J15" s="137">
        <v>5</v>
      </c>
      <c r="K15" s="137">
        <v>5</v>
      </c>
      <c r="L15" s="137">
        <v>5</v>
      </c>
      <c r="M15" s="137">
        <v>5</v>
      </c>
      <c r="N15" s="137">
        <v>5</v>
      </c>
      <c r="O15" s="137">
        <v>2</v>
      </c>
      <c r="P15" s="137">
        <v>4</v>
      </c>
      <c r="Q15" s="137">
        <v>5</v>
      </c>
      <c r="R15" s="137">
        <v>5</v>
      </c>
      <c r="S15" s="137">
        <v>4</v>
      </c>
      <c r="T15" s="137">
        <v>5</v>
      </c>
      <c r="U15" s="137">
        <v>5</v>
      </c>
      <c r="V15" s="137">
        <v>5</v>
      </c>
      <c r="W15" s="137">
        <v>5</v>
      </c>
    </row>
    <row r="16" spans="1:24" x14ac:dyDescent="0.2">
      <c r="A16" s="136">
        <v>43751.488802337961</v>
      </c>
      <c r="B16" s="137" t="s">
        <v>31</v>
      </c>
      <c r="C16" s="137" t="s">
        <v>32</v>
      </c>
      <c r="D16" s="137" t="s">
        <v>36</v>
      </c>
      <c r="E16" s="137" t="s">
        <v>46</v>
      </c>
      <c r="F16" s="137" t="s">
        <v>260</v>
      </c>
      <c r="G16" s="137" t="s">
        <v>57</v>
      </c>
      <c r="H16" s="137" t="s">
        <v>100</v>
      </c>
      <c r="I16" s="137">
        <v>5</v>
      </c>
      <c r="J16" s="137">
        <v>5</v>
      </c>
      <c r="K16" s="137">
        <v>5</v>
      </c>
      <c r="L16" s="137">
        <v>5</v>
      </c>
      <c r="M16" s="137">
        <v>5</v>
      </c>
      <c r="N16" s="137">
        <v>5</v>
      </c>
      <c r="O16" s="137">
        <v>3</v>
      </c>
      <c r="P16" s="137">
        <v>4</v>
      </c>
      <c r="Q16" s="137">
        <v>4</v>
      </c>
      <c r="R16" s="137">
        <v>4</v>
      </c>
      <c r="S16" s="137">
        <v>4</v>
      </c>
      <c r="T16" s="137">
        <v>5</v>
      </c>
      <c r="U16" s="137">
        <v>5</v>
      </c>
      <c r="V16" s="137">
        <v>5</v>
      </c>
      <c r="W16" s="137">
        <v>5</v>
      </c>
    </row>
    <row r="17" spans="1:23" x14ac:dyDescent="0.2">
      <c r="A17" s="136">
        <v>43751.491071550925</v>
      </c>
      <c r="B17" s="137" t="s">
        <v>31</v>
      </c>
      <c r="C17" s="137" t="s">
        <v>35</v>
      </c>
      <c r="D17" s="137" t="s">
        <v>36</v>
      </c>
      <c r="E17" s="137" t="s">
        <v>33</v>
      </c>
      <c r="F17" s="137" t="s">
        <v>245</v>
      </c>
      <c r="G17" s="137" t="s">
        <v>57</v>
      </c>
      <c r="H17" s="137" t="s">
        <v>100</v>
      </c>
      <c r="I17" s="137">
        <v>5</v>
      </c>
      <c r="J17" s="137">
        <v>4</v>
      </c>
      <c r="K17" s="137">
        <v>4</v>
      </c>
      <c r="L17" s="137">
        <v>5</v>
      </c>
      <c r="M17" s="137">
        <v>5</v>
      </c>
      <c r="N17" s="137">
        <v>5</v>
      </c>
      <c r="O17" s="137">
        <v>3</v>
      </c>
      <c r="P17" s="137">
        <v>4</v>
      </c>
      <c r="Q17" s="137">
        <v>4</v>
      </c>
      <c r="R17" s="137">
        <v>5</v>
      </c>
      <c r="S17" s="137">
        <v>5</v>
      </c>
      <c r="T17" s="137">
        <v>5</v>
      </c>
      <c r="U17" s="137">
        <v>5</v>
      </c>
      <c r="V17" s="137">
        <v>5</v>
      </c>
      <c r="W17" s="137">
        <v>5</v>
      </c>
    </row>
    <row r="18" spans="1:23" x14ac:dyDescent="0.2">
      <c r="A18" s="136">
        <v>43751.557105358792</v>
      </c>
      <c r="B18" s="137" t="s">
        <v>31</v>
      </c>
      <c r="C18" s="137" t="s">
        <v>25</v>
      </c>
      <c r="D18" s="137" t="s">
        <v>36</v>
      </c>
      <c r="E18" s="137" t="s">
        <v>33</v>
      </c>
      <c r="F18" s="137" t="s">
        <v>245</v>
      </c>
      <c r="G18" s="137" t="s">
        <v>57</v>
      </c>
      <c r="H18" s="137" t="s">
        <v>100</v>
      </c>
      <c r="I18" s="137">
        <v>5</v>
      </c>
      <c r="J18" s="137">
        <v>5</v>
      </c>
      <c r="K18" s="137">
        <v>5</v>
      </c>
      <c r="L18" s="137">
        <v>5</v>
      </c>
      <c r="M18" s="137">
        <v>5</v>
      </c>
      <c r="N18" s="137">
        <v>5</v>
      </c>
      <c r="O18" s="137">
        <v>3</v>
      </c>
      <c r="P18" s="137">
        <v>4</v>
      </c>
      <c r="Q18" s="137">
        <v>4</v>
      </c>
      <c r="R18" s="137">
        <v>5</v>
      </c>
      <c r="S18" s="137">
        <v>5</v>
      </c>
      <c r="T18" s="137">
        <v>5</v>
      </c>
      <c r="U18" s="137">
        <v>5</v>
      </c>
      <c r="V18" s="137">
        <v>5</v>
      </c>
      <c r="W18" s="137">
        <v>4</v>
      </c>
    </row>
    <row r="19" spans="1:23" s="121" customFormat="1" x14ac:dyDescent="0.2">
      <c r="A19" s="136">
        <v>43751.634606157408</v>
      </c>
      <c r="B19" s="137" t="s">
        <v>31</v>
      </c>
      <c r="C19" s="137" t="s">
        <v>25</v>
      </c>
      <c r="D19" s="137" t="s">
        <v>36</v>
      </c>
      <c r="E19" s="137" t="s">
        <v>33</v>
      </c>
      <c r="F19" s="137" t="s">
        <v>245</v>
      </c>
      <c r="G19" s="137" t="s">
        <v>57</v>
      </c>
      <c r="H19" s="137" t="s">
        <v>100</v>
      </c>
      <c r="I19" s="137">
        <v>5</v>
      </c>
      <c r="J19" s="137">
        <v>5</v>
      </c>
      <c r="K19" s="137">
        <v>5</v>
      </c>
      <c r="L19" s="137">
        <v>5</v>
      </c>
      <c r="M19" s="137">
        <v>5</v>
      </c>
      <c r="N19" s="137">
        <v>5</v>
      </c>
      <c r="O19" s="137">
        <v>3</v>
      </c>
      <c r="P19" s="137">
        <v>4</v>
      </c>
      <c r="Q19" s="137">
        <v>4</v>
      </c>
      <c r="R19" s="137">
        <v>5</v>
      </c>
      <c r="S19" s="137">
        <v>5</v>
      </c>
      <c r="T19" s="137">
        <v>5</v>
      </c>
      <c r="U19" s="137">
        <v>5</v>
      </c>
      <c r="V19" s="137">
        <v>5</v>
      </c>
      <c r="W19" s="137">
        <v>4</v>
      </c>
    </row>
    <row r="20" spans="1:23" ht="23.25" x14ac:dyDescent="0.2">
      <c r="I20" s="4">
        <f>AVERAGE(I2:I19)</f>
        <v>4.7222222222222223</v>
      </c>
      <c r="J20" s="4">
        <f t="shared" ref="J20:V20" si="0">AVERAGE(J2:J19)</f>
        <v>4.666666666666667</v>
      </c>
      <c r="K20" s="4">
        <f t="shared" si="0"/>
        <v>4.5555555555555554</v>
      </c>
      <c r="L20" s="4">
        <f t="shared" si="0"/>
        <v>4.7777777777777777</v>
      </c>
      <c r="M20" s="4">
        <f t="shared" si="0"/>
        <v>4.7777777777777777</v>
      </c>
      <c r="N20" s="4">
        <f t="shared" si="0"/>
        <v>4.666666666666667</v>
      </c>
      <c r="O20" s="4">
        <f t="shared" si="0"/>
        <v>3.1666666666666665</v>
      </c>
      <c r="P20" s="4">
        <f t="shared" si="0"/>
        <v>4.166666666666667</v>
      </c>
      <c r="Q20" s="4">
        <f t="shared" si="0"/>
        <v>4.1111111111111107</v>
      </c>
      <c r="R20" s="4">
        <f t="shared" si="0"/>
        <v>4.4444444444444446</v>
      </c>
      <c r="S20" s="4">
        <f t="shared" si="0"/>
        <v>4.0555555555555554</v>
      </c>
      <c r="T20" s="4">
        <f t="shared" si="0"/>
        <v>4.666666666666667</v>
      </c>
      <c r="U20" s="4">
        <f t="shared" si="0"/>
        <v>4.7222222222222223</v>
      </c>
      <c r="V20" s="4">
        <f t="shared" si="0"/>
        <v>4.6111111111111107</v>
      </c>
      <c r="W20" s="4">
        <f>AVERAGE(W2:W19)</f>
        <v>4.7222222222222223</v>
      </c>
    </row>
    <row r="21" spans="1:23" ht="23.25" x14ac:dyDescent="0.2">
      <c r="I21" s="5">
        <f>STDEV(I2:I19)</f>
        <v>0.46088859896247686</v>
      </c>
      <c r="J21" s="5">
        <f t="shared" ref="J21:V21" si="1">STDEV(J2:J19)</f>
        <v>0.48507125007266594</v>
      </c>
      <c r="K21" s="5">
        <f t="shared" si="1"/>
        <v>0.61569876345519992</v>
      </c>
      <c r="L21" s="5">
        <f t="shared" si="1"/>
        <v>0.42779263194649869</v>
      </c>
      <c r="M21" s="5">
        <f t="shared" si="1"/>
        <v>0.42779263194649869</v>
      </c>
      <c r="N21" s="5">
        <f t="shared" si="1"/>
        <v>0.76696498884737041</v>
      </c>
      <c r="O21" s="5">
        <f t="shared" si="1"/>
        <v>0.92354814518279893</v>
      </c>
      <c r="P21" s="5">
        <f t="shared" si="1"/>
        <v>0.51449575542752657</v>
      </c>
      <c r="Q21" s="5">
        <f t="shared" si="1"/>
        <v>0.67639954159452287</v>
      </c>
      <c r="R21" s="5">
        <f t="shared" si="1"/>
        <v>0.61569876345519992</v>
      </c>
      <c r="S21" s="5">
        <f t="shared" si="1"/>
        <v>0.72535769855270305</v>
      </c>
      <c r="T21" s="5">
        <f t="shared" si="1"/>
        <v>0.59408852578600457</v>
      </c>
      <c r="U21" s="5">
        <f t="shared" si="1"/>
        <v>0.46088859896247686</v>
      </c>
      <c r="V21" s="5">
        <f t="shared" si="1"/>
        <v>0.60768498891418543</v>
      </c>
      <c r="W21" s="5">
        <f>STDEV(W2:W19)</f>
        <v>0.4608885989624768</v>
      </c>
    </row>
    <row r="22" spans="1:23" ht="23.25" x14ac:dyDescent="0.2">
      <c r="I22" s="57">
        <f>AVERAGE(I2:I21)</f>
        <v>4.5091555410592354</v>
      </c>
      <c r="J22" s="57">
        <f t="shared" ref="J22:V22" si="2">AVERAGE(J2:J21)</f>
        <v>4.4575868958369664</v>
      </c>
      <c r="K22" s="57">
        <f t="shared" si="2"/>
        <v>4.358562715950538</v>
      </c>
      <c r="L22" s="57">
        <f t="shared" si="2"/>
        <v>4.5602785204862135</v>
      </c>
      <c r="M22" s="57">
        <f t="shared" si="2"/>
        <v>4.5602785204862135</v>
      </c>
      <c r="N22" s="57">
        <f t="shared" si="2"/>
        <v>4.4716815827757026</v>
      </c>
      <c r="O22" s="57">
        <f t="shared" si="2"/>
        <v>3.0545107405924732</v>
      </c>
      <c r="P22" s="57">
        <f t="shared" si="2"/>
        <v>3.9840581211047104</v>
      </c>
      <c r="Q22" s="57">
        <f t="shared" si="2"/>
        <v>3.9393755326352817</v>
      </c>
      <c r="R22" s="57">
        <f t="shared" si="2"/>
        <v>4.2530071603949819</v>
      </c>
      <c r="S22" s="57">
        <f t="shared" si="2"/>
        <v>3.8890456627054126</v>
      </c>
      <c r="T22" s="57">
        <f t="shared" si="2"/>
        <v>4.463037759622634</v>
      </c>
      <c r="U22" s="57">
        <f t="shared" si="2"/>
        <v>4.5091555410592354</v>
      </c>
      <c r="V22" s="57">
        <f t="shared" si="2"/>
        <v>4.4109398050012647</v>
      </c>
      <c r="W22" s="57">
        <f>AVERAGE(W2:W21)</f>
        <v>4.5091555410592354</v>
      </c>
    </row>
    <row r="23" spans="1:23" ht="23.25" x14ac:dyDescent="0.2">
      <c r="I23" s="57">
        <f>STDEV(I2:I19)</f>
        <v>0.46088859896247686</v>
      </c>
      <c r="J23" s="57">
        <f t="shared" ref="J23:V23" si="3">STDEV(J2:J19)</f>
        <v>0.48507125007266594</v>
      </c>
      <c r="K23" s="57">
        <f t="shared" si="3"/>
        <v>0.61569876345519992</v>
      </c>
      <c r="L23" s="57">
        <f t="shared" si="3"/>
        <v>0.42779263194649869</v>
      </c>
      <c r="M23" s="57">
        <f t="shared" si="3"/>
        <v>0.42779263194649869</v>
      </c>
      <c r="N23" s="57">
        <f t="shared" si="3"/>
        <v>0.76696498884737041</v>
      </c>
      <c r="O23" s="57">
        <f t="shared" si="3"/>
        <v>0.92354814518279893</v>
      </c>
      <c r="P23" s="57">
        <f t="shared" si="3"/>
        <v>0.51449575542752657</v>
      </c>
      <c r="Q23" s="57">
        <f t="shared" si="3"/>
        <v>0.67639954159452287</v>
      </c>
      <c r="R23" s="57">
        <f t="shared" si="3"/>
        <v>0.61569876345519992</v>
      </c>
      <c r="S23" s="57">
        <f t="shared" si="3"/>
        <v>0.72535769855270305</v>
      </c>
      <c r="T23" s="57">
        <f t="shared" si="3"/>
        <v>0.59408852578600457</v>
      </c>
      <c r="U23" s="57">
        <f t="shared" si="3"/>
        <v>0.46088859896247686</v>
      </c>
      <c r="V23" s="57">
        <f t="shared" si="3"/>
        <v>0.60768498891418543</v>
      </c>
      <c r="W23" s="57">
        <f>STDEV(W2:W19)</f>
        <v>0.4608885989624768</v>
      </c>
    </row>
  </sheetData>
  <autoFilter ref="A1:X2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X29"/>
  <sheetViews>
    <sheetView topLeftCell="J1" workbookViewId="0">
      <selection activeCell="O27" sqref="O27"/>
    </sheetView>
  </sheetViews>
  <sheetFormatPr defaultColWidth="14.42578125" defaultRowHeight="12.75" x14ac:dyDescent="0.2"/>
  <cols>
    <col min="1" max="30" width="21.5703125" customWidth="1"/>
  </cols>
  <sheetData>
    <row r="1" spans="1:24" x14ac:dyDescent="0.2">
      <c r="A1" s="135" t="s">
        <v>231</v>
      </c>
      <c r="B1" s="135" t="s">
        <v>1</v>
      </c>
      <c r="C1" s="135" t="s">
        <v>2</v>
      </c>
      <c r="D1" s="135" t="s">
        <v>3</v>
      </c>
      <c r="E1" s="135" t="s">
        <v>4</v>
      </c>
      <c r="F1" s="135" t="s">
        <v>5</v>
      </c>
      <c r="G1" s="135" t="s">
        <v>6</v>
      </c>
      <c r="H1" s="135" t="s">
        <v>232</v>
      </c>
      <c r="I1" s="135" t="s">
        <v>8</v>
      </c>
      <c r="J1" s="135" t="s">
        <v>9</v>
      </c>
      <c r="K1" s="135" t="s">
        <v>10</v>
      </c>
      <c r="L1" s="135" t="s">
        <v>233</v>
      </c>
      <c r="M1" s="135" t="s">
        <v>234</v>
      </c>
      <c r="N1" s="135" t="s">
        <v>235</v>
      </c>
      <c r="O1" s="135" t="s">
        <v>236</v>
      </c>
      <c r="P1" s="135" t="s">
        <v>237</v>
      </c>
      <c r="Q1" s="135" t="s">
        <v>155</v>
      </c>
      <c r="R1" s="135" t="s">
        <v>17</v>
      </c>
      <c r="S1" s="135" t="s">
        <v>238</v>
      </c>
      <c r="T1" s="135" t="s">
        <v>19</v>
      </c>
      <c r="U1" s="135" t="s">
        <v>239</v>
      </c>
      <c r="V1" s="135" t="s">
        <v>240</v>
      </c>
      <c r="W1" s="135" t="s">
        <v>241</v>
      </c>
      <c r="X1" s="135" t="s">
        <v>23</v>
      </c>
    </row>
    <row r="2" spans="1:24" x14ac:dyDescent="0.2">
      <c r="A2" s="136">
        <v>43751.369536944447</v>
      </c>
      <c r="B2" s="137" t="s">
        <v>24</v>
      </c>
      <c r="C2" s="137" t="s">
        <v>25</v>
      </c>
      <c r="D2" s="137" t="s">
        <v>26</v>
      </c>
      <c r="E2" s="137" t="s">
        <v>47</v>
      </c>
      <c r="F2" s="137" t="s">
        <v>37</v>
      </c>
      <c r="G2" s="137" t="s">
        <v>60</v>
      </c>
      <c r="H2" s="137" t="s">
        <v>100</v>
      </c>
      <c r="I2" s="137">
        <v>5</v>
      </c>
      <c r="J2" s="137">
        <v>5</v>
      </c>
      <c r="K2" s="137">
        <v>5</v>
      </c>
      <c r="L2" s="137">
        <v>5</v>
      </c>
      <c r="M2" s="137">
        <v>5</v>
      </c>
      <c r="N2" s="137">
        <v>5</v>
      </c>
      <c r="O2" s="137">
        <v>5</v>
      </c>
      <c r="P2" s="137">
        <v>5</v>
      </c>
      <c r="Q2" s="137">
        <v>5</v>
      </c>
      <c r="R2" s="137">
        <v>5</v>
      </c>
      <c r="S2" s="137">
        <v>5</v>
      </c>
      <c r="T2" s="137">
        <v>5</v>
      </c>
      <c r="U2" s="137">
        <v>5</v>
      </c>
      <c r="V2" s="137">
        <v>5</v>
      </c>
      <c r="W2" s="137">
        <v>5</v>
      </c>
      <c r="X2" s="1" t="s">
        <v>156</v>
      </c>
    </row>
    <row r="3" spans="1:24" x14ac:dyDescent="0.2">
      <c r="A3" s="136">
        <v>43751.436267939818</v>
      </c>
      <c r="B3" s="137" t="s">
        <v>24</v>
      </c>
      <c r="C3" s="137" t="s">
        <v>25</v>
      </c>
      <c r="D3" s="137" t="s">
        <v>26</v>
      </c>
      <c r="E3" s="137" t="s">
        <v>179</v>
      </c>
      <c r="F3" s="137" t="s">
        <v>37</v>
      </c>
      <c r="G3" s="137" t="s">
        <v>60</v>
      </c>
      <c r="H3" s="137" t="s">
        <v>100</v>
      </c>
      <c r="I3" s="137">
        <v>4</v>
      </c>
      <c r="J3" s="137">
        <v>4</v>
      </c>
      <c r="K3" s="137">
        <v>4</v>
      </c>
      <c r="L3" s="137">
        <v>4</v>
      </c>
      <c r="M3" s="137">
        <v>4</v>
      </c>
      <c r="N3" s="137">
        <v>4</v>
      </c>
      <c r="O3" s="137">
        <v>4</v>
      </c>
      <c r="P3" s="137">
        <v>4</v>
      </c>
      <c r="Q3" s="137">
        <v>4</v>
      </c>
      <c r="R3" s="137">
        <v>4</v>
      </c>
      <c r="S3" s="137">
        <v>4</v>
      </c>
      <c r="T3" s="137">
        <v>4</v>
      </c>
      <c r="U3" s="137">
        <v>4</v>
      </c>
      <c r="V3" s="137">
        <v>4</v>
      </c>
      <c r="W3" s="137">
        <v>4</v>
      </c>
    </row>
    <row r="4" spans="1:24" x14ac:dyDescent="0.2">
      <c r="A4" s="136">
        <v>43751.439256238431</v>
      </c>
      <c r="B4" s="137" t="s">
        <v>24</v>
      </c>
      <c r="C4" s="137" t="s">
        <v>25</v>
      </c>
      <c r="D4" s="137" t="s">
        <v>26</v>
      </c>
      <c r="E4" s="137" t="s">
        <v>33</v>
      </c>
      <c r="F4" s="137" t="s">
        <v>45</v>
      </c>
      <c r="G4" s="137" t="s">
        <v>60</v>
      </c>
      <c r="H4" s="137" t="s">
        <v>100</v>
      </c>
      <c r="I4" s="137">
        <v>5</v>
      </c>
      <c r="J4" s="137">
        <v>5</v>
      </c>
      <c r="K4" s="137">
        <v>5</v>
      </c>
      <c r="L4" s="137">
        <v>5</v>
      </c>
      <c r="M4" s="137">
        <v>5</v>
      </c>
      <c r="N4" s="137">
        <v>5</v>
      </c>
      <c r="O4" s="137">
        <v>2</v>
      </c>
      <c r="P4" s="137">
        <v>4</v>
      </c>
      <c r="Q4" s="137">
        <v>4</v>
      </c>
      <c r="R4" s="137">
        <v>5</v>
      </c>
      <c r="S4" s="137">
        <v>5</v>
      </c>
      <c r="T4" s="137">
        <v>5</v>
      </c>
      <c r="U4" s="137">
        <v>5</v>
      </c>
      <c r="V4" s="137">
        <v>5</v>
      </c>
      <c r="W4" s="137">
        <v>5</v>
      </c>
    </row>
    <row r="5" spans="1:24" x14ac:dyDescent="0.2">
      <c r="A5" s="136">
        <v>43751.445176284724</v>
      </c>
      <c r="B5" s="137" t="s">
        <v>24</v>
      </c>
      <c r="C5" s="137" t="s">
        <v>35</v>
      </c>
      <c r="D5" s="137" t="s">
        <v>36</v>
      </c>
      <c r="E5" s="137" t="s">
        <v>33</v>
      </c>
      <c r="F5" s="137" t="s">
        <v>152</v>
      </c>
      <c r="G5" s="137" t="s">
        <v>60</v>
      </c>
      <c r="H5" s="137" t="s">
        <v>100</v>
      </c>
      <c r="I5" s="137">
        <v>5</v>
      </c>
      <c r="J5" s="137">
        <v>5</v>
      </c>
      <c r="K5" s="137">
        <v>5</v>
      </c>
      <c r="L5" s="137">
        <v>5</v>
      </c>
      <c r="M5" s="137">
        <v>5</v>
      </c>
      <c r="N5" s="137">
        <v>5</v>
      </c>
      <c r="O5" s="137">
        <v>1</v>
      </c>
      <c r="P5" s="137">
        <v>4</v>
      </c>
      <c r="Q5" s="137">
        <v>5</v>
      </c>
      <c r="R5" s="137">
        <v>5</v>
      </c>
      <c r="S5" s="137">
        <v>4</v>
      </c>
      <c r="T5" s="137">
        <v>5</v>
      </c>
      <c r="U5" s="137">
        <v>4</v>
      </c>
      <c r="V5" s="137">
        <v>5</v>
      </c>
      <c r="W5" s="137">
        <v>5</v>
      </c>
    </row>
    <row r="6" spans="1:24" x14ac:dyDescent="0.2">
      <c r="A6" s="136">
        <v>43751.446670104167</v>
      </c>
      <c r="B6" s="137" t="s">
        <v>31</v>
      </c>
      <c r="C6" s="137" t="s">
        <v>35</v>
      </c>
      <c r="D6" s="137" t="s">
        <v>26</v>
      </c>
      <c r="E6" s="137" t="s">
        <v>148</v>
      </c>
      <c r="F6" s="137" t="s">
        <v>164</v>
      </c>
      <c r="G6" s="137" t="s">
        <v>60</v>
      </c>
      <c r="H6" s="137" t="s">
        <v>100</v>
      </c>
      <c r="I6" s="137">
        <v>5</v>
      </c>
      <c r="J6" s="137">
        <v>5</v>
      </c>
      <c r="K6" s="137">
        <v>4</v>
      </c>
      <c r="L6" s="137">
        <v>4</v>
      </c>
      <c r="M6" s="137">
        <v>4</v>
      </c>
      <c r="N6" s="137">
        <v>5</v>
      </c>
      <c r="O6" s="137">
        <v>3</v>
      </c>
      <c r="P6" s="137">
        <v>4</v>
      </c>
      <c r="Q6" s="137">
        <v>4</v>
      </c>
      <c r="R6" s="137">
        <v>4</v>
      </c>
      <c r="S6" s="137">
        <v>4</v>
      </c>
      <c r="T6" s="137">
        <v>3</v>
      </c>
      <c r="U6" s="137">
        <v>5</v>
      </c>
      <c r="V6" s="137">
        <v>4</v>
      </c>
      <c r="W6" s="137">
        <v>5</v>
      </c>
    </row>
    <row r="7" spans="1:24" x14ac:dyDescent="0.2">
      <c r="A7" s="136">
        <v>43751.446913356485</v>
      </c>
      <c r="B7" s="137" t="s">
        <v>24</v>
      </c>
      <c r="C7" s="137" t="s">
        <v>25</v>
      </c>
      <c r="D7" s="137" t="s">
        <v>26</v>
      </c>
      <c r="E7" s="137" t="s">
        <v>51</v>
      </c>
      <c r="F7" s="137" t="s">
        <v>159</v>
      </c>
      <c r="G7" s="137" t="s">
        <v>60</v>
      </c>
      <c r="H7" s="137" t="s">
        <v>100</v>
      </c>
      <c r="I7" s="137">
        <v>5</v>
      </c>
      <c r="J7" s="137">
        <v>5</v>
      </c>
      <c r="K7" s="137">
        <v>5</v>
      </c>
      <c r="L7" s="137">
        <v>5</v>
      </c>
      <c r="M7" s="137">
        <v>5</v>
      </c>
      <c r="N7" s="137">
        <v>5</v>
      </c>
      <c r="O7" s="137">
        <v>5</v>
      </c>
      <c r="P7" s="137">
        <v>5</v>
      </c>
      <c r="Q7" s="137">
        <v>5</v>
      </c>
      <c r="R7" s="137">
        <v>5</v>
      </c>
      <c r="S7" s="137">
        <v>5</v>
      </c>
      <c r="T7" s="137">
        <v>5</v>
      </c>
      <c r="U7" s="137">
        <v>5</v>
      </c>
      <c r="V7" s="137">
        <v>5</v>
      </c>
      <c r="W7" s="137">
        <v>5</v>
      </c>
      <c r="X7" s="1" t="s">
        <v>44</v>
      </c>
    </row>
    <row r="8" spans="1:24" x14ac:dyDescent="0.2">
      <c r="A8" s="136">
        <v>43751.447505185184</v>
      </c>
      <c r="B8" s="137" t="s">
        <v>31</v>
      </c>
      <c r="C8" s="137" t="s">
        <v>25</v>
      </c>
      <c r="D8" s="137" t="s">
        <v>26</v>
      </c>
      <c r="E8" s="137" t="s">
        <v>46</v>
      </c>
      <c r="F8" s="137" t="s">
        <v>159</v>
      </c>
      <c r="G8" s="137" t="s">
        <v>60</v>
      </c>
      <c r="H8" s="137" t="s">
        <v>100</v>
      </c>
      <c r="I8" s="137">
        <v>4</v>
      </c>
      <c r="J8" s="137">
        <v>3</v>
      </c>
      <c r="K8" s="137">
        <v>4</v>
      </c>
      <c r="L8" s="137">
        <v>4</v>
      </c>
      <c r="M8" s="137">
        <v>4</v>
      </c>
      <c r="N8" s="137">
        <v>4</v>
      </c>
      <c r="O8" s="137">
        <v>4</v>
      </c>
      <c r="P8" s="137">
        <v>4</v>
      </c>
      <c r="Q8" s="137">
        <v>4</v>
      </c>
      <c r="R8" s="137">
        <v>4</v>
      </c>
      <c r="S8" s="137">
        <v>3</v>
      </c>
      <c r="T8" s="137">
        <v>4</v>
      </c>
      <c r="U8" s="137">
        <v>5</v>
      </c>
      <c r="V8" s="137">
        <v>4</v>
      </c>
      <c r="W8" s="137">
        <v>4</v>
      </c>
    </row>
    <row r="9" spans="1:24" x14ac:dyDescent="0.2">
      <c r="A9" s="136">
        <v>43751.453087951391</v>
      </c>
      <c r="B9" s="137" t="s">
        <v>24</v>
      </c>
      <c r="C9" s="137" t="s">
        <v>25</v>
      </c>
      <c r="D9" s="137" t="s">
        <v>26</v>
      </c>
      <c r="E9" s="137" t="s">
        <v>46</v>
      </c>
      <c r="F9" s="137" t="s">
        <v>159</v>
      </c>
      <c r="G9" s="137" t="s">
        <v>60</v>
      </c>
      <c r="H9" s="137" t="s">
        <v>100</v>
      </c>
      <c r="I9" s="137">
        <v>4</v>
      </c>
      <c r="J9" s="137">
        <v>3</v>
      </c>
      <c r="K9" s="137">
        <v>3</v>
      </c>
      <c r="L9" s="137">
        <v>4</v>
      </c>
      <c r="M9" s="137">
        <v>4</v>
      </c>
      <c r="N9" s="137">
        <v>4</v>
      </c>
      <c r="O9" s="137">
        <v>3</v>
      </c>
      <c r="P9" s="137">
        <v>4</v>
      </c>
      <c r="Q9" s="137">
        <v>4</v>
      </c>
      <c r="R9" s="137">
        <v>4</v>
      </c>
      <c r="S9" s="137">
        <v>3</v>
      </c>
      <c r="T9" s="137">
        <v>4</v>
      </c>
      <c r="U9" s="137">
        <v>4</v>
      </c>
      <c r="V9" s="137">
        <v>4</v>
      </c>
      <c r="W9" s="137">
        <v>4</v>
      </c>
    </row>
    <row r="10" spans="1:24" x14ac:dyDescent="0.2">
      <c r="A10" s="136">
        <v>43751.455603495371</v>
      </c>
      <c r="B10" s="137" t="s">
        <v>31</v>
      </c>
      <c r="C10" s="137" t="s">
        <v>25</v>
      </c>
      <c r="D10" s="137" t="s">
        <v>26</v>
      </c>
      <c r="E10" s="137" t="s">
        <v>46</v>
      </c>
      <c r="F10" s="137" t="s">
        <v>159</v>
      </c>
      <c r="G10" s="137" t="s">
        <v>60</v>
      </c>
      <c r="H10" s="137" t="s">
        <v>100</v>
      </c>
      <c r="I10" s="137">
        <v>5</v>
      </c>
      <c r="J10" s="137">
        <v>4</v>
      </c>
      <c r="K10" s="137">
        <v>4</v>
      </c>
      <c r="L10" s="137">
        <v>5</v>
      </c>
      <c r="M10" s="137">
        <v>5</v>
      </c>
      <c r="N10" s="137">
        <v>4</v>
      </c>
      <c r="O10" s="137">
        <v>3</v>
      </c>
      <c r="P10" s="137">
        <v>4</v>
      </c>
      <c r="Q10" s="137">
        <v>4</v>
      </c>
      <c r="R10" s="137">
        <v>3</v>
      </c>
      <c r="S10" s="137">
        <v>4</v>
      </c>
      <c r="T10" s="137">
        <v>4</v>
      </c>
      <c r="U10" s="137">
        <v>4</v>
      </c>
      <c r="V10" s="137">
        <v>4</v>
      </c>
      <c r="W10" s="137">
        <v>4</v>
      </c>
    </row>
    <row r="11" spans="1:24" x14ac:dyDescent="0.2">
      <c r="A11" s="136">
        <v>43751.459795277777</v>
      </c>
      <c r="B11" s="137" t="s">
        <v>24</v>
      </c>
      <c r="C11" s="137" t="s">
        <v>25</v>
      </c>
      <c r="D11" s="137" t="s">
        <v>36</v>
      </c>
      <c r="E11" s="137" t="s">
        <v>33</v>
      </c>
      <c r="F11" s="137" t="s">
        <v>45</v>
      </c>
      <c r="G11" s="137" t="s">
        <v>60</v>
      </c>
      <c r="H11" s="137" t="s">
        <v>100</v>
      </c>
      <c r="I11" s="137">
        <v>4</v>
      </c>
      <c r="J11" s="137">
        <v>4</v>
      </c>
      <c r="K11" s="137">
        <v>4</v>
      </c>
      <c r="L11" s="137">
        <v>4</v>
      </c>
      <c r="M11" s="137">
        <v>4</v>
      </c>
      <c r="N11" s="137">
        <v>4</v>
      </c>
      <c r="O11" s="137">
        <v>4</v>
      </c>
      <c r="P11" s="137">
        <v>4</v>
      </c>
      <c r="Q11" s="137">
        <v>4</v>
      </c>
      <c r="R11" s="137">
        <v>4</v>
      </c>
      <c r="S11" s="137">
        <v>4</v>
      </c>
      <c r="T11" s="137">
        <v>4</v>
      </c>
      <c r="U11" s="137">
        <v>3</v>
      </c>
      <c r="V11" s="137">
        <v>4</v>
      </c>
      <c r="W11" s="137">
        <v>4</v>
      </c>
      <c r="X11" s="1" t="s">
        <v>170</v>
      </c>
    </row>
    <row r="12" spans="1:24" x14ac:dyDescent="0.2">
      <c r="A12" s="136">
        <v>43751.462941631944</v>
      </c>
      <c r="B12" s="137" t="s">
        <v>24</v>
      </c>
      <c r="C12" s="137" t="s">
        <v>25</v>
      </c>
      <c r="D12" s="137" t="s">
        <v>26</v>
      </c>
      <c r="E12" s="137" t="s">
        <v>252</v>
      </c>
      <c r="F12" s="137" t="s">
        <v>173</v>
      </c>
      <c r="G12" s="137" t="s">
        <v>60</v>
      </c>
      <c r="H12" s="137" t="s">
        <v>100</v>
      </c>
      <c r="I12" s="137">
        <v>4</v>
      </c>
      <c r="J12" s="137">
        <v>4</v>
      </c>
      <c r="K12" s="137">
        <v>4</v>
      </c>
      <c r="L12" s="137">
        <v>4</v>
      </c>
      <c r="M12" s="137">
        <v>4</v>
      </c>
      <c r="N12" s="137">
        <v>5</v>
      </c>
      <c r="O12" s="137">
        <v>2</v>
      </c>
      <c r="P12" s="137">
        <v>5</v>
      </c>
      <c r="Q12" s="137">
        <v>4</v>
      </c>
      <c r="R12" s="137">
        <v>4</v>
      </c>
      <c r="S12" s="137">
        <v>4</v>
      </c>
      <c r="T12" s="137">
        <v>4</v>
      </c>
      <c r="U12" s="137">
        <v>4</v>
      </c>
      <c r="V12" s="137">
        <v>4</v>
      </c>
      <c r="W12" s="137">
        <v>4</v>
      </c>
    </row>
    <row r="13" spans="1:24" x14ac:dyDescent="0.2">
      <c r="A13" s="136">
        <v>43751.468267337958</v>
      </c>
      <c r="B13" s="137" t="s">
        <v>31</v>
      </c>
      <c r="C13" s="137" t="s">
        <v>25</v>
      </c>
      <c r="D13" s="137" t="s">
        <v>26</v>
      </c>
      <c r="E13" s="137" t="s">
        <v>46</v>
      </c>
      <c r="F13" s="137" t="s">
        <v>163</v>
      </c>
      <c r="G13" s="137" t="s">
        <v>60</v>
      </c>
      <c r="H13" s="137" t="s">
        <v>100</v>
      </c>
      <c r="I13" s="137">
        <v>4</v>
      </c>
      <c r="J13" s="137">
        <v>3</v>
      </c>
      <c r="K13" s="137">
        <v>3</v>
      </c>
      <c r="L13" s="137">
        <v>5</v>
      </c>
      <c r="M13" s="137">
        <v>4</v>
      </c>
      <c r="N13" s="137">
        <v>5</v>
      </c>
      <c r="O13" s="137">
        <v>2</v>
      </c>
      <c r="P13" s="137">
        <v>3</v>
      </c>
      <c r="Q13" s="137">
        <v>3</v>
      </c>
      <c r="R13" s="137">
        <v>4</v>
      </c>
      <c r="S13" s="137">
        <v>4</v>
      </c>
      <c r="T13" s="137">
        <v>3</v>
      </c>
      <c r="U13" s="137">
        <v>5</v>
      </c>
      <c r="V13" s="137">
        <v>4</v>
      </c>
      <c r="W13" s="137">
        <v>4</v>
      </c>
      <c r="X13" s="1" t="s">
        <v>172</v>
      </c>
    </row>
    <row r="14" spans="1:24" x14ac:dyDescent="0.2">
      <c r="A14" s="136">
        <v>43751.482846851854</v>
      </c>
      <c r="B14" s="137" t="s">
        <v>24</v>
      </c>
      <c r="C14" s="137" t="s">
        <v>25</v>
      </c>
      <c r="D14" s="137" t="s">
        <v>26</v>
      </c>
      <c r="E14" s="137" t="s">
        <v>258</v>
      </c>
      <c r="F14" s="137" t="s">
        <v>259</v>
      </c>
      <c r="G14" s="137" t="s">
        <v>60</v>
      </c>
      <c r="H14" s="137" t="s">
        <v>100</v>
      </c>
      <c r="I14" s="137">
        <v>4</v>
      </c>
      <c r="J14" s="137">
        <v>5</v>
      </c>
      <c r="K14" s="137">
        <v>5</v>
      </c>
      <c r="L14" s="137">
        <v>5</v>
      </c>
      <c r="M14" s="137">
        <v>5</v>
      </c>
      <c r="N14" s="137">
        <v>5</v>
      </c>
      <c r="O14" s="137">
        <v>2</v>
      </c>
      <c r="P14" s="137">
        <v>4</v>
      </c>
      <c r="Q14" s="137">
        <v>5</v>
      </c>
      <c r="R14" s="137">
        <v>4</v>
      </c>
      <c r="S14" s="137">
        <v>4</v>
      </c>
      <c r="T14" s="137">
        <v>5</v>
      </c>
      <c r="U14" s="137">
        <v>5</v>
      </c>
      <c r="V14" s="137">
        <v>4</v>
      </c>
      <c r="W14" s="137">
        <v>5</v>
      </c>
    </row>
    <row r="15" spans="1:24" x14ac:dyDescent="0.2">
      <c r="A15" s="136">
        <v>43751.492990393519</v>
      </c>
      <c r="B15" s="137" t="s">
        <v>31</v>
      </c>
      <c r="C15" s="137" t="s">
        <v>32</v>
      </c>
      <c r="D15" s="137" t="s">
        <v>26</v>
      </c>
      <c r="E15" s="137" t="s">
        <v>46</v>
      </c>
      <c r="F15" s="137" t="s">
        <v>164</v>
      </c>
      <c r="G15" s="137" t="s">
        <v>60</v>
      </c>
      <c r="H15" s="137" t="s">
        <v>100</v>
      </c>
      <c r="I15" s="137">
        <v>4</v>
      </c>
      <c r="J15" s="137">
        <v>3</v>
      </c>
      <c r="K15" s="137">
        <v>3</v>
      </c>
      <c r="L15" s="137">
        <v>5</v>
      </c>
      <c r="M15" s="137">
        <v>5</v>
      </c>
      <c r="N15" s="137">
        <v>4</v>
      </c>
      <c r="O15" s="137">
        <v>2</v>
      </c>
      <c r="P15" s="137">
        <v>3</v>
      </c>
      <c r="Q15" s="137">
        <v>3</v>
      </c>
      <c r="R15" s="137">
        <v>3</v>
      </c>
      <c r="S15" s="137">
        <v>4</v>
      </c>
      <c r="T15" s="137">
        <v>3</v>
      </c>
      <c r="U15" s="137">
        <v>4</v>
      </c>
      <c r="V15" s="137">
        <v>3</v>
      </c>
      <c r="W15" s="137">
        <v>5</v>
      </c>
      <c r="X15" s="1" t="s">
        <v>182</v>
      </c>
    </row>
    <row r="16" spans="1:24" x14ac:dyDescent="0.2">
      <c r="A16" s="136">
        <v>43751.504047060182</v>
      </c>
      <c r="B16" s="137" t="s">
        <v>24</v>
      </c>
      <c r="C16" s="137" t="s">
        <v>25</v>
      </c>
      <c r="D16" s="137" t="s">
        <v>26</v>
      </c>
      <c r="E16" s="137" t="s">
        <v>51</v>
      </c>
      <c r="F16" s="137" t="s">
        <v>164</v>
      </c>
      <c r="G16" s="137" t="s">
        <v>60</v>
      </c>
      <c r="H16" s="137" t="s">
        <v>100</v>
      </c>
      <c r="I16" s="137">
        <v>4</v>
      </c>
      <c r="J16" s="137">
        <v>4</v>
      </c>
      <c r="K16" s="137">
        <v>3</v>
      </c>
      <c r="L16" s="137">
        <v>4</v>
      </c>
      <c r="M16" s="137">
        <v>4</v>
      </c>
      <c r="N16" s="137">
        <v>4</v>
      </c>
      <c r="O16" s="137">
        <v>3</v>
      </c>
      <c r="P16" s="137">
        <v>4</v>
      </c>
      <c r="Q16" s="137">
        <v>4</v>
      </c>
      <c r="R16" s="137">
        <v>4</v>
      </c>
      <c r="S16" s="137">
        <v>5</v>
      </c>
      <c r="T16" s="137">
        <v>3</v>
      </c>
      <c r="U16" s="137">
        <v>4</v>
      </c>
      <c r="V16" s="137">
        <v>3</v>
      </c>
      <c r="W16" s="137">
        <v>3</v>
      </c>
    </row>
    <row r="17" spans="1:24" s="121" customFormat="1" x14ac:dyDescent="0.2">
      <c r="A17" s="136">
        <v>43751.700240439815</v>
      </c>
      <c r="B17" s="137" t="s">
        <v>31</v>
      </c>
      <c r="C17" s="137" t="s">
        <v>32</v>
      </c>
      <c r="D17" s="137" t="s">
        <v>26</v>
      </c>
      <c r="E17" s="137" t="s">
        <v>33</v>
      </c>
      <c r="F17" s="137" t="s">
        <v>49</v>
      </c>
      <c r="G17" s="137" t="s">
        <v>60</v>
      </c>
      <c r="H17" s="137" t="s">
        <v>100</v>
      </c>
      <c r="I17" s="137">
        <v>4</v>
      </c>
      <c r="J17" s="137">
        <v>4</v>
      </c>
      <c r="K17" s="137">
        <v>4</v>
      </c>
      <c r="L17" s="137">
        <v>4</v>
      </c>
      <c r="M17" s="137">
        <v>4</v>
      </c>
      <c r="N17" s="137">
        <v>4</v>
      </c>
      <c r="O17" s="137">
        <v>3</v>
      </c>
      <c r="P17" s="137">
        <v>4</v>
      </c>
      <c r="Q17" s="137">
        <v>4</v>
      </c>
      <c r="R17" s="137">
        <v>4</v>
      </c>
      <c r="S17" s="137">
        <v>3</v>
      </c>
      <c r="T17" s="137">
        <v>4</v>
      </c>
      <c r="U17" s="137">
        <v>4</v>
      </c>
      <c r="V17" s="137">
        <v>4</v>
      </c>
      <c r="W17" s="137">
        <v>4</v>
      </c>
    </row>
    <row r="18" spans="1:24" s="121" customFormat="1" x14ac:dyDescent="0.2">
      <c r="A18" s="136">
        <v>43751.722198217598</v>
      </c>
      <c r="B18" s="137" t="s">
        <v>31</v>
      </c>
      <c r="C18" s="137" t="s">
        <v>35</v>
      </c>
      <c r="D18" s="137" t="s">
        <v>36</v>
      </c>
      <c r="E18" s="137" t="s">
        <v>33</v>
      </c>
      <c r="F18" s="137" t="s">
        <v>45</v>
      </c>
      <c r="G18" s="137" t="s">
        <v>60</v>
      </c>
      <c r="H18" s="137" t="s">
        <v>100</v>
      </c>
      <c r="I18" s="137">
        <v>4</v>
      </c>
      <c r="J18" s="137">
        <v>4</v>
      </c>
      <c r="K18" s="137">
        <v>4</v>
      </c>
      <c r="L18" s="137">
        <v>5</v>
      </c>
      <c r="M18" s="137">
        <v>4</v>
      </c>
      <c r="N18" s="137">
        <v>5</v>
      </c>
      <c r="O18" s="137">
        <v>1</v>
      </c>
      <c r="P18" s="137">
        <v>3</v>
      </c>
      <c r="Q18" s="137">
        <v>4</v>
      </c>
      <c r="R18" s="137">
        <v>5</v>
      </c>
      <c r="S18" s="137">
        <v>4</v>
      </c>
      <c r="T18" s="137">
        <v>4</v>
      </c>
      <c r="U18" s="137">
        <v>5</v>
      </c>
      <c r="V18" s="137">
        <v>5</v>
      </c>
      <c r="W18" s="137">
        <v>5</v>
      </c>
      <c r="X18" s="120" t="s">
        <v>194</v>
      </c>
    </row>
    <row r="19" spans="1:24" s="121" customFormat="1" x14ac:dyDescent="0.2">
      <c r="A19" s="136">
        <v>43751.799307395835</v>
      </c>
      <c r="B19" s="137" t="s">
        <v>24</v>
      </c>
      <c r="C19" s="137" t="s">
        <v>25</v>
      </c>
      <c r="D19" s="137" t="s">
        <v>36</v>
      </c>
      <c r="E19" s="137" t="s">
        <v>183</v>
      </c>
      <c r="F19" s="137" t="s">
        <v>45</v>
      </c>
      <c r="G19" s="137" t="s">
        <v>60</v>
      </c>
      <c r="H19" s="137" t="s">
        <v>100</v>
      </c>
      <c r="I19" s="137">
        <v>4</v>
      </c>
      <c r="J19" s="137">
        <v>4</v>
      </c>
      <c r="K19" s="137">
        <v>3</v>
      </c>
      <c r="L19" s="137">
        <v>5</v>
      </c>
      <c r="M19" s="137">
        <v>3</v>
      </c>
      <c r="N19" s="137">
        <v>4</v>
      </c>
      <c r="O19" s="137">
        <v>2</v>
      </c>
      <c r="P19" s="137">
        <v>3</v>
      </c>
      <c r="Q19" s="137">
        <v>4</v>
      </c>
      <c r="R19" s="137">
        <v>4</v>
      </c>
      <c r="S19" s="137">
        <v>3</v>
      </c>
      <c r="T19" s="137">
        <v>4</v>
      </c>
      <c r="U19" s="137">
        <v>4</v>
      </c>
      <c r="V19" s="137">
        <v>3</v>
      </c>
      <c r="W19" s="137">
        <v>5</v>
      </c>
    </row>
    <row r="20" spans="1:24" s="121" customFormat="1" x14ac:dyDescent="0.2">
      <c r="A20" s="136">
        <v>43752.325058657407</v>
      </c>
      <c r="B20" s="137" t="s">
        <v>31</v>
      </c>
      <c r="C20" s="137" t="s">
        <v>25</v>
      </c>
      <c r="D20" s="137" t="s">
        <v>26</v>
      </c>
      <c r="E20" s="137" t="s">
        <v>27</v>
      </c>
      <c r="F20" s="137" t="s">
        <v>28</v>
      </c>
      <c r="G20" s="137" t="s">
        <v>60</v>
      </c>
      <c r="H20" s="137" t="s">
        <v>100</v>
      </c>
      <c r="I20" s="137">
        <v>5</v>
      </c>
      <c r="J20" s="137">
        <v>5</v>
      </c>
      <c r="K20" s="137">
        <v>5</v>
      </c>
      <c r="L20" s="137">
        <v>5</v>
      </c>
      <c r="M20" s="137">
        <v>5</v>
      </c>
      <c r="N20" s="137">
        <v>5</v>
      </c>
      <c r="O20" s="137">
        <v>3</v>
      </c>
      <c r="P20" s="137">
        <v>4</v>
      </c>
      <c r="Q20" s="137">
        <v>5</v>
      </c>
      <c r="R20" s="137">
        <v>5</v>
      </c>
      <c r="S20" s="137">
        <v>5</v>
      </c>
      <c r="T20" s="137">
        <v>5</v>
      </c>
      <c r="U20" s="137">
        <v>5</v>
      </c>
      <c r="V20" s="137">
        <v>5</v>
      </c>
      <c r="W20" s="137">
        <v>5</v>
      </c>
      <c r="X20" s="120" t="s">
        <v>195</v>
      </c>
    </row>
    <row r="21" spans="1:24" s="121" customFormat="1" x14ac:dyDescent="0.2">
      <c r="A21" s="136">
        <v>43753.445366250002</v>
      </c>
      <c r="B21" s="137" t="s">
        <v>24</v>
      </c>
      <c r="C21" s="137" t="s">
        <v>35</v>
      </c>
      <c r="D21" s="137" t="s">
        <v>36</v>
      </c>
      <c r="E21" s="137" t="s">
        <v>33</v>
      </c>
      <c r="F21" s="137" t="s">
        <v>49</v>
      </c>
      <c r="G21" s="137" t="s">
        <v>60</v>
      </c>
      <c r="H21" s="137" t="s">
        <v>100</v>
      </c>
      <c r="I21" s="137">
        <v>4</v>
      </c>
      <c r="J21" s="137">
        <v>4</v>
      </c>
      <c r="K21" s="137">
        <v>4</v>
      </c>
      <c r="L21" s="137">
        <v>3</v>
      </c>
      <c r="M21" s="137">
        <v>3</v>
      </c>
      <c r="N21" s="137">
        <v>4</v>
      </c>
      <c r="O21" s="137">
        <v>2</v>
      </c>
      <c r="P21" s="137">
        <v>3</v>
      </c>
      <c r="Q21" s="137">
        <v>3</v>
      </c>
      <c r="R21" s="137">
        <v>4</v>
      </c>
      <c r="S21" s="137">
        <v>4</v>
      </c>
      <c r="T21" s="137">
        <v>4</v>
      </c>
      <c r="U21" s="137">
        <v>4</v>
      </c>
      <c r="V21" s="137">
        <v>4</v>
      </c>
      <c r="W21" s="137">
        <v>5</v>
      </c>
    </row>
    <row r="22" spans="1:24" s="121" customFormat="1" x14ac:dyDescent="0.2">
      <c r="A22" s="136">
        <v>43753.537227129629</v>
      </c>
      <c r="B22" s="137" t="s">
        <v>31</v>
      </c>
      <c r="C22" s="137" t="s">
        <v>32</v>
      </c>
      <c r="D22" s="137" t="s">
        <v>36</v>
      </c>
      <c r="E22" s="137" t="s">
        <v>174</v>
      </c>
      <c r="F22" s="137" t="s">
        <v>272</v>
      </c>
      <c r="G22" s="137" t="s">
        <v>60</v>
      </c>
      <c r="H22" s="137" t="s">
        <v>100</v>
      </c>
      <c r="I22" s="137">
        <v>5</v>
      </c>
      <c r="J22" s="137">
        <v>5</v>
      </c>
      <c r="K22" s="137">
        <v>5</v>
      </c>
      <c r="L22" s="137">
        <v>4</v>
      </c>
      <c r="M22" s="137">
        <v>5</v>
      </c>
      <c r="N22" s="137">
        <v>5</v>
      </c>
      <c r="O22" s="137">
        <v>1</v>
      </c>
      <c r="P22" s="137">
        <v>5</v>
      </c>
      <c r="Q22" s="137">
        <v>4</v>
      </c>
      <c r="R22" s="137">
        <v>5</v>
      </c>
      <c r="S22" s="137">
        <v>4</v>
      </c>
      <c r="T22" s="137">
        <v>5</v>
      </c>
      <c r="U22" s="137">
        <v>5</v>
      </c>
      <c r="V22" s="137">
        <v>4</v>
      </c>
      <c r="W22" s="137">
        <v>5</v>
      </c>
    </row>
    <row r="23" spans="1:24" x14ac:dyDescent="0.2">
      <c r="A23" s="136">
        <v>43753.922010613431</v>
      </c>
      <c r="B23" s="137" t="s">
        <v>31</v>
      </c>
      <c r="C23" s="137" t="s">
        <v>32</v>
      </c>
      <c r="D23" s="137" t="s">
        <v>26</v>
      </c>
      <c r="E23" s="137" t="s">
        <v>46</v>
      </c>
      <c r="F23" s="137" t="s">
        <v>159</v>
      </c>
      <c r="G23" s="137" t="s">
        <v>60</v>
      </c>
      <c r="H23" s="137" t="s">
        <v>100</v>
      </c>
      <c r="I23" s="137">
        <v>4</v>
      </c>
      <c r="J23" s="137">
        <v>4</v>
      </c>
      <c r="K23" s="137">
        <v>4</v>
      </c>
      <c r="L23" s="137">
        <v>4</v>
      </c>
      <c r="M23" s="137">
        <v>4</v>
      </c>
      <c r="N23" s="137">
        <v>4</v>
      </c>
      <c r="O23" s="137">
        <v>3</v>
      </c>
      <c r="P23" s="137">
        <v>4</v>
      </c>
      <c r="Q23" s="137">
        <v>4</v>
      </c>
      <c r="R23" s="137">
        <v>4</v>
      </c>
      <c r="S23" s="137">
        <v>4</v>
      </c>
      <c r="T23" s="137">
        <v>3</v>
      </c>
      <c r="U23" s="137">
        <v>4</v>
      </c>
      <c r="V23" s="137">
        <v>4</v>
      </c>
      <c r="W23" s="137">
        <v>5</v>
      </c>
      <c r="X23" s="137" t="s">
        <v>273</v>
      </c>
    </row>
    <row r="24" spans="1:24" x14ac:dyDescent="0.2">
      <c r="A24" s="136">
        <v>43754.38861707176</v>
      </c>
      <c r="B24" s="137" t="s">
        <v>31</v>
      </c>
      <c r="C24" s="137" t="s">
        <v>32</v>
      </c>
      <c r="D24" s="137" t="s">
        <v>26</v>
      </c>
      <c r="E24" s="137" t="s">
        <v>42</v>
      </c>
      <c r="F24" s="137" t="s">
        <v>56</v>
      </c>
      <c r="G24" s="137" t="s">
        <v>60</v>
      </c>
      <c r="H24" s="137" t="s">
        <v>100</v>
      </c>
      <c r="I24" s="137">
        <v>4</v>
      </c>
      <c r="J24" s="137">
        <v>4</v>
      </c>
      <c r="K24" s="137">
        <v>4</v>
      </c>
      <c r="L24" s="137">
        <v>5</v>
      </c>
      <c r="M24" s="137">
        <v>5</v>
      </c>
      <c r="N24" s="137">
        <v>4</v>
      </c>
      <c r="O24" s="137">
        <v>2</v>
      </c>
      <c r="P24" s="137">
        <v>4</v>
      </c>
      <c r="Q24" s="137">
        <v>4</v>
      </c>
      <c r="R24" s="137">
        <v>5</v>
      </c>
      <c r="S24" s="137">
        <v>5</v>
      </c>
      <c r="T24" s="137">
        <v>5</v>
      </c>
      <c r="U24" s="137">
        <v>5</v>
      </c>
      <c r="V24" s="137">
        <v>5</v>
      </c>
      <c r="W24" s="137">
        <v>5</v>
      </c>
    </row>
    <row r="25" spans="1:24" x14ac:dyDescent="0.2">
      <c r="A25" s="136">
        <v>43754.604931898153</v>
      </c>
      <c r="B25" s="137" t="s">
        <v>31</v>
      </c>
      <c r="C25" s="137" t="s">
        <v>25</v>
      </c>
      <c r="D25" s="137" t="s">
        <v>26</v>
      </c>
      <c r="E25" s="137" t="s">
        <v>276</v>
      </c>
      <c r="F25" s="137" t="s">
        <v>56</v>
      </c>
      <c r="G25" s="137" t="s">
        <v>60</v>
      </c>
      <c r="H25" s="137" t="s">
        <v>100</v>
      </c>
      <c r="I25" s="137">
        <v>5</v>
      </c>
      <c r="J25" s="137">
        <v>5</v>
      </c>
      <c r="K25" s="137">
        <v>4</v>
      </c>
      <c r="L25" s="137">
        <v>4</v>
      </c>
      <c r="M25" s="137">
        <v>4</v>
      </c>
      <c r="N25" s="137">
        <v>5</v>
      </c>
      <c r="O25" s="137">
        <v>4</v>
      </c>
      <c r="P25" s="137">
        <v>3</v>
      </c>
      <c r="Q25" s="137">
        <v>3</v>
      </c>
      <c r="R25" s="137">
        <v>4</v>
      </c>
      <c r="S25" s="137">
        <v>3</v>
      </c>
      <c r="T25" s="137">
        <v>5</v>
      </c>
      <c r="U25" s="137">
        <v>5</v>
      </c>
      <c r="V25" s="137">
        <v>5</v>
      </c>
      <c r="W25" s="137">
        <v>4</v>
      </c>
    </row>
    <row r="26" spans="1:24" ht="23.25" x14ac:dyDescent="0.2">
      <c r="I26" s="4">
        <f>AVERAGE(I2:I25)</f>
        <v>4.375</v>
      </c>
      <c r="J26" s="4">
        <f t="shared" ref="J26:W26" si="0">AVERAGE(J2:J25)</f>
        <v>4.208333333333333</v>
      </c>
      <c r="K26" s="4">
        <f t="shared" si="0"/>
        <v>4.083333333333333</v>
      </c>
      <c r="L26" s="4">
        <f t="shared" si="0"/>
        <v>4.458333333333333</v>
      </c>
      <c r="M26" s="4">
        <f t="shared" si="0"/>
        <v>4.333333333333333</v>
      </c>
      <c r="N26" s="4">
        <f t="shared" si="0"/>
        <v>4.5</v>
      </c>
      <c r="O26" s="4">
        <f>AVERAGE(O2:O25)</f>
        <v>2.75</v>
      </c>
      <c r="P26" s="4">
        <f t="shared" si="0"/>
        <v>3.9166666666666665</v>
      </c>
      <c r="Q26" s="4">
        <f t="shared" si="0"/>
        <v>4.041666666666667</v>
      </c>
      <c r="R26" s="4">
        <f t="shared" si="0"/>
        <v>4.25</v>
      </c>
      <c r="S26" s="4">
        <f t="shared" si="0"/>
        <v>4.041666666666667</v>
      </c>
      <c r="T26" s="4">
        <f t="shared" si="0"/>
        <v>4.166666666666667</v>
      </c>
      <c r="U26" s="4">
        <f t="shared" si="0"/>
        <v>4.458333333333333</v>
      </c>
      <c r="V26" s="4">
        <f t="shared" si="0"/>
        <v>4.208333333333333</v>
      </c>
      <c r="W26" s="4">
        <f t="shared" si="0"/>
        <v>4.541666666666667</v>
      </c>
    </row>
    <row r="27" spans="1:24" ht="23.25" x14ac:dyDescent="0.2">
      <c r="I27" s="5">
        <f>STDEV(I2:I25)</f>
        <v>0.49453535504684026</v>
      </c>
      <c r="J27" s="5">
        <f t="shared" ref="J27:W27" si="1">STDEV(J2:J25)</f>
        <v>0.72106000875924559</v>
      </c>
      <c r="K27" s="5">
        <f t="shared" si="1"/>
        <v>0.71728150235677179</v>
      </c>
      <c r="L27" s="5">
        <f t="shared" si="1"/>
        <v>0.58822996587527088</v>
      </c>
      <c r="M27" s="5">
        <f t="shared" si="1"/>
        <v>0.63702205727060546</v>
      </c>
      <c r="N27" s="5">
        <f t="shared" si="1"/>
        <v>0.5107539184552492</v>
      </c>
      <c r="O27" s="5">
        <f t="shared" si="1"/>
        <v>1.1515584902738285</v>
      </c>
      <c r="P27" s="5">
        <f t="shared" si="1"/>
        <v>0.65386254815829381</v>
      </c>
      <c r="Q27" s="5">
        <f t="shared" si="1"/>
        <v>0.6240935455708444</v>
      </c>
      <c r="R27" s="5">
        <f t="shared" si="1"/>
        <v>0.60791875887432878</v>
      </c>
      <c r="S27" s="5">
        <f t="shared" si="1"/>
        <v>0.69025305168634932</v>
      </c>
      <c r="T27" s="5">
        <f t="shared" si="1"/>
        <v>0.7613869876268804</v>
      </c>
      <c r="U27" s="5">
        <f t="shared" si="1"/>
        <v>0.58822996587527088</v>
      </c>
      <c r="V27" s="5">
        <f t="shared" si="1"/>
        <v>0.65800533014007778</v>
      </c>
      <c r="W27" s="5">
        <f t="shared" si="1"/>
        <v>0.58822996587527088</v>
      </c>
    </row>
    <row r="28" spans="1:24" ht="23.25" x14ac:dyDescent="0.2">
      <c r="I28" s="57">
        <f>AVERAGE(I2:I27)</f>
        <v>4.225751359809494</v>
      </c>
      <c r="J28" s="57">
        <f t="shared" ref="J28:W28" si="2">AVERAGE(J2:J27)</f>
        <v>4.0742074362343299</v>
      </c>
      <c r="K28" s="57">
        <f t="shared" si="2"/>
        <v>3.9538698013726963</v>
      </c>
      <c r="L28" s="57">
        <f t="shared" si="2"/>
        <v>4.3094832038157156</v>
      </c>
      <c r="M28" s="57">
        <f t="shared" si="2"/>
        <v>4.1911675150232277</v>
      </c>
      <c r="N28" s="57">
        <f t="shared" si="2"/>
        <v>4.3465674584021254</v>
      </c>
      <c r="O28" s="57">
        <f t="shared" si="2"/>
        <v>2.6885214803951474</v>
      </c>
      <c r="P28" s="57">
        <f>AVERAGE(P2:P27)</f>
        <v>3.7911742005701905</v>
      </c>
      <c r="Q28" s="57">
        <f t="shared" si="2"/>
        <v>3.9102215466245198</v>
      </c>
      <c r="R28" s="57">
        <f t="shared" si="2"/>
        <v>4.1099199522643977</v>
      </c>
      <c r="S28" s="57">
        <f t="shared" si="2"/>
        <v>3.9127661430135778</v>
      </c>
      <c r="T28" s="57">
        <f t="shared" si="2"/>
        <v>4.035694371318983</v>
      </c>
      <c r="U28" s="57">
        <f t="shared" si="2"/>
        <v>4.3094832038157156</v>
      </c>
      <c r="V28" s="57">
        <f t="shared" si="2"/>
        <v>4.0717822562874382</v>
      </c>
      <c r="W28" s="57">
        <f t="shared" si="2"/>
        <v>4.3896114089439209</v>
      </c>
    </row>
    <row r="29" spans="1:24" ht="23.25" x14ac:dyDescent="0.2">
      <c r="I29" s="57">
        <f>STDEV(I2:I25)</f>
        <v>0.49453535504684026</v>
      </c>
      <c r="J29" s="57">
        <f t="shared" ref="J29:W29" si="3">STDEV(J2:J25)</f>
        <v>0.72106000875924559</v>
      </c>
      <c r="K29" s="57">
        <f t="shared" si="3"/>
        <v>0.71728150235677179</v>
      </c>
      <c r="L29" s="57">
        <f t="shared" si="3"/>
        <v>0.58822996587527088</v>
      </c>
      <c r="M29" s="57">
        <f t="shared" si="3"/>
        <v>0.63702205727060546</v>
      </c>
      <c r="N29" s="57">
        <f t="shared" si="3"/>
        <v>0.5107539184552492</v>
      </c>
      <c r="O29" s="57">
        <f t="shared" si="3"/>
        <v>1.1515584902738285</v>
      </c>
      <c r="P29" s="57">
        <f t="shared" si="3"/>
        <v>0.65386254815829381</v>
      </c>
      <c r="Q29" s="57">
        <f t="shared" si="3"/>
        <v>0.6240935455708444</v>
      </c>
      <c r="R29" s="57">
        <f t="shared" si="3"/>
        <v>0.60791875887432878</v>
      </c>
      <c r="S29" s="57">
        <f t="shared" si="3"/>
        <v>0.69025305168634932</v>
      </c>
      <c r="T29" s="57">
        <f t="shared" si="3"/>
        <v>0.7613869876268804</v>
      </c>
      <c r="U29" s="57">
        <f t="shared" si="3"/>
        <v>0.58822996587527088</v>
      </c>
      <c r="V29" s="57">
        <f t="shared" si="3"/>
        <v>0.65800533014007778</v>
      </c>
      <c r="W29" s="57">
        <f t="shared" si="3"/>
        <v>0.58822996587527088</v>
      </c>
    </row>
  </sheetData>
  <autoFilter ref="A1:X2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X19"/>
  <sheetViews>
    <sheetView topLeftCell="J1" workbookViewId="0">
      <selection activeCell="S16" sqref="S16"/>
    </sheetView>
  </sheetViews>
  <sheetFormatPr defaultColWidth="14.42578125" defaultRowHeight="12.75" x14ac:dyDescent="0.2"/>
  <cols>
    <col min="1" max="30" width="21.5703125" customWidth="1"/>
  </cols>
  <sheetData>
    <row r="1" spans="1:24" x14ac:dyDescent="0.2">
      <c r="A1" s="135" t="s">
        <v>231</v>
      </c>
      <c r="B1" s="135" t="s">
        <v>1</v>
      </c>
      <c r="C1" s="135" t="s">
        <v>2</v>
      </c>
      <c r="D1" s="135" t="s">
        <v>3</v>
      </c>
      <c r="E1" s="135" t="s">
        <v>4</v>
      </c>
      <c r="F1" s="135" t="s">
        <v>5</v>
      </c>
      <c r="G1" s="135" t="s">
        <v>6</v>
      </c>
      <c r="H1" s="135" t="s">
        <v>232</v>
      </c>
      <c r="I1" s="135" t="s">
        <v>8</v>
      </c>
      <c r="J1" s="135" t="s">
        <v>9</v>
      </c>
      <c r="K1" s="135" t="s">
        <v>10</v>
      </c>
      <c r="L1" s="135" t="s">
        <v>233</v>
      </c>
      <c r="M1" s="135" t="s">
        <v>234</v>
      </c>
      <c r="N1" s="135" t="s">
        <v>235</v>
      </c>
      <c r="O1" s="135" t="s">
        <v>236</v>
      </c>
      <c r="P1" s="135" t="s">
        <v>237</v>
      </c>
      <c r="Q1" s="135" t="s">
        <v>155</v>
      </c>
      <c r="R1" s="135" t="s">
        <v>17</v>
      </c>
      <c r="S1" s="135" t="s">
        <v>238</v>
      </c>
      <c r="T1" s="135" t="s">
        <v>19</v>
      </c>
      <c r="U1" s="135" t="s">
        <v>239</v>
      </c>
      <c r="V1" s="135" t="s">
        <v>240</v>
      </c>
      <c r="W1" s="135" t="s">
        <v>241</v>
      </c>
      <c r="X1" s="135" t="s">
        <v>23</v>
      </c>
    </row>
    <row r="2" spans="1:24" x14ac:dyDescent="0.2">
      <c r="A2" s="136">
        <v>43751.424421504635</v>
      </c>
      <c r="B2" s="137" t="s">
        <v>24</v>
      </c>
      <c r="C2" s="137" t="s">
        <v>25</v>
      </c>
      <c r="D2" s="137" t="s">
        <v>26</v>
      </c>
      <c r="E2" s="137" t="s">
        <v>244</v>
      </c>
      <c r="F2" s="137" t="s">
        <v>51</v>
      </c>
      <c r="G2" s="137" t="s">
        <v>29</v>
      </c>
      <c r="H2" s="137" t="s">
        <v>100</v>
      </c>
      <c r="I2" s="137">
        <v>5</v>
      </c>
      <c r="J2" s="137">
        <v>5</v>
      </c>
      <c r="K2" s="137">
        <v>5</v>
      </c>
      <c r="L2" s="137">
        <v>5</v>
      </c>
      <c r="M2" s="137">
        <v>5</v>
      </c>
      <c r="N2" s="137">
        <v>5</v>
      </c>
      <c r="O2" s="137">
        <v>5</v>
      </c>
      <c r="P2" s="137">
        <v>5</v>
      </c>
      <c r="Q2" s="137">
        <v>5</v>
      </c>
      <c r="R2" s="137">
        <v>5</v>
      </c>
      <c r="S2" s="137">
        <v>5</v>
      </c>
      <c r="T2" s="137">
        <v>5</v>
      </c>
      <c r="U2" s="137">
        <v>5</v>
      </c>
      <c r="V2" s="137">
        <v>5</v>
      </c>
      <c r="W2" s="137">
        <v>5</v>
      </c>
    </row>
    <row r="3" spans="1:24" x14ac:dyDescent="0.2">
      <c r="A3" s="136">
        <v>43751.428987233798</v>
      </c>
      <c r="B3" s="137" t="s">
        <v>31</v>
      </c>
      <c r="C3" s="137" t="s">
        <v>25</v>
      </c>
      <c r="D3" s="137" t="s">
        <v>26</v>
      </c>
      <c r="E3" s="137" t="s">
        <v>33</v>
      </c>
      <c r="F3" s="137" t="s">
        <v>245</v>
      </c>
      <c r="G3" s="137" t="s">
        <v>29</v>
      </c>
      <c r="H3" s="137" t="s">
        <v>100</v>
      </c>
      <c r="I3" s="137">
        <v>5</v>
      </c>
      <c r="J3" s="137">
        <v>5</v>
      </c>
      <c r="K3" s="137">
        <v>5</v>
      </c>
      <c r="L3" s="137">
        <v>4</v>
      </c>
      <c r="M3" s="137">
        <v>4</v>
      </c>
      <c r="N3" s="137">
        <v>5</v>
      </c>
      <c r="O3" s="137">
        <v>3</v>
      </c>
      <c r="P3" s="137">
        <v>5</v>
      </c>
      <c r="Q3" s="137">
        <v>4</v>
      </c>
      <c r="R3" s="137">
        <v>5</v>
      </c>
      <c r="S3" s="137">
        <v>5</v>
      </c>
      <c r="T3" s="137">
        <v>5</v>
      </c>
      <c r="U3" s="137">
        <v>5</v>
      </c>
      <c r="V3" s="137">
        <v>5</v>
      </c>
      <c r="W3" s="137">
        <v>5</v>
      </c>
    </row>
    <row r="4" spans="1:24" x14ac:dyDescent="0.2">
      <c r="A4" s="136">
        <v>43751.43593871528</v>
      </c>
      <c r="B4" s="137" t="s">
        <v>24</v>
      </c>
      <c r="C4" s="137" t="s">
        <v>32</v>
      </c>
      <c r="D4" s="137" t="s">
        <v>26</v>
      </c>
      <c r="E4" s="137" t="s">
        <v>58</v>
      </c>
      <c r="F4" s="137" t="s">
        <v>59</v>
      </c>
      <c r="G4" s="137" t="s">
        <v>29</v>
      </c>
      <c r="H4" s="137" t="s">
        <v>100</v>
      </c>
      <c r="I4" s="137">
        <v>5</v>
      </c>
      <c r="J4" s="137">
        <v>5</v>
      </c>
      <c r="K4" s="137">
        <v>5</v>
      </c>
      <c r="L4" s="137">
        <v>4</v>
      </c>
      <c r="M4" s="137">
        <v>5</v>
      </c>
      <c r="N4" s="137">
        <v>5</v>
      </c>
      <c r="O4" s="137">
        <v>3</v>
      </c>
      <c r="P4" s="137">
        <v>5</v>
      </c>
      <c r="Q4" s="137">
        <v>4</v>
      </c>
      <c r="R4" s="137">
        <v>4</v>
      </c>
      <c r="S4" s="137">
        <v>4</v>
      </c>
      <c r="T4" s="137">
        <v>5</v>
      </c>
      <c r="U4" s="137">
        <v>5</v>
      </c>
      <c r="V4" s="137">
        <v>5</v>
      </c>
      <c r="W4" s="137">
        <v>5</v>
      </c>
      <c r="X4" s="1" t="s">
        <v>161</v>
      </c>
    </row>
    <row r="5" spans="1:24" x14ac:dyDescent="0.2">
      <c r="A5" s="136">
        <v>43751.449666053246</v>
      </c>
      <c r="B5" s="137" t="s">
        <v>24</v>
      </c>
      <c r="C5" s="137" t="s">
        <v>25</v>
      </c>
      <c r="D5" s="137" t="s">
        <v>36</v>
      </c>
      <c r="E5" s="137" t="s">
        <v>248</v>
      </c>
      <c r="F5" s="137" t="s">
        <v>61</v>
      </c>
      <c r="G5" s="137" t="s">
        <v>29</v>
      </c>
      <c r="H5" s="137" t="s">
        <v>100</v>
      </c>
      <c r="I5" s="137">
        <v>3</v>
      </c>
      <c r="J5" s="137">
        <v>4</v>
      </c>
      <c r="K5" s="137">
        <v>4</v>
      </c>
      <c r="L5" s="137">
        <v>5</v>
      </c>
      <c r="M5" s="137">
        <v>5</v>
      </c>
      <c r="N5" s="137">
        <v>5</v>
      </c>
      <c r="O5" s="137">
        <v>2</v>
      </c>
      <c r="P5" s="137">
        <v>4</v>
      </c>
      <c r="Q5" s="137">
        <v>5</v>
      </c>
      <c r="R5" s="137">
        <v>5</v>
      </c>
      <c r="S5" s="137">
        <v>5</v>
      </c>
      <c r="T5" s="137">
        <v>5</v>
      </c>
      <c r="U5" s="137">
        <v>5</v>
      </c>
      <c r="V5" s="137">
        <v>5</v>
      </c>
      <c r="W5" s="137">
        <v>5</v>
      </c>
    </row>
    <row r="6" spans="1:24" x14ac:dyDescent="0.2">
      <c r="A6" s="136">
        <v>43751.450159780092</v>
      </c>
      <c r="B6" s="137" t="s">
        <v>31</v>
      </c>
      <c r="C6" s="137" t="s">
        <v>25</v>
      </c>
      <c r="D6" s="137" t="s">
        <v>26</v>
      </c>
      <c r="E6" s="137" t="s">
        <v>249</v>
      </c>
      <c r="F6" s="137" t="s">
        <v>162</v>
      </c>
      <c r="G6" s="137" t="s">
        <v>29</v>
      </c>
      <c r="H6" s="137" t="s">
        <v>100</v>
      </c>
      <c r="I6" s="137">
        <v>5</v>
      </c>
      <c r="J6" s="137">
        <v>5</v>
      </c>
      <c r="K6" s="137">
        <v>5</v>
      </c>
      <c r="L6" s="137">
        <v>5</v>
      </c>
      <c r="M6" s="137">
        <v>5</v>
      </c>
      <c r="N6" s="137">
        <v>5</v>
      </c>
      <c r="O6" s="137">
        <v>3</v>
      </c>
      <c r="P6" s="137">
        <v>4</v>
      </c>
      <c r="Q6" s="137">
        <v>5</v>
      </c>
      <c r="R6" s="137">
        <v>5</v>
      </c>
      <c r="S6" s="137">
        <v>5</v>
      </c>
      <c r="T6" s="137">
        <v>5</v>
      </c>
      <c r="U6" s="137">
        <v>5</v>
      </c>
      <c r="V6" s="137">
        <v>5</v>
      </c>
      <c r="W6" s="137">
        <v>5</v>
      </c>
    </row>
    <row r="7" spans="1:24" x14ac:dyDescent="0.2">
      <c r="A7" s="136">
        <v>43751.458974062502</v>
      </c>
      <c r="B7" s="137" t="s">
        <v>31</v>
      </c>
      <c r="C7" s="137" t="s">
        <v>25</v>
      </c>
      <c r="D7" s="137" t="s">
        <v>26</v>
      </c>
      <c r="E7" s="137" t="s">
        <v>42</v>
      </c>
      <c r="F7" s="137" t="s">
        <v>56</v>
      </c>
      <c r="G7" s="137" t="s">
        <v>29</v>
      </c>
      <c r="H7" s="137" t="s">
        <v>100</v>
      </c>
      <c r="I7" s="137">
        <v>4</v>
      </c>
      <c r="J7" s="137">
        <v>5</v>
      </c>
      <c r="K7" s="137">
        <v>4</v>
      </c>
      <c r="L7" s="137">
        <v>4</v>
      </c>
      <c r="M7" s="137">
        <v>4</v>
      </c>
      <c r="N7" s="137">
        <v>5</v>
      </c>
      <c r="O7" s="137">
        <v>2</v>
      </c>
      <c r="P7" s="137">
        <v>4</v>
      </c>
      <c r="Q7" s="137">
        <v>5</v>
      </c>
      <c r="R7" s="137">
        <v>5</v>
      </c>
      <c r="S7" s="137">
        <v>5</v>
      </c>
      <c r="T7" s="137">
        <v>5</v>
      </c>
      <c r="U7" s="137">
        <v>5</v>
      </c>
      <c r="V7" s="137">
        <v>5</v>
      </c>
      <c r="W7" s="137">
        <v>5</v>
      </c>
    </row>
    <row r="8" spans="1:24" x14ac:dyDescent="0.2">
      <c r="A8" s="136">
        <v>43751.486757013889</v>
      </c>
      <c r="B8" s="137" t="s">
        <v>24</v>
      </c>
      <c r="C8" s="137" t="s">
        <v>25</v>
      </c>
      <c r="D8" s="137" t="s">
        <v>26</v>
      </c>
      <c r="E8" s="137" t="s">
        <v>48</v>
      </c>
      <c r="F8" s="137" t="s">
        <v>247</v>
      </c>
      <c r="G8" s="137" t="s">
        <v>29</v>
      </c>
      <c r="H8" s="137" t="s">
        <v>100</v>
      </c>
      <c r="I8" s="137">
        <v>4</v>
      </c>
      <c r="J8" s="137">
        <v>5</v>
      </c>
      <c r="K8" s="137">
        <v>5</v>
      </c>
      <c r="L8" s="137">
        <v>5</v>
      </c>
      <c r="M8" s="137">
        <v>5</v>
      </c>
      <c r="N8" s="137">
        <v>5</v>
      </c>
      <c r="O8" s="137">
        <v>2</v>
      </c>
      <c r="P8" s="137">
        <v>4</v>
      </c>
      <c r="Q8" s="137">
        <v>4</v>
      </c>
      <c r="R8" s="137">
        <v>5</v>
      </c>
      <c r="S8" s="137">
        <v>5</v>
      </c>
      <c r="T8" s="137">
        <v>5</v>
      </c>
      <c r="U8" s="137">
        <v>5</v>
      </c>
      <c r="V8" s="137">
        <v>5</v>
      </c>
      <c r="W8" s="137">
        <v>5</v>
      </c>
    </row>
    <row r="9" spans="1:24" x14ac:dyDescent="0.2">
      <c r="A9" s="136">
        <v>43751.491430578702</v>
      </c>
      <c r="B9" s="137" t="s">
        <v>31</v>
      </c>
      <c r="C9" s="137" t="s">
        <v>32</v>
      </c>
      <c r="D9" s="137" t="s">
        <v>26</v>
      </c>
      <c r="E9" s="137" t="s">
        <v>46</v>
      </c>
      <c r="F9" s="137" t="s">
        <v>261</v>
      </c>
      <c r="G9" s="137" t="s">
        <v>29</v>
      </c>
      <c r="H9" s="137" t="s">
        <v>100</v>
      </c>
      <c r="I9" s="137">
        <v>3</v>
      </c>
      <c r="J9" s="137">
        <v>3</v>
      </c>
      <c r="K9" s="137">
        <v>3</v>
      </c>
      <c r="L9" s="137">
        <v>3</v>
      </c>
      <c r="M9" s="137">
        <v>3</v>
      </c>
      <c r="N9" s="137">
        <v>3</v>
      </c>
      <c r="O9" s="137">
        <v>3</v>
      </c>
      <c r="P9" s="137">
        <v>3</v>
      </c>
      <c r="Q9" s="137">
        <v>3</v>
      </c>
      <c r="R9" s="137">
        <v>3</v>
      </c>
      <c r="S9" s="137">
        <v>3</v>
      </c>
      <c r="T9" s="137">
        <v>3</v>
      </c>
      <c r="U9" s="137">
        <v>3</v>
      </c>
      <c r="V9" s="137">
        <v>3</v>
      </c>
      <c r="W9" s="137">
        <v>3</v>
      </c>
      <c r="X9" s="1" t="s">
        <v>181</v>
      </c>
    </row>
    <row r="10" spans="1:24" x14ac:dyDescent="0.2">
      <c r="A10" s="136">
        <v>43751.503796863428</v>
      </c>
      <c r="B10" s="137" t="s">
        <v>24</v>
      </c>
      <c r="C10" s="137" t="s">
        <v>41</v>
      </c>
      <c r="D10" s="137" t="s">
        <v>36</v>
      </c>
      <c r="E10" s="137" t="s">
        <v>264</v>
      </c>
      <c r="F10" s="137" t="s">
        <v>265</v>
      </c>
      <c r="G10" s="137" t="s">
        <v>29</v>
      </c>
      <c r="H10" s="137" t="s">
        <v>100</v>
      </c>
      <c r="I10" s="137">
        <v>5</v>
      </c>
      <c r="J10" s="137">
        <v>5</v>
      </c>
      <c r="K10" s="137">
        <v>5</v>
      </c>
      <c r="L10" s="137">
        <v>5</v>
      </c>
      <c r="M10" s="137">
        <v>5</v>
      </c>
      <c r="N10" s="137">
        <v>5</v>
      </c>
      <c r="O10" s="137">
        <v>3</v>
      </c>
      <c r="P10" s="137">
        <v>5</v>
      </c>
      <c r="Q10" s="137">
        <v>5</v>
      </c>
      <c r="R10" s="137">
        <v>5</v>
      </c>
      <c r="S10" s="137">
        <v>5</v>
      </c>
      <c r="T10" s="137">
        <v>5</v>
      </c>
      <c r="U10" s="137">
        <v>5</v>
      </c>
      <c r="V10" s="137">
        <v>5</v>
      </c>
      <c r="W10" s="137">
        <v>5</v>
      </c>
      <c r="X10" s="1" t="s">
        <v>184</v>
      </c>
    </row>
    <row r="11" spans="1:24" x14ac:dyDescent="0.2">
      <c r="A11" s="136">
        <v>43751.517380775462</v>
      </c>
      <c r="B11" s="137" t="s">
        <v>31</v>
      </c>
      <c r="C11" s="137" t="s">
        <v>32</v>
      </c>
      <c r="D11" s="137" t="s">
        <v>26</v>
      </c>
      <c r="E11" s="137" t="s">
        <v>196</v>
      </c>
      <c r="F11" s="137" t="s">
        <v>267</v>
      </c>
      <c r="G11" s="137" t="s">
        <v>29</v>
      </c>
      <c r="H11" s="137" t="s">
        <v>100</v>
      </c>
      <c r="I11" s="137">
        <v>4</v>
      </c>
      <c r="J11" s="137">
        <v>4</v>
      </c>
      <c r="K11" s="137">
        <v>4</v>
      </c>
      <c r="L11" s="137">
        <v>4</v>
      </c>
      <c r="M11" s="137">
        <v>4</v>
      </c>
      <c r="N11" s="137">
        <v>4</v>
      </c>
      <c r="O11" s="137">
        <v>2</v>
      </c>
      <c r="P11" s="137">
        <v>4</v>
      </c>
      <c r="Q11" s="137">
        <v>4</v>
      </c>
      <c r="R11" s="137">
        <v>4</v>
      </c>
      <c r="S11" s="137">
        <v>4</v>
      </c>
      <c r="T11" s="137">
        <v>5</v>
      </c>
      <c r="U11" s="137">
        <v>4</v>
      </c>
      <c r="V11" s="137">
        <v>5</v>
      </c>
      <c r="W11" s="137">
        <v>5</v>
      </c>
    </row>
    <row r="12" spans="1:24" s="121" customFormat="1" x14ac:dyDescent="0.2">
      <c r="A12" s="136">
        <v>43751.739010486112</v>
      </c>
      <c r="B12" s="137" t="s">
        <v>31</v>
      </c>
      <c r="C12" s="137" t="s">
        <v>35</v>
      </c>
      <c r="D12" s="137" t="s">
        <v>26</v>
      </c>
      <c r="E12" s="137" t="s">
        <v>196</v>
      </c>
      <c r="F12" s="137" t="s">
        <v>268</v>
      </c>
      <c r="G12" s="137" t="s">
        <v>29</v>
      </c>
      <c r="H12" s="137" t="s">
        <v>100</v>
      </c>
      <c r="I12" s="137">
        <v>5</v>
      </c>
      <c r="J12" s="137">
        <v>5</v>
      </c>
      <c r="K12" s="137">
        <v>5</v>
      </c>
      <c r="L12" s="137">
        <v>5</v>
      </c>
      <c r="M12" s="137">
        <v>5</v>
      </c>
      <c r="N12" s="137">
        <v>5</v>
      </c>
      <c r="O12" s="137">
        <v>1</v>
      </c>
      <c r="P12" s="137">
        <v>5</v>
      </c>
      <c r="Q12" s="137">
        <v>5</v>
      </c>
      <c r="R12" s="137">
        <v>5</v>
      </c>
      <c r="S12" s="137">
        <v>5</v>
      </c>
      <c r="T12" s="137">
        <v>5</v>
      </c>
      <c r="U12" s="137">
        <v>5</v>
      </c>
      <c r="V12" s="137">
        <v>5</v>
      </c>
      <c r="W12" s="137">
        <v>5</v>
      </c>
    </row>
    <row r="13" spans="1:24" s="121" customFormat="1" x14ac:dyDescent="0.2">
      <c r="A13" s="136">
        <v>43753.0854430787</v>
      </c>
      <c r="B13" s="137" t="s">
        <v>24</v>
      </c>
      <c r="C13" s="137" t="s">
        <v>25</v>
      </c>
      <c r="D13" s="137" t="s">
        <v>26</v>
      </c>
      <c r="E13" s="137" t="s">
        <v>271</v>
      </c>
      <c r="F13" s="137" t="s">
        <v>51</v>
      </c>
      <c r="G13" s="137" t="s">
        <v>29</v>
      </c>
      <c r="H13" s="137" t="s">
        <v>100</v>
      </c>
      <c r="I13" s="137">
        <v>3</v>
      </c>
      <c r="J13" s="137">
        <v>4</v>
      </c>
      <c r="K13" s="137">
        <v>3</v>
      </c>
      <c r="L13" s="137">
        <v>3</v>
      </c>
      <c r="M13" s="137">
        <v>3</v>
      </c>
      <c r="N13" s="137">
        <v>3</v>
      </c>
      <c r="O13" s="137">
        <v>3</v>
      </c>
      <c r="P13" s="137">
        <v>3</v>
      </c>
      <c r="Q13" s="137">
        <v>4</v>
      </c>
      <c r="R13" s="137">
        <v>3</v>
      </c>
      <c r="S13" s="137">
        <v>3</v>
      </c>
      <c r="T13" s="137">
        <v>3</v>
      </c>
      <c r="U13" s="137">
        <v>3</v>
      </c>
      <c r="V13" s="137">
        <v>3</v>
      </c>
      <c r="W13" s="137">
        <v>3</v>
      </c>
    </row>
    <row r="14" spans="1:24" s="121" customFormat="1" x14ac:dyDescent="0.2">
      <c r="A14" s="136">
        <v>43753.339079606478</v>
      </c>
      <c r="B14" s="137" t="s">
        <v>24</v>
      </c>
      <c r="C14" s="137" t="s">
        <v>25</v>
      </c>
      <c r="D14" s="137" t="s">
        <v>26</v>
      </c>
      <c r="E14" s="137" t="s">
        <v>54</v>
      </c>
      <c r="F14" s="137" t="s">
        <v>51</v>
      </c>
      <c r="G14" s="137" t="s">
        <v>29</v>
      </c>
      <c r="H14" s="137" t="s">
        <v>100</v>
      </c>
      <c r="I14" s="137">
        <v>5</v>
      </c>
      <c r="J14" s="137">
        <v>5</v>
      </c>
      <c r="K14" s="137">
        <v>5</v>
      </c>
      <c r="L14" s="137">
        <v>5</v>
      </c>
      <c r="M14" s="137">
        <v>4</v>
      </c>
      <c r="N14" s="137">
        <v>5</v>
      </c>
      <c r="O14" s="137">
        <v>3</v>
      </c>
      <c r="P14" s="137">
        <v>4</v>
      </c>
      <c r="Q14" s="137">
        <v>5</v>
      </c>
      <c r="R14" s="137">
        <v>5</v>
      </c>
      <c r="S14" s="137">
        <v>4</v>
      </c>
      <c r="T14" s="137">
        <v>5</v>
      </c>
      <c r="U14" s="137">
        <v>5</v>
      </c>
      <c r="V14" s="137">
        <v>5</v>
      </c>
      <c r="W14" s="137">
        <v>5</v>
      </c>
    </row>
    <row r="15" spans="1:24" x14ac:dyDescent="0.2">
      <c r="A15" s="136">
        <v>43754.518444236106</v>
      </c>
      <c r="B15" s="137" t="s">
        <v>24</v>
      </c>
      <c r="C15" s="137" t="s">
        <v>35</v>
      </c>
      <c r="D15" s="137" t="s">
        <v>36</v>
      </c>
      <c r="E15" s="137" t="s">
        <v>33</v>
      </c>
      <c r="F15" s="137" t="s">
        <v>274</v>
      </c>
      <c r="G15" s="137" t="s">
        <v>29</v>
      </c>
      <c r="H15" s="137" t="s">
        <v>100</v>
      </c>
      <c r="I15" s="137">
        <v>5</v>
      </c>
      <c r="J15" s="137">
        <v>5</v>
      </c>
      <c r="K15" s="137">
        <v>5</v>
      </c>
      <c r="L15" s="137">
        <v>5</v>
      </c>
      <c r="M15" s="137">
        <v>4</v>
      </c>
      <c r="N15" s="137">
        <v>4</v>
      </c>
      <c r="O15" s="137">
        <v>3</v>
      </c>
      <c r="P15" s="137">
        <v>4</v>
      </c>
      <c r="Q15" s="137">
        <v>4</v>
      </c>
      <c r="R15" s="137">
        <v>5</v>
      </c>
      <c r="S15" s="137">
        <v>5</v>
      </c>
      <c r="T15" s="137">
        <v>4</v>
      </c>
      <c r="U15" s="137">
        <v>5</v>
      </c>
      <c r="V15" s="137">
        <v>5</v>
      </c>
      <c r="W15" s="137">
        <v>5</v>
      </c>
      <c r="X15" s="137" t="s">
        <v>275</v>
      </c>
    </row>
    <row r="16" spans="1:24" ht="23.25" x14ac:dyDescent="0.2">
      <c r="I16" s="4">
        <f>AVERAGE(I2:I15)</f>
        <v>4.3571428571428568</v>
      </c>
      <c r="J16" s="4">
        <f t="shared" ref="J16:W16" si="0">AVERAGE(J2:J15)</f>
        <v>4.6428571428571432</v>
      </c>
      <c r="K16" s="4">
        <f t="shared" si="0"/>
        <v>4.5</v>
      </c>
      <c r="L16" s="4">
        <f t="shared" si="0"/>
        <v>4.4285714285714288</v>
      </c>
      <c r="M16" s="4">
        <f t="shared" si="0"/>
        <v>4.3571428571428568</v>
      </c>
      <c r="N16" s="4">
        <f t="shared" si="0"/>
        <v>4.5714285714285712</v>
      </c>
      <c r="O16" s="4">
        <f t="shared" si="0"/>
        <v>2.7142857142857144</v>
      </c>
      <c r="P16" s="4">
        <f t="shared" si="0"/>
        <v>4.2142857142857144</v>
      </c>
      <c r="Q16" s="4">
        <f t="shared" si="0"/>
        <v>4.4285714285714288</v>
      </c>
      <c r="R16" s="4">
        <f t="shared" si="0"/>
        <v>4.5714285714285712</v>
      </c>
      <c r="S16" s="4">
        <f>AVERAGE(S2:S15)</f>
        <v>4.5</v>
      </c>
      <c r="T16" s="4">
        <f t="shared" si="0"/>
        <v>4.6428571428571432</v>
      </c>
      <c r="U16" s="4">
        <f t="shared" si="0"/>
        <v>4.6428571428571432</v>
      </c>
      <c r="V16" s="4">
        <f t="shared" si="0"/>
        <v>4.7142857142857144</v>
      </c>
      <c r="W16" s="4">
        <f t="shared" si="0"/>
        <v>4.7142857142857144</v>
      </c>
    </row>
    <row r="17" spans="9:23" ht="23.25" x14ac:dyDescent="0.2">
      <c r="I17" s="5">
        <f>STDEV(I2:I15)</f>
        <v>0.84189738614109577</v>
      </c>
      <c r="J17" s="5">
        <f t="shared" ref="J17:W17" si="1">STDEV(J2:J15)</f>
        <v>0.63332369377665143</v>
      </c>
      <c r="K17" s="5">
        <f t="shared" si="1"/>
        <v>0.75955452531274992</v>
      </c>
      <c r="L17" s="5">
        <f t="shared" si="1"/>
        <v>0.75592894601845528</v>
      </c>
      <c r="M17" s="5">
        <f t="shared" si="1"/>
        <v>0.74494634366849233</v>
      </c>
      <c r="N17" s="5">
        <f t="shared" si="1"/>
        <v>0.75592894601845528</v>
      </c>
      <c r="O17" s="5">
        <f t="shared" si="1"/>
        <v>0.91387353346337563</v>
      </c>
      <c r="P17" s="5">
        <f t="shared" si="1"/>
        <v>0.69929320675306816</v>
      </c>
      <c r="Q17" s="5">
        <f t="shared" si="1"/>
        <v>0.64620617265886493</v>
      </c>
      <c r="R17" s="5">
        <f t="shared" si="1"/>
        <v>0.75592894601845528</v>
      </c>
      <c r="S17" s="5">
        <f t="shared" si="1"/>
        <v>0.75955452531274992</v>
      </c>
      <c r="T17" s="5">
        <f t="shared" si="1"/>
        <v>0.74494634366849233</v>
      </c>
      <c r="U17" s="5">
        <f t="shared" si="1"/>
        <v>0.74494634366849233</v>
      </c>
      <c r="V17" s="5">
        <f t="shared" si="1"/>
        <v>0.72627303920256159</v>
      </c>
      <c r="W17" s="5">
        <f t="shared" si="1"/>
        <v>0.72627303920256159</v>
      </c>
    </row>
    <row r="18" spans="9:23" ht="23.25" x14ac:dyDescent="0.2">
      <c r="I18" s="57">
        <f>AVERAGE(I2:I17)</f>
        <v>4.1374400152052475</v>
      </c>
      <c r="J18" s="57">
        <f t="shared" ref="J18:W18" si="2">AVERAGE(J2:J17)</f>
        <v>4.3922613022896115</v>
      </c>
      <c r="K18" s="57">
        <f t="shared" si="2"/>
        <v>4.2662221578320469</v>
      </c>
      <c r="L18" s="57">
        <f t="shared" si="2"/>
        <v>4.199031273411868</v>
      </c>
      <c r="M18" s="57">
        <f t="shared" si="2"/>
        <v>4.1313805750507093</v>
      </c>
      <c r="N18" s="57">
        <f t="shared" si="2"/>
        <v>4.3329598448404392</v>
      </c>
      <c r="O18" s="57">
        <f t="shared" si="2"/>
        <v>2.6017599529843181</v>
      </c>
      <c r="P18" s="57">
        <f t="shared" si="2"/>
        <v>3.994598682564924</v>
      </c>
      <c r="Q18" s="57">
        <f t="shared" si="2"/>
        <v>4.1921736000768934</v>
      </c>
      <c r="R18" s="57">
        <f t="shared" si="2"/>
        <v>4.3329598448404392</v>
      </c>
      <c r="S18" s="57">
        <f t="shared" si="2"/>
        <v>4.2662221578320469</v>
      </c>
      <c r="T18" s="57">
        <f t="shared" si="2"/>
        <v>4.3992377179078517</v>
      </c>
      <c r="U18" s="57">
        <f t="shared" si="2"/>
        <v>4.3992377179078517</v>
      </c>
      <c r="V18" s="57">
        <f t="shared" si="2"/>
        <v>4.4650349220930172</v>
      </c>
      <c r="W18" s="57">
        <f t="shared" si="2"/>
        <v>4.4650349220930172</v>
      </c>
    </row>
    <row r="19" spans="9:23" ht="23.25" x14ac:dyDescent="0.2">
      <c r="I19" s="57">
        <f>STDEV(I2:I15)</f>
        <v>0.84189738614109577</v>
      </c>
      <c r="J19" s="57">
        <f t="shared" ref="J19:W19" si="3">STDEV(J2:J15)</f>
        <v>0.63332369377665143</v>
      </c>
      <c r="K19" s="57">
        <f t="shared" si="3"/>
        <v>0.75955452531274992</v>
      </c>
      <c r="L19" s="57">
        <f t="shared" si="3"/>
        <v>0.75592894601845528</v>
      </c>
      <c r="M19" s="57">
        <f t="shared" si="3"/>
        <v>0.74494634366849233</v>
      </c>
      <c r="N19" s="57">
        <f t="shared" si="3"/>
        <v>0.75592894601845528</v>
      </c>
      <c r="O19" s="57">
        <f t="shared" si="3"/>
        <v>0.91387353346337563</v>
      </c>
      <c r="P19" s="57">
        <f t="shared" si="3"/>
        <v>0.69929320675306816</v>
      </c>
      <c r="Q19" s="57">
        <f t="shared" si="3"/>
        <v>0.64620617265886493</v>
      </c>
      <c r="R19" s="57">
        <f t="shared" si="3"/>
        <v>0.75592894601845528</v>
      </c>
      <c r="S19" s="57">
        <f t="shared" si="3"/>
        <v>0.75955452531274992</v>
      </c>
      <c r="T19" s="57">
        <f t="shared" si="3"/>
        <v>0.74494634366849233</v>
      </c>
      <c r="U19" s="57">
        <f t="shared" si="3"/>
        <v>0.74494634366849233</v>
      </c>
      <c r="V19" s="57">
        <f t="shared" si="3"/>
        <v>0.72627303920256159</v>
      </c>
      <c r="W19" s="57">
        <f t="shared" si="3"/>
        <v>0.72627303920256159</v>
      </c>
    </row>
  </sheetData>
  <autoFilter ref="A1:X1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X12"/>
  <sheetViews>
    <sheetView topLeftCell="G1" workbookViewId="0">
      <selection activeCell="K33" sqref="K33"/>
    </sheetView>
  </sheetViews>
  <sheetFormatPr defaultColWidth="14.42578125" defaultRowHeight="12.75" x14ac:dyDescent="0.2"/>
  <cols>
    <col min="1" max="30" width="21.5703125" customWidth="1"/>
  </cols>
  <sheetData>
    <row r="1" spans="1:24" x14ac:dyDescent="0.2">
      <c r="A1" s="135" t="s">
        <v>231</v>
      </c>
      <c r="B1" s="135" t="s">
        <v>1</v>
      </c>
      <c r="C1" s="135" t="s">
        <v>2</v>
      </c>
      <c r="D1" s="135" t="s">
        <v>3</v>
      </c>
      <c r="E1" s="135" t="s">
        <v>4</v>
      </c>
      <c r="F1" s="135" t="s">
        <v>5</v>
      </c>
      <c r="G1" s="135" t="s">
        <v>6</v>
      </c>
      <c r="H1" s="135" t="s">
        <v>232</v>
      </c>
      <c r="I1" s="135" t="s">
        <v>8</v>
      </c>
      <c r="J1" s="135" t="s">
        <v>9</v>
      </c>
      <c r="K1" s="135" t="s">
        <v>10</v>
      </c>
      <c r="L1" s="135" t="s">
        <v>233</v>
      </c>
      <c r="M1" s="135" t="s">
        <v>234</v>
      </c>
      <c r="N1" s="135" t="s">
        <v>235</v>
      </c>
      <c r="O1" s="135" t="s">
        <v>236</v>
      </c>
      <c r="P1" s="135" t="s">
        <v>237</v>
      </c>
      <c r="Q1" s="135" t="s">
        <v>155</v>
      </c>
      <c r="R1" s="135" t="s">
        <v>17</v>
      </c>
      <c r="S1" s="135" t="s">
        <v>238</v>
      </c>
      <c r="T1" s="135" t="s">
        <v>19</v>
      </c>
      <c r="U1" s="135" t="s">
        <v>239</v>
      </c>
      <c r="V1" s="135" t="s">
        <v>240</v>
      </c>
      <c r="W1" s="135" t="s">
        <v>241</v>
      </c>
      <c r="X1" s="135" t="s">
        <v>23</v>
      </c>
    </row>
    <row r="2" spans="1:24" x14ac:dyDescent="0.2">
      <c r="A2" s="136">
        <v>43751.371738414353</v>
      </c>
      <c r="B2" s="137" t="s">
        <v>24</v>
      </c>
      <c r="C2" s="137" t="s">
        <v>35</v>
      </c>
      <c r="D2" s="137" t="s">
        <v>36</v>
      </c>
      <c r="E2" s="137" t="s">
        <v>33</v>
      </c>
      <c r="F2" s="137" t="s">
        <v>242</v>
      </c>
      <c r="G2" s="137" t="s">
        <v>50</v>
      </c>
      <c r="H2" s="137" t="s">
        <v>100</v>
      </c>
      <c r="I2" s="137">
        <v>5</v>
      </c>
      <c r="J2" s="137">
        <v>5</v>
      </c>
      <c r="K2" s="137">
        <v>5</v>
      </c>
      <c r="L2" s="137">
        <v>5</v>
      </c>
      <c r="M2" s="137">
        <v>5</v>
      </c>
      <c r="N2" s="137">
        <v>5</v>
      </c>
      <c r="O2" s="137">
        <v>3</v>
      </c>
      <c r="P2" s="137">
        <v>4</v>
      </c>
      <c r="Q2" s="137">
        <v>5</v>
      </c>
      <c r="R2" s="137">
        <v>5</v>
      </c>
      <c r="S2" s="137">
        <v>4</v>
      </c>
      <c r="T2" s="137">
        <v>4</v>
      </c>
      <c r="U2" s="137">
        <v>5</v>
      </c>
      <c r="V2" s="137">
        <v>4</v>
      </c>
      <c r="W2" s="137">
        <v>5</v>
      </c>
      <c r="X2" s="1" t="s">
        <v>157</v>
      </c>
    </row>
    <row r="3" spans="1:24" x14ac:dyDescent="0.2">
      <c r="A3" s="136">
        <v>43751.372315740737</v>
      </c>
      <c r="B3" s="137" t="s">
        <v>31</v>
      </c>
      <c r="C3" s="137" t="s">
        <v>35</v>
      </c>
      <c r="D3" s="137" t="s">
        <v>36</v>
      </c>
      <c r="E3" s="137" t="s">
        <v>33</v>
      </c>
      <c r="F3" s="137" t="s">
        <v>243</v>
      </c>
      <c r="G3" s="137" t="s">
        <v>50</v>
      </c>
      <c r="H3" s="137" t="s">
        <v>100</v>
      </c>
      <c r="I3" s="137">
        <v>4</v>
      </c>
      <c r="J3" s="137">
        <v>4</v>
      </c>
      <c r="K3" s="137">
        <v>4</v>
      </c>
      <c r="L3" s="137">
        <v>3</v>
      </c>
      <c r="M3" s="137">
        <v>3</v>
      </c>
      <c r="N3" s="137">
        <v>4</v>
      </c>
      <c r="O3" s="137">
        <v>3</v>
      </c>
      <c r="P3" s="137">
        <v>4</v>
      </c>
      <c r="Q3" s="137">
        <v>4</v>
      </c>
      <c r="R3" s="137">
        <v>4</v>
      </c>
      <c r="S3" s="137">
        <v>4</v>
      </c>
      <c r="T3" s="137">
        <v>4</v>
      </c>
      <c r="U3" s="137">
        <v>5</v>
      </c>
      <c r="V3" s="137">
        <v>4</v>
      </c>
      <c r="W3" s="137">
        <v>5</v>
      </c>
      <c r="X3" s="1" t="s">
        <v>158</v>
      </c>
    </row>
    <row r="4" spans="1:24" x14ac:dyDescent="0.2">
      <c r="A4" s="136">
        <v>43751.454484965274</v>
      </c>
      <c r="B4" s="137" t="s">
        <v>24</v>
      </c>
      <c r="C4" s="137" t="s">
        <v>35</v>
      </c>
      <c r="D4" s="137" t="s">
        <v>36</v>
      </c>
      <c r="E4" s="137" t="s">
        <v>33</v>
      </c>
      <c r="F4" s="137" t="s">
        <v>152</v>
      </c>
      <c r="G4" s="137" t="s">
        <v>50</v>
      </c>
      <c r="H4" s="137" t="s">
        <v>100</v>
      </c>
      <c r="I4" s="137">
        <v>5</v>
      </c>
      <c r="J4" s="137">
        <v>5</v>
      </c>
      <c r="K4" s="137">
        <v>4</v>
      </c>
      <c r="L4" s="137">
        <v>4</v>
      </c>
      <c r="M4" s="137">
        <v>4</v>
      </c>
      <c r="N4" s="137">
        <v>4</v>
      </c>
      <c r="O4" s="137">
        <v>3</v>
      </c>
      <c r="P4" s="137">
        <v>4</v>
      </c>
      <c r="Q4" s="137">
        <v>4</v>
      </c>
      <c r="R4" s="137">
        <v>4</v>
      </c>
      <c r="S4" s="137">
        <v>5</v>
      </c>
      <c r="T4" s="137">
        <v>5</v>
      </c>
      <c r="U4" s="137">
        <v>5</v>
      </c>
      <c r="V4" s="137">
        <v>4</v>
      </c>
      <c r="W4" s="137">
        <v>3</v>
      </c>
    </row>
    <row r="5" spans="1:24" x14ac:dyDescent="0.2">
      <c r="A5" s="136">
        <v>43751.480526967593</v>
      </c>
      <c r="B5" s="137" t="s">
        <v>31</v>
      </c>
      <c r="C5" s="137" t="s">
        <v>32</v>
      </c>
      <c r="D5" s="137" t="s">
        <v>36</v>
      </c>
      <c r="E5" s="137" t="s">
        <v>149</v>
      </c>
      <c r="F5" s="137" t="s">
        <v>53</v>
      </c>
      <c r="G5" s="137" t="s">
        <v>50</v>
      </c>
      <c r="H5" s="137" t="s">
        <v>100</v>
      </c>
      <c r="I5" s="137">
        <v>5</v>
      </c>
      <c r="J5" s="137">
        <v>5</v>
      </c>
      <c r="K5" s="137">
        <v>5</v>
      </c>
      <c r="L5" s="137">
        <v>5</v>
      </c>
      <c r="M5" s="137">
        <v>5</v>
      </c>
      <c r="N5" s="137">
        <v>5</v>
      </c>
      <c r="O5" s="137">
        <v>3</v>
      </c>
      <c r="P5" s="137">
        <v>4</v>
      </c>
      <c r="Q5" s="137">
        <v>4</v>
      </c>
      <c r="R5" s="137">
        <v>5</v>
      </c>
      <c r="S5" s="137">
        <v>4</v>
      </c>
      <c r="T5" s="137">
        <v>4</v>
      </c>
      <c r="U5" s="137">
        <v>5</v>
      </c>
      <c r="V5" s="137">
        <v>5</v>
      </c>
      <c r="W5" s="137">
        <v>4</v>
      </c>
      <c r="X5" s="1" t="s">
        <v>178</v>
      </c>
    </row>
    <row r="6" spans="1:24" x14ac:dyDescent="0.2">
      <c r="A6" s="136">
        <v>43751.49459574074</v>
      </c>
      <c r="B6" s="137" t="s">
        <v>24</v>
      </c>
      <c r="C6" s="137" t="s">
        <v>35</v>
      </c>
      <c r="D6" s="137" t="s">
        <v>36</v>
      </c>
      <c r="E6" s="137" t="s">
        <v>263</v>
      </c>
      <c r="F6" s="137" t="s">
        <v>151</v>
      </c>
      <c r="G6" s="137" t="s">
        <v>50</v>
      </c>
      <c r="H6" s="137" t="s">
        <v>100</v>
      </c>
      <c r="I6" s="137">
        <v>4</v>
      </c>
      <c r="J6" s="137">
        <v>4</v>
      </c>
      <c r="K6" s="137">
        <v>4</v>
      </c>
      <c r="L6" s="137">
        <v>4</v>
      </c>
      <c r="M6" s="137">
        <v>4</v>
      </c>
      <c r="N6" s="137">
        <v>5</v>
      </c>
      <c r="O6" s="137">
        <v>3</v>
      </c>
      <c r="P6" s="137">
        <v>4</v>
      </c>
      <c r="Q6" s="137">
        <v>4</v>
      </c>
      <c r="R6" s="137">
        <v>4</v>
      </c>
      <c r="S6" s="137">
        <v>3</v>
      </c>
      <c r="T6" s="137">
        <v>3</v>
      </c>
      <c r="U6" s="137">
        <v>5</v>
      </c>
      <c r="V6" s="137">
        <v>3</v>
      </c>
      <c r="W6" s="137">
        <v>4</v>
      </c>
    </row>
    <row r="7" spans="1:24" x14ac:dyDescent="0.2">
      <c r="A7" s="136">
        <v>43751.500175601846</v>
      </c>
      <c r="B7" s="137" t="s">
        <v>24</v>
      </c>
      <c r="C7" s="137" t="s">
        <v>32</v>
      </c>
      <c r="D7" s="137" t="s">
        <v>36</v>
      </c>
      <c r="E7" s="137" t="s">
        <v>33</v>
      </c>
      <c r="F7" s="137" t="s">
        <v>34</v>
      </c>
      <c r="G7" s="137" t="s">
        <v>50</v>
      </c>
      <c r="H7" s="137" t="s">
        <v>100</v>
      </c>
      <c r="I7" s="137">
        <v>5</v>
      </c>
      <c r="J7" s="137">
        <v>5</v>
      </c>
      <c r="K7" s="137">
        <v>4</v>
      </c>
      <c r="L7" s="137">
        <v>4</v>
      </c>
      <c r="M7" s="137">
        <v>4</v>
      </c>
      <c r="N7" s="137">
        <v>5</v>
      </c>
      <c r="O7" s="137">
        <v>3</v>
      </c>
      <c r="P7" s="137">
        <v>4</v>
      </c>
      <c r="Q7" s="137">
        <v>4</v>
      </c>
      <c r="R7" s="137">
        <v>4</v>
      </c>
      <c r="S7" s="137">
        <v>4</v>
      </c>
      <c r="T7" s="137">
        <v>3</v>
      </c>
      <c r="U7" s="137">
        <v>5</v>
      </c>
      <c r="V7" s="137">
        <v>4</v>
      </c>
      <c r="W7" s="137">
        <v>4</v>
      </c>
    </row>
    <row r="8" spans="1:24" x14ac:dyDescent="0.2">
      <c r="A8" s="136">
        <v>43751.515951249996</v>
      </c>
      <c r="B8" s="137" t="s">
        <v>31</v>
      </c>
      <c r="C8" s="137" t="s">
        <v>32</v>
      </c>
      <c r="D8" s="137" t="s">
        <v>36</v>
      </c>
      <c r="E8" s="137" t="s">
        <v>266</v>
      </c>
      <c r="F8" s="137" t="s">
        <v>37</v>
      </c>
      <c r="G8" s="137" t="s">
        <v>50</v>
      </c>
      <c r="H8" s="137" t="s">
        <v>100</v>
      </c>
      <c r="I8" s="137">
        <v>4</v>
      </c>
      <c r="J8" s="137">
        <v>4</v>
      </c>
      <c r="K8" s="137">
        <v>4</v>
      </c>
      <c r="L8" s="137">
        <v>4</v>
      </c>
      <c r="M8" s="137">
        <v>4</v>
      </c>
      <c r="N8" s="137">
        <v>4</v>
      </c>
      <c r="O8" s="137">
        <v>2</v>
      </c>
      <c r="P8" s="137">
        <v>3</v>
      </c>
      <c r="Q8" s="137">
        <v>4</v>
      </c>
      <c r="R8" s="137">
        <v>4</v>
      </c>
      <c r="S8" s="137">
        <v>3</v>
      </c>
      <c r="T8" s="137">
        <v>4</v>
      </c>
      <c r="U8" s="137">
        <v>4</v>
      </c>
      <c r="V8" s="137">
        <v>4</v>
      </c>
      <c r="W8" s="137">
        <v>4</v>
      </c>
    </row>
    <row r="9" spans="1:24" ht="23.25" x14ac:dyDescent="0.2">
      <c r="I9" s="4">
        <f>AVERAGE(I2:I8)</f>
        <v>4.5714285714285712</v>
      </c>
      <c r="J9" s="4">
        <f t="shared" ref="J9:W9" si="0">AVERAGE(J2:J8)</f>
        <v>4.5714285714285712</v>
      </c>
      <c r="K9" s="4">
        <f t="shared" si="0"/>
        <v>4.2857142857142856</v>
      </c>
      <c r="L9" s="4">
        <f t="shared" si="0"/>
        <v>4.1428571428571432</v>
      </c>
      <c r="M9" s="4">
        <f t="shared" si="0"/>
        <v>4.1428571428571432</v>
      </c>
      <c r="N9" s="4">
        <f t="shared" si="0"/>
        <v>4.5714285714285712</v>
      </c>
      <c r="O9" s="4">
        <f t="shared" si="0"/>
        <v>2.8571428571428572</v>
      </c>
      <c r="P9" s="4">
        <f t="shared" si="0"/>
        <v>3.8571428571428572</v>
      </c>
      <c r="Q9" s="4">
        <f t="shared" si="0"/>
        <v>4.1428571428571432</v>
      </c>
      <c r="R9" s="4">
        <f t="shared" si="0"/>
        <v>4.2857142857142856</v>
      </c>
      <c r="S9" s="4">
        <f t="shared" si="0"/>
        <v>3.8571428571428572</v>
      </c>
      <c r="T9" s="4">
        <f t="shared" si="0"/>
        <v>3.8571428571428572</v>
      </c>
      <c r="U9" s="4">
        <f t="shared" si="0"/>
        <v>4.8571428571428568</v>
      </c>
      <c r="V9" s="4">
        <f t="shared" si="0"/>
        <v>4</v>
      </c>
      <c r="W9" s="4">
        <f t="shared" si="0"/>
        <v>4.1428571428571432</v>
      </c>
    </row>
    <row r="10" spans="1:24" ht="23.25" x14ac:dyDescent="0.2">
      <c r="I10" s="5">
        <f>STDEV(I2:I8)</f>
        <v>0.53452248382485001</v>
      </c>
      <c r="J10" s="5">
        <f t="shared" ref="J10:W10" si="1">STDEV(J2:J8)</f>
        <v>0.53452248382485001</v>
      </c>
      <c r="K10" s="5">
        <f t="shared" si="1"/>
        <v>0.48795003647426449</v>
      </c>
      <c r="L10" s="5">
        <f t="shared" si="1"/>
        <v>0.6900655593423547</v>
      </c>
      <c r="M10" s="5">
        <f t="shared" si="1"/>
        <v>0.6900655593423547</v>
      </c>
      <c r="N10" s="5">
        <f t="shared" si="1"/>
        <v>0.53452248382485001</v>
      </c>
      <c r="O10" s="5">
        <f t="shared" si="1"/>
        <v>0.37796447300922653</v>
      </c>
      <c r="P10" s="5">
        <f t="shared" si="1"/>
        <v>0.37796447300922725</v>
      </c>
      <c r="Q10" s="5">
        <f t="shared" si="1"/>
        <v>0.37796447300922725</v>
      </c>
      <c r="R10" s="5">
        <f t="shared" si="1"/>
        <v>0.48795003647426449</v>
      </c>
      <c r="S10" s="5">
        <f t="shared" si="1"/>
        <v>0.6900655593423547</v>
      </c>
      <c r="T10" s="5">
        <f t="shared" si="1"/>
        <v>0.6900655593423547</v>
      </c>
      <c r="U10" s="5">
        <f t="shared" si="1"/>
        <v>0.37796447300922725</v>
      </c>
      <c r="V10" s="5">
        <f t="shared" si="1"/>
        <v>0.57735026918962573</v>
      </c>
      <c r="W10" s="5">
        <f t="shared" si="1"/>
        <v>0.6900655593423547</v>
      </c>
    </row>
    <row r="11" spans="1:24" ht="23.25" x14ac:dyDescent="0.2">
      <c r="I11" s="57">
        <f>AVERAGE(I2:I10)</f>
        <v>4.1228834505837133</v>
      </c>
      <c r="J11" s="57">
        <f t="shared" ref="J11:W11" si="2">AVERAGE(J2:J10)</f>
        <v>4.1228834505837133</v>
      </c>
      <c r="K11" s="57">
        <f t="shared" si="2"/>
        <v>3.8637404802431723</v>
      </c>
      <c r="L11" s="57">
        <f t="shared" si="2"/>
        <v>3.7592136335777226</v>
      </c>
      <c r="M11" s="57">
        <f t="shared" si="2"/>
        <v>3.7592136335777226</v>
      </c>
      <c r="N11" s="57">
        <f t="shared" si="2"/>
        <v>4.1228834505837133</v>
      </c>
      <c r="O11" s="57">
        <f t="shared" si="2"/>
        <v>2.5816785922391201</v>
      </c>
      <c r="P11" s="57">
        <f t="shared" si="2"/>
        <v>3.4705674811280094</v>
      </c>
      <c r="Q11" s="57">
        <f t="shared" si="2"/>
        <v>3.7245357350962638</v>
      </c>
      <c r="R11" s="57">
        <f t="shared" si="2"/>
        <v>3.8637404802431723</v>
      </c>
      <c r="S11" s="57">
        <f t="shared" si="2"/>
        <v>3.5052453796094678</v>
      </c>
      <c r="T11" s="57">
        <f t="shared" si="2"/>
        <v>3.5052453796094678</v>
      </c>
      <c r="U11" s="57">
        <f t="shared" si="2"/>
        <v>4.3594563700168978</v>
      </c>
      <c r="V11" s="57">
        <f t="shared" si="2"/>
        <v>3.6197055854655136</v>
      </c>
      <c r="W11" s="57">
        <f t="shared" si="2"/>
        <v>3.7592136335777226</v>
      </c>
    </row>
    <row r="12" spans="1:24" ht="23.25" x14ac:dyDescent="0.2">
      <c r="I12" s="57">
        <f>STDEV(I2:I8)</f>
        <v>0.53452248382485001</v>
      </c>
      <c r="J12" s="57">
        <f t="shared" ref="J12:W12" si="3">STDEV(J2:J8)</f>
        <v>0.53452248382485001</v>
      </c>
      <c r="K12" s="57">
        <f t="shared" si="3"/>
        <v>0.48795003647426449</v>
      </c>
      <c r="L12" s="57">
        <f t="shared" si="3"/>
        <v>0.6900655593423547</v>
      </c>
      <c r="M12" s="57">
        <f t="shared" si="3"/>
        <v>0.6900655593423547</v>
      </c>
      <c r="N12" s="57">
        <f t="shared" si="3"/>
        <v>0.53452248382485001</v>
      </c>
      <c r="O12" s="57">
        <f t="shared" si="3"/>
        <v>0.37796447300922653</v>
      </c>
      <c r="P12" s="57">
        <f t="shared" si="3"/>
        <v>0.37796447300922725</v>
      </c>
      <c r="Q12" s="57">
        <f t="shared" si="3"/>
        <v>0.37796447300922725</v>
      </c>
      <c r="R12" s="57">
        <f t="shared" si="3"/>
        <v>0.48795003647426449</v>
      </c>
      <c r="S12" s="57">
        <f t="shared" si="3"/>
        <v>0.6900655593423547</v>
      </c>
      <c r="T12" s="57">
        <f t="shared" si="3"/>
        <v>0.6900655593423547</v>
      </c>
      <c r="U12" s="57">
        <f t="shared" si="3"/>
        <v>0.37796447300922725</v>
      </c>
      <c r="V12" s="57">
        <f t="shared" si="3"/>
        <v>0.57735026918962573</v>
      </c>
      <c r="W12" s="57">
        <f t="shared" si="3"/>
        <v>0.6900655593423547</v>
      </c>
    </row>
  </sheetData>
  <autoFilter ref="A1:X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X82"/>
  <sheetViews>
    <sheetView topLeftCell="F7" zoomScale="112" zoomScaleNormal="112" workbookViewId="0">
      <selection activeCell="C80" sqref="C80"/>
    </sheetView>
  </sheetViews>
  <sheetFormatPr defaultColWidth="14.42578125" defaultRowHeight="23.25" x14ac:dyDescent="0.2"/>
  <cols>
    <col min="1" max="1" width="18" style="106" bestFit="1" customWidth="1"/>
    <col min="2" max="2" width="11.42578125" style="2" bestFit="1" customWidth="1"/>
    <col min="3" max="3" width="10.28515625" style="2" bestFit="1" customWidth="1"/>
    <col min="4" max="4" width="15.5703125" style="2" bestFit="1" customWidth="1"/>
    <col min="5" max="5" width="42.140625" style="2" bestFit="1" customWidth="1"/>
    <col min="6" max="6" width="37.5703125" style="2" bestFit="1" customWidth="1"/>
    <col min="7" max="7" width="23.42578125" style="2" bestFit="1" customWidth="1"/>
    <col min="8" max="8" width="14.28515625" style="2" bestFit="1" customWidth="1"/>
    <col min="9" max="9" width="46.5703125" style="2" bestFit="1" customWidth="1"/>
    <col min="10" max="10" width="48" style="2" bestFit="1" customWidth="1"/>
    <col min="11" max="11" width="39.28515625" style="2" bestFit="1" customWidth="1"/>
    <col min="12" max="12" width="43.140625" style="2" bestFit="1" customWidth="1"/>
    <col min="13" max="13" width="44.5703125" style="2" bestFit="1" customWidth="1"/>
    <col min="14" max="14" width="28.42578125" style="2" bestFit="1" customWidth="1"/>
    <col min="15" max="15" width="48.140625" style="2" bestFit="1" customWidth="1"/>
    <col min="16" max="16" width="47.85546875" style="2" bestFit="1" customWidth="1"/>
    <col min="17" max="17" width="53.85546875" style="2" bestFit="1" customWidth="1"/>
    <col min="18" max="18" width="45.7109375" style="2" bestFit="1" customWidth="1"/>
    <col min="19" max="20" width="48.140625" style="2" bestFit="1" customWidth="1"/>
    <col min="21" max="21" width="33.42578125" style="2" bestFit="1" customWidth="1"/>
    <col min="22" max="22" width="62.140625" style="2" bestFit="1" customWidth="1"/>
    <col min="23" max="23" width="65.5703125" style="2" bestFit="1" customWidth="1"/>
    <col min="24" max="24" width="255.7109375" style="2" bestFit="1" customWidth="1"/>
    <col min="25" max="30" width="21.5703125" style="2" customWidth="1"/>
    <col min="31" max="16384" width="14.42578125" style="2"/>
  </cols>
  <sheetData>
    <row r="1" spans="1:24" x14ac:dyDescent="0.2">
      <c r="A1" s="105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 customFormat="1" ht="12.75" x14ac:dyDescent="0.2">
      <c r="A2" s="136">
        <v>43751.369536944447</v>
      </c>
      <c r="B2" s="137" t="s">
        <v>24</v>
      </c>
      <c r="C2" s="137" t="s">
        <v>25</v>
      </c>
      <c r="D2" s="137" t="s">
        <v>26</v>
      </c>
      <c r="E2" s="137" t="s">
        <v>47</v>
      </c>
      <c r="F2" s="137" t="s">
        <v>37</v>
      </c>
      <c r="G2" s="137" t="s">
        <v>60</v>
      </c>
      <c r="H2" s="137" t="s">
        <v>100</v>
      </c>
      <c r="I2" s="137">
        <v>5</v>
      </c>
      <c r="J2" s="137">
        <v>5</v>
      </c>
      <c r="K2" s="137">
        <v>5</v>
      </c>
      <c r="L2" s="137">
        <v>5</v>
      </c>
      <c r="M2" s="137">
        <v>5</v>
      </c>
      <c r="N2" s="137">
        <v>5</v>
      </c>
      <c r="O2" s="137">
        <v>5</v>
      </c>
      <c r="P2" s="137">
        <v>5</v>
      </c>
      <c r="Q2" s="137">
        <v>5</v>
      </c>
      <c r="R2" s="137">
        <v>5</v>
      </c>
      <c r="S2" s="137">
        <v>5</v>
      </c>
      <c r="T2" s="137">
        <v>5</v>
      </c>
      <c r="U2" s="137">
        <v>5</v>
      </c>
      <c r="V2" s="137">
        <v>5</v>
      </c>
      <c r="W2" s="137">
        <v>5</v>
      </c>
      <c r="X2" s="1" t="s">
        <v>156</v>
      </c>
    </row>
    <row r="3" spans="1:24" customFormat="1" ht="12.75" x14ac:dyDescent="0.2">
      <c r="A3" s="136">
        <v>43751.371738414353</v>
      </c>
      <c r="B3" s="137" t="s">
        <v>24</v>
      </c>
      <c r="C3" s="137" t="s">
        <v>35</v>
      </c>
      <c r="D3" s="137" t="s">
        <v>36</v>
      </c>
      <c r="E3" s="137" t="s">
        <v>33</v>
      </c>
      <c r="F3" s="137" t="s">
        <v>242</v>
      </c>
      <c r="G3" s="137" t="s">
        <v>50</v>
      </c>
      <c r="H3" s="137" t="s">
        <v>100</v>
      </c>
      <c r="I3" s="137">
        <v>5</v>
      </c>
      <c r="J3" s="137">
        <v>5</v>
      </c>
      <c r="K3" s="137">
        <v>5</v>
      </c>
      <c r="L3" s="137">
        <v>5</v>
      </c>
      <c r="M3" s="137">
        <v>5</v>
      </c>
      <c r="N3" s="137">
        <v>5</v>
      </c>
      <c r="O3" s="137">
        <v>3</v>
      </c>
      <c r="P3" s="137">
        <v>4</v>
      </c>
      <c r="Q3" s="137">
        <v>5</v>
      </c>
      <c r="R3" s="137">
        <v>5</v>
      </c>
      <c r="S3" s="137">
        <v>4</v>
      </c>
      <c r="T3" s="137">
        <v>4</v>
      </c>
      <c r="U3" s="137">
        <v>5</v>
      </c>
      <c r="V3" s="137">
        <v>4</v>
      </c>
      <c r="W3" s="137">
        <v>5</v>
      </c>
      <c r="X3" s="1" t="s">
        <v>157</v>
      </c>
    </row>
    <row r="4" spans="1:24" customFormat="1" ht="12.75" x14ac:dyDescent="0.2">
      <c r="A4" s="136">
        <v>43751.372315740737</v>
      </c>
      <c r="B4" s="137" t="s">
        <v>31</v>
      </c>
      <c r="C4" s="137" t="s">
        <v>35</v>
      </c>
      <c r="D4" s="137" t="s">
        <v>36</v>
      </c>
      <c r="E4" s="137" t="s">
        <v>33</v>
      </c>
      <c r="F4" s="137" t="s">
        <v>243</v>
      </c>
      <c r="G4" s="137" t="s">
        <v>50</v>
      </c>
      <c r="H4" s="137" t="s">
        <v>100</v>
      </c>
      <c r="I4" s="137">
        <v>4</v>
      </c>
      <c r="J4" s="137">
        <v>4</v>
      </c>
      <c r="K4" s="137">
        <v>4</v>
      </c>
      <c r="L4" s="137">
        <v>3</v>
      </c>
      <c r="M4" s="137">
        <v>3</v>
      </c>
      <c r="N4" s="137">
        <v>4</v>
      </c>
      <c r="O4" s="137">
        <v>3</v>
      </c>
      <c r="P4" s="137">
        <v>4</v>
      </c>
      <c r="Q4" s="137">
        <v>4</v>
      </c>
      <c r="R4" s="137">
        <v>4</v>
      </c>
      <c r="S4" s="137">
        <v>4</v>
      </c>
      <c r="T4" s="137">
        <v>4</v>
      </c>
      <c r="U4" s="137">
        <v>5</v>
      </c>
      <c r="V4" s="137">
        <v>4</v>
      </c>
      <c r="W4" s="137">
        <v>5</v>
      </c>
      <c r="X4" s="1" t="s">
        <v>158</v>
      </c>
    </row>
    <row r="5" spans="1:24" customFormat="1" ht="12.75" x14ac:dyDescent="0.2">
      <c r="A5" s="136">
        <v>43751.424421504635</v>
      </c>
      <c r="B5" s="137" t="s">
        <v>24</v>
      </c>
      <c r="C5" s="137" t="s">
        <v>25</v>
      </c>
      <c r="D5" s="137" t="s">
        <v>26</v>
      </c>
      <c r="E5" s="137" t="s">
        <v>244</v>
      </c>
      <c r="F5" s="137" t="s">
        <v>51</v>
      </c>
      <c r="G5" s="137" t="s">
        <v>29</v>
      </c>
      <c r="H5" s="137" t="s">
        <v>100</v>
      </c>
      <c r="I5" s="137">
        <v>5</v>
      </c>
      <c r="J5" s="137">
        <v>5</v>
      </c>
      <c r="K5" s="137">
        <v>5</v>
      </c>
      <c r="L5" s="137">
        <v>5</v>
      </c>
      <c r="M5" s="137">
        <v>5</v>
      </c>
      <c r="N5" s="137">
        <v>5</v>
      </c>
      <c r="O5" s="137">
        <v>5</v>
      </c>
      <c r="P5" s="137">
        <v>5</v>
      </c>
      <c r="Q5" s="137">
        <v>5</v>
      </c>
      <c r="R5" s="137">
        <v>5</v>
      </c>
      <c r="S5" s="137">
        <v>5</v>
      </c>
      <c r="T5" s="137">
        <v>5</v>
      </c>
      <c r="U5" s="137">
        <v>5</v>
      </c>
      <c r="V5" s="137">
        <v>5</v>
      </c>
      <c r="W5" s="137">
        <v>5</v>
      </c>
    </row>
    <row r="6" spans="1:24" customFormat="1" ht="12.75" x14ac:dyDescent="0.2">
      <c r="A6" s="136">
        <v>43751.428987233798</v>
      </c>
      <c r="B6" s="137" t="s">
        <v>31</v>
      </c>
      <c r="C6" s="137" t="s">
        <v>25</v>
      </c>
      <c r="D6" s="137" t="s">
        <v>26</v>
      </c>
      <c r="E6" s="137" t="s">
        <v>33</v>
      </c>
      <c r="F6" s="137" t="s">
        <v>245</v>
      </c>
      <c r="G6" s="137" t="s">
        <v>29</v>
      </c>
      <c r="H6" s="137" t="s">
        <v>100</v>
      </c>
      <c r="I6" s="137">
        <v>5</v>
      </c>
      <c r="J6" s="137">
        <v>5</v>
      </c>
      <c r="K6" s="137">
        <v>5</v>
      </c>
      <c r="L6" s="137">
        <v>4</v>
      </c>
      <c r="M6" s="137">
        <v>4</v>
      </c>
      <c r="N6" s="137">
        <v>5</v>
      </c>
      <c r="O6" s="137">
        <v>3</v>
      </c>
      <c r="P6" s="137">
        <v>5</v>
      </c>
      <c r="Q6" s="137">
        <v>4</v>
      </c>
      <c r="R6" s="137">
        <v>5</v>
      </c>
      <c r="S6" s="137">
        <v>5</v>
      </c>
      <c r="T6" s="137">
        <v>5</v>
      </c>
      <c r="U6" s="137">
        <v>5</v>
      </c>
      <c r="V6" s="137">
        <v>5</v>
      </c>
      <c r="W6" s="137">
        <v>5</v>
      </c>
    </row>
    <row r="7" spans="1:24" customFormat="1" ht="12.75" x14ac:dyDescent="0.2">
      <c r="A7" s="136">
        <v>43751.429631770836</v>
      </c>
      <c r="B7" s="137" t="s">
        <v>24</v>
      </c>
      <c r="C7" s="137" t="s">
        <v>25</v>
      </c>
      <c r="D7" s="137" t="s">
        <v>36</v>
      </c>
      <c r="E7" s="137" t="s">
        <v>148</v>
      </c>
      <c r="F7" s="137" t="s">
        <v>246</v>
      </c>
      <c r="G7" s="137" t="s">
        <v>38</v>
      </c>
      <c r="H7" s="137" t="s">
        <v>100</v>
      </c>
      <c r="I7" s="137">
        <v>4</v>
      </c>
      <c r="J7" s="137">
        <v>4</v>
      </c>
      <c r="K7" s="137">
        <v>4</v>
      </c>
      <c r="L7" s="137">
        <v>4</v>
      </c>
      <c r="M7" s="137">
        <v>4</v>
      </c>
      <c r="N7" s="137">
        <v>4</v>
      </c>
      <c r="O7" s="137">
        <v>4</v>
      </c>
      <c r="P7" s="137">
        <v>4</v>
      </c>
      <c r="Q7" s="137">
        <v>4</v>
      </c>
      <c r="R7" s="137">
        <v>4</v>
      </c>
      <c r="S7" s="137">
        <v>4</v>
      </c>
      <c r="T7" s="137">
        <v>4</v>
      </c>
      <c r="U7" s="137">
        <v>4</v>
      </c>
      <c r="V7" s="137">
        <v>4</v>
      </c>
      <c r="W7" s="137">
        <v>4</v>
      </c>
    </row>
    <row r="8" spans="1:24" customFormat="1" ht="12.75" x14ac:dyDescent="0.2">
      <c r="A8" s="136">
        <v>43751.430812349536</v>
      </c>
      <c r="B8" s="137" t="s">
        <v>24</v>
      </c>
      <c r="C8" s="137" t="s">
        <v>32</v>
      </c>
      <c r="D8" s="137" t="s">
        <v>36</v>
      </c>
      <c r="E8" s="137" t="s">
        <v>33</v>
      </c>
      <c r="F8" s="137" t="s">
        <v>39</v>
      </c>
      <c r="G8" s="137" t="s">
        <v>38</v>
      </c>
      <c r="H8" s="137" t="s">
        <v>100</v>
      </c>
      <c r="I8" s="137">
        <v>5</v>
      </c>
      <c r="J8" s="137">
        <v>5</v>
      </c>
      <c r="K8" s="137">
        <v>4</v>
      </c>
      <c r="L8" s="137">
        <v>5</v>
      </c>
      <c r="M8" s="137">
        <v>4</v>
      </c>
      <c r="N8" s="137">
        <v>5</v>
      </c>
      <c r="O8" s="137">
        <v>3</v>
      </c>
      <c r="P8" s="137">
        <v>4</v>
      </c>
      <c r="Q8" s="137">
        <v>4</v>
      </c>
      <c r="R8" s="137">
        <v>4</v>
      </c>
      <c r="S8" s="137">
        <v>4</v>
      </c>
      <c r="T8" s="137">
        <v>5</v>
      </c>
      <c r="U8" s="137">
        <v>5</v>
      </c>
      <c r="V8" s="137">
        <v>4</v>
      </c>
      <c r="W8" s="137">
        <v>5</v>
      </c>
    </row>
    <row r="9" spans="1:24" customFormat="1" ht="12.75" x14ac:dyDescent="0.2">
      <c r="A9" s="136">
        <v>43751.432554907413</v>
      </c>
      <c r="B9" s="137" t="s">
        <v>24</v>
      </c>
      <c r="C9" s="137" t="s">
        <v>25</v>
      </c>
      <c r="D9" s="137" t="s">
        <v>26</v>
      </c>
      <c r="E9" s="137" t="s">
        <v>33</v>
      </c>
      <c r="F9" s="137" t="s">
        <v>152</v>
      </c>
      <c r="G9" s="137" t="s">
        <v>38</v>
      </c>
      <c r="H9" s="137" t="s">
        <v>100</v>
      </c>
      <c r="I9" s="137">
        <v>4</v>
      </c>
      <c r="J9" s="137">
        <v>5</v>
      </c>
      <c r="K9" s="137">
        <v>4</v>
      </c>
      <c r="L9" s="137">
        <v>4</v>
      </c>
      <c r="M9" s="137">
        <v>5</v>
      </c>
      <c r="N9" s="137">
        <v>5</v>
      </c>
      <c r="O9" s="137">
        <v>2</v>
      </c>
      <c r="P9" s="137">
        <v>5</v>
      </c>
      <c r="Q9" s="137">
        <v>4</v>
      </c>
      <c r="R9" s="137">
        <v>5</v>
      </c>
      <c r="S9" s="137">
        <v>5</v>
      </c>
      <c r="T9" s="137">
        <v>5</v>
      </c>
      <c r="U9" s="137">
        <v>4</v>
      </c>
      <c r="V9" s="137">
        <v>4</v>
      </c>
      <c r="W9" s="137">
        <v>5</v>
      </c>
      <c r="X9" s="1" t="s">
        <v>160</v>
      </c>
    </row>
    <row r="10" spans="1:24" customFormat="1" ht="12.75" x14ac:dyDescent="0.2">
      <c r="A10" s="136">
        <v>43751.43593871528</v>
      </c>
      <c r="B10" s="137" t="s">
        <v>24</v>
      </c>
      <c r="C10" s="137" t="s">
        <v>32</v>
      </c>
      <c r="D10" s="137" t="s">
        <v>26</v>
      </c>
      <c r="E10" s="137" t="s">
        <v>58</v>
      </c>
      <c r="F10" s="137" t="s">
        <v>59</v>
      </c>
      <c r="G10" s="137" t="s">
        <v>29</v>
      </c>
      <c r="H10" s="137" t="s">
        <v>100</v>
      </c>
      <c r="I10" s="137">
        <v>5</v>
      </c>
      <c r="J10" s="137">
        <v>5</v>
      </c>
      <c r="K10" s="137">
        <v>5</v>
      </c>
      <c r="L10" s="137">
        <v>4</v>
      </c>
      <c r="M10" s="137">
        <v>5</v>
      </c>
      <c r="N10" s="137">
        <v>5</v>
      </c>
      <c r="O10" s="137">
        <v>3</v>
      </c>
      <c r="P10" s="137">
        <v>5</v>
      </c>
      <c r="Q10" s="137">
        <v>4</v>
      </c>
      <c r="R10" s="137">
        <v>4</v>
      </c>
      <c r="S10" s="137">
        <v>4</v>
      </c>
      <c r="T10" s="137">
        <v>5</v>
      </c>
      <c r="U10" s="137">
        <v>5</v>
      </c>
      <c r="V10" s="137">
        <v>5</v>
      </c>
      <c r="W10" s="137">
        <v>5</v>
      </c>
      <c r="X10" s="1" t="s">
        <v>161</v>
      </c>
    </row>
    <row r="11" spans="1:24" customFormat="1" ht="12.75" x14ac:dyDescent="0.2">
      <c r="A11" s="136">
        <v>43751.436267939818</v>
      </c>
      <c r="B11" s="137" t="s">
        <v>24</v>
      </c>
      <c r="C11" s="137" t="s">
        <v>25</v>
      </c>
      <c r="D11" s="137" t="s">
        <v>26</v>
      </c>
      <c r="E11" s="137" t="s">
        <v>179</v>
      </c>
      <c r="F11" s="137" t="s">
        <v>37</v>
      </c>
      <c r="G11" s="137" t="s">
        <v>60</v>
      </c>
      <c r="H11" s="137" t="s">
        <v>100</v>
      </c>
      <c r="I11" s="137">
        <v>4</v>
      </c>
      <c r="J11" s="137">
        <v>4</v>
      </c>
      <c r="K11" s="137">
        <v>4</v>
      </c>
      <c r="L11" s="137">
        <v>4</v>
      </c>
      <c r="M11" s="137">
        <v>4</v>
      </c>
      <c r="N11" s="137">
        <v>4</v>
      </c>
      <c r="O11" s="137">
        <v>4</v>
      </c>
      <c r="P11" s="137">
        <v>4</v>
      </c>
      <c r="Q11" s="137">
        <v>4</v>
      </c>
      <c r="R11" s="137">
        <v>4</v>
      </c>
      <c r="S11" s="137">
        <v>4</v>
      </c>
      <c r="T11" s="137">
        <v>4</v>
      </c>
      <c r="U11" s="137">
        <v>4</v>
      </c>
      <c r="V11" s="137">
        <v>4</v>
      </c>
      <c r="W11" s="137">
        <v>4</v>
      </c>
    </row>
    <row r="12" spans="1:24" customFormat="1" ht="12.75" x14ac:dyDescent="0.2">
      <c r="A12" s="136">
        <v>43751.439256238431</v>
      </c>
      <c r="B12" s="137" t="s">
        <v>24</v>
      </c>
      <c r="C12" s="137" t="s">
        <v>25</v>
      </c>
      <c r="D12" s="137" t="s">
        <v>26</v>
      </c>
      <c r="E12" s="137" t="s">
        <v>33</v>
      </c>
      <c r="F12" s="137" t="s">
        <v>45</v>
      </c>
      <c r="G12" s="137" t="s">
        <v>60</v>
      </c>
      <c r="H12" s="137" t="s">
        <v>100</v>
      </c>
      <c r="I12" s="137">
        <v>5</v>
      </c>
      <c r="J12" s="137">
        <v>5</v>
      </c>
      <c r="K12" s="137">
        <v>5</v>
      </c>
      <c r="L12" s="137">
        <v>5</v>
      </c>
      <c r="M12" s="137">
        <v>5</v>
      </c>
      <c r="N12" s="137">
        <v>5</v>
      </c>
      <c r="O12" s="137">
        <v>2</v>
      </c>
      <c r="P12" s="137">
        <v>4</v>
      </c>
      <c r="Q12" s="137">
        <v>4</v>
      </c>
      <c r="R12" s="137">
        <v>5</v>
      </c>
      <c r="S12" s="137">
        <v>5</v>
      </c>
      <c r="T12" s="137">
        <v>5</v>
      </c>
      <c r="U12" s="137">
        <v>5</v>
      </c>
      <c r="V12" s="137">
        <v>5</v>
      </c>
      <c r="W12" s="137">
        <v>5</v>
      </c>
    </row>
    <row r="13" spans="1:24" customFormat="1" ht="12.75" x14ac:dyDescent="0.2">
      <c r="A13" s="136">
        <v>43751.439800532404</v>
      </c>
      <c r="B13" s="137" t="s">
        <v>24</v>
      </c>
      <c r="C13" s="137" t="s">
        <v>35</v>
      </c>
      <c r="D13" s="137" t="s">
        <v>26</v>
      </c>
      <c r="E13" s="137" t="s">
        <v>58</v>
      </c>
      <c r="F13" s="137" t="s">
        <v>150</v>
      </c>
      <c r="G13" s="137" t="s">
        <v>38</v>
      </c>
      <c r="H13" s="137" t="s">
        <v>100</v>
      </c>
      <c r="I13" s="137">
        <v>4</v>
      </c>
      <c r="J13" s="137">
        <v>4</v>
      </c>
      <c r="K13" s="137">
        <v>4</v>
      </c>
      <c r="L13" s="137">
        <v>3</v>
      </c>
      <c r="M13" s="137">
        <v>3</v>
      </c>
      <c r="N13" s="137">
        <v>4</v>
      </c>
      <c r="O13" s="137">
        <v>2</v>
      </c>
      <c r="P13" s="137">
        <v>4</v>
      </c>
      <c r="Q13" s="137">
        <v>3</v>
      </c>
      <c r="R13" s="137">
        <v>4</v>
      </c>
      <c r="S13" s="137">
        <v>4</v>
      </c>
      <c r="T13" s="137">
        <v>4</v>
      </c>
      <c r="U13" s="137">
        <v>4</v>
      </c>
      <c r="V13" s="137">
        <v>4</v>
      </c>
      <c r="W13" s="137">
        <v>5</v>
      </c>
    </row>
    <row r="14" spans="1:24" customFormat="1" ht="12.75" x14ac:dyDescent="0.2">
      <c r="A14" s="136">
        <v>43751.445176284724</v>
      </c>
      <c r="B14" s="137" t="s">
        <v>24</v>
      </c>
      <c r="C14" s="137" t="s">
        <v>35</v>
      </c>
      <c r="D14" s="137" t="s">
        <v>36</v>
      </c>
      <c r="E14" s="137" t="s">
        <v>33</v>
      </c>
      <c r="F14" s="137" t="s">
        <v>152</v>
      </c>
      <c r="G14" s="137" t="s">
        <v>60</v>
      </c>
      <c r="H14" s="137" t="s">
        <v>100</v>
      </c>
      <c r="I14" s="137">
        <v>5</v>
      </c>
      <c r="J14" s="137">
        <v>5</v>
      </c>
      <c r="K14" s="137">
        <v>5</v>
      </c>
      <c r="L14" s="137">
        <v>5</v>
      </c>
      <c r="M14" s="137">
        <v>5</v>
      </c>
      <c r="N14" s="137">
        <v>5</v>
      </c>
      <c r="O14" s="137">
        <v>1</v>
      </c>
      <c r="P14" s="137">
        <v>4</v>
      </c>
      <c r="Q14" s="137">
        <v>5</v>
      </c>
      <c r="R14" s="137">
        <v>5</v>
      </c>
      <c r="S14" s="137">
        <v>4</v>
      </c>
      <c r="T14" s="137">
        <v>5</v>
      </c>
      <c r="U14" s="137">
        <v>4</v>
      </c>
      <c r="V14" s="137">
        <v>5</v>
      </c>
      <c r="W14" s="137">
        <v>5</v>
      </c>
    </row>
    <row r="15" spans="1:24" customFormat="1" ht="12.75" x14ac:dyDescent="0.2">
      <c r="A15" s="136">
        <v>43751.445680127319</v>
      </c>
      <c r="B15" s="137" t="s">
        <v>24</v>
      </c>
      <c r="C15" s="137" t="s">
        <v>32</v>
      </c>
      <c r="D15" s="137" t="s">
        <v>26</v>
      </c>
      <c r="E15" s="137" t="s">
        <v>48</v>
      </c>
      <c r="F15" s="137" t="s">
        <v>247</v>
      </c>
      <c r="G15" s="137" t="s">
        <v>38</v>
      </c>
      <c r="H15" s="137" t="s">
        <v>100</v>
      </c>
      <c r="I15" s="137">
        <v>4</v>
      </c>
      <c r="J15" s="137">
        <v>4</v>
      </c>
      <c r="K15" s="137">
        <v>4</v>
      </c>
      <c r="L15" s="137">
        <v>4</v>
      </c>
      <c r="M15" s="137">
        <v>4</v>
      </c>
      <c r="N15" s="137">
        <v>4</v>
      </c>
      <c r="O15" s="137">
        <v>3</v>
      </c>
      <c r="P15" s="137">
        <v>4</v>
      </c>
      <c r="Q15" s="137">
        <v>2</v>
      </c>
      <c r="R15" s="137">
        <v>5</v>
      </c>
      <c r="S15" s="137">
        <v>5</v>
      </c>
      <c r="T15" s="137">
        <v>5</v>
      </c>
      <c r="U15" s="137">
        <v>2</v>
      </c>
      <c r="V15" s="137">
        <v>5</v>
      </c>
      <c r="W15" s="137">
        <v>5</v>
      </c>
    </row>
    <row r="16" spans="1:24" customFormat="1" ht="12.75" x14ac:dyDescent="0.2">
      <c r="A16" s="136">
        <v>43751.446670104167</v>
      </c>
      <c r="B16" s="137" t="s">
        <v>31</v>
      </c>
      <c r="C16" s="137" t="s">
        <v>35</v>
      </c>
      <c r="D16" s="137" t="s">
        <v>26</v>
      </c>
      <c r="E16" s="137" t="s">
        <v>148</v>
      </c>
      <c r="F16" s="137" t="s">
        <v>164</v>
      </c>
      <c r="G16" s="137" t="s">
        <v>60</v>
      </c>
      <c r="H16" s="137" t="s">
        <v>100</v>
      </c>
      <c r="I16" s="137">
        <v>5</v>
      </c>
      <c r="J16" s="137">
        <v>5</v>
      </c>
      <c r="K16" s="137">
        <v>4</v>
      </c>
      <c r="L16" s="137">
        <v>4</v>
      </c>
      <c r="M16" s="137">
        <v>4</v>
      </c>
      <c r="N16" s="137">
        <v>5</v>
      </c>
      <c r="O16" s="137">
        <v>3</v>
      </c>
      <c r="P16" s="137">
        <v>4</v>
      </c>
      <c r="Q16" s="137">
        <v>4</v>
      </c>
      <c r="R16" s="137">
        <v>4</v>
      </c>
      <c r="S16" s="137">
        <v>4</v>
      </c>
      <c r="T16" s="137">
        <v>3</v>
      </c>
      <c r="U16" s="137">
        <v>5</v>
      </c>
      <c r="V16" s="137">
        <v>4</v>
      </c>
      <c r="W16" s="137">
        <v>5</v>
      </c>
    </row>
    <row r="17" spans="1:24" customFormat="1" ht="12.75" x14ac:dyDescent="0.2">
      <c r="A17" s="136">
        <v>43751.446913356485</v>
      </c>
      <c r="B17" s="137" t="s">
        <v>24</v>
      </c>
      <c r="C17" s="137" t="s">
        <v>25</v>
      </c>
      <c r="D17" s="137" t="s">
        <v>26</v>
      </c>
      <c r="E17" s="137" t="s">
        <v>51</v>
      </c>
      <c r="F17" s="137" t="s">
        <v>159</v>
      </c>
      <c r="G17" s="137" t="s">
        <v>60</v>
      </c>
      <c r="H17" s="137" t="s">
        <v>100</v>
      </c>
      <c r="I17" s="137">
        <v>5</v>
      </c>
      <c r="J17" s="137">
        <v>5</v>
      </c>
      <c r="K17" s="137">
        <v>5</v>
      </c>
      <c r="L17" s="137">
        <v>5</v>
      </c>
      <c r="M17" s="137">
        <v>5</v>
      </c>
      <c r="N17" s="137">
        <v>5</v>
      </c>
      <c r="O17" s="137">
        <v>5</v>
      </c>
      <c r="P17" s="137">
        <v>5</v>
      </c>
      <c r="Q17" s="137">
        <v>5</v>
      </c>
      <c r="R17" s="137">
        <v>5</v>
      </c>
      <c r="S17" s="137">
        <v>5</v>
      </c>
      <c r="T17" s="137">
        <v>5</v>
      </c>
      <c r="U17" s="137">
        <v>5</v>
      </c>
      <c r="V17" s="137">
        <v>5</v>
      </c>
      <c r="W17" s="137">
        <v>5</v>
      </c>
      <c r="X17" s="1" t="s">
        <v>44</v>
      </c>
    </row>
    <row r="18" spans="1:24" customFormat="1" ht="12.75" x14ac:dyDescent="0.2">
      <c r="A18" s="136">
        <v>43751.447505185184</v>
      </c>
      <c r="B18" s="137" t="s">
        <v>31</v>
      </c>
      <c r="C18" s="137" t="s">
        <v>25</v>
      </c>
      <c r="D18" s="137" t="s">
        <v>26</v>
      </c>
      <c r="E18" s="137" t="s">
        <v>46</v>
      </c>
      <c r="F18" s="137" t="s">
        <v>159</v>
      </c>
      <c r="G18" s="137" t="s">
        <v>60</v>
      </c>
      <c r="H18" s="137" t="s">
        <v>100</v>
      </c>
      <c r="I18" s="137">
        <v>4</v>
      </c>
      <c r="J18" s="137">
        <v>3</v>
      </c>
      <c r="K18" s="137">
        <v>4</v>
      </c>
      <c r="L18" s="137">
        <v>4</v>
      </c>
      <c r="M18" s="137">
        <v>4</v>
      </c>
      <c r="N18" s="137">
        <v>4</v>
      </c>
      <c r="O18" s="137">
        <v>4</v>
      </c>
      <c r="P18" s="137">
        <v>4</v>
      </c>
      <c r="Q18" s="137">
        <v>4</v>
      </c>
      <c r="R18" s="137">
        <v>4</v>
      </c>
      <c r="S18" s="137">
        <v>3</v>
      </c>
      <c r="T18" s="137">
        <v>4</v>
      </c>
      <c r="U18" s="137">
        <v>5</v>
      </c>
      <c r="V18" s="137">
        <v>4</v>
      </c>
      <c r="W18" s="137">
        <v>4</v>
      </c>
    </row>
    <row r="19" spans="1:24" customFormat="1" ht="12.75" x14ac:dyDescent="0.2">
      <c r="A19" s="136">
        <v>43751.448970486112</v>
      </c>
      <c r="B19" s="137" t="s">
        <v>31</v>
      </c>
      <c r="C19" s="137" t="s">
        <v>25</v>
      </c>
      <c r="D19" s="137" t="s">
        <v>26</v>
      </c>
      <c r="E19" s="137" t="s">
        <v>40</v>
      </c>
      <c r="F19" s="137" t="s">
        <v>40</v>
      </c>
      <c r="G19" s="137" t="s">
        <v>57</v>
      </c>
      <c r="H19" s="137" t="s">
        <v>100</v>
      </c>
      <c r="I19" s="137">
        <v>5</v>
      </c>
      <c r="J19" s="137">
        <v>5</v>
      </c>
      <c r="K19" s="137">
        <v>5</v>
      </c>
      <c r="L19" s="137">
        <v>5</v>
      </c>
      <c r="M19" s="137">
        <v>5</v>
      </c>
      <c r="N19" s="137">
        <v>4</v>
      </c>
      <c r="O19" s="137">
        <v>5</v>
      </c>
      <c r="P19" s="137">
        <v>5</v>
      </c>
      <c r="Q19" s="137">
        <v>5</v>
      </c>
      <c r="R19" s="137">
        <v>5</v>
      </c>
      <c r="S19" s="137">
        <v>3</v>
      </c>
      <c r="T19" s="137">
        <v>5</v>
      </c>
      <c r="U19" s="137">
        <v>5</v>
      </c>
      <c r="V19" s="137">
        <v>5</v>
      </c>
      <c r="W19" s="137">
        <v>5</v>
      </c>
      <c r="X19" s="1" t="s">
        <v>165</v>
      </c>
    </row>
    <row r="20" spans="1:24" customFormat="1" ht="12.75" x14ac:dyDescent="0.2">
      <c r="A20" s="136">
        <v>43751.449666053246</v>
      </c>
      <c r="B20" s="137" t="s">
        <v>24</v>
      </c>
      <c r="C20" s="137" t="s">
        <v>25</v>
      </c>
      <c r="D20" s="137" t="s">
        <v>36</v>
      </c>
      <c r="E20" s="137" t="s">
        <v>248</v>
      </c>
      <c r="F20" s="137" t="s">
        <v>61</v>
      </c>
      <c r="G20" s="137" t="s">
        <v>29</v>
      </c>
      <c r="H20" s="137" t="s">
        <v>100</v>
      </c>
      <c r="I20" s="137">
        <v>3</v>
      </c>
      <c r="J20" s="137">
        <v>4</v>
      </c>
      <c r="K20" s="137">
        <v>4</v>
      </c>
      <c r="L20" s="137">
        <v>5</v>
      </c>
      <c r="M20" s="137">
        <v>5</v>
      </c>
      <c r="N20" s="137">
        <v>5</v>
      </c>
      <c r="O20" s="137">
        <v>2</v>
      </c>
      <c r="P20" s="137">
        <v>4</v>
      </c>
      <c r="Q20" s="137">
        <v>5</v>
      </c>
      <c r="R20" s="137">
        <v>5</v>
      </c>
      <c r="S20" s="137">
        <v>5</v>
      </c>
      <c r="T20" s="137">
        <v>5</v>
      </c>
      <c r="U20" s="137">
        <v>5</v>
      </c>
      <c r="V20" s="137">
        <v>5</v>
      </c>
      <c r="W20" s="137">
        <v>5</v>
      </c>
    </row>
    <row r="21" spans="1:24" customFormat="1" ht="12.75" x14ac:dyDescent="0.2">
      <c r="A21" s="136">
        <v>43751.450159780092</v>
      </c>
      <c r="B21" s="137" t="s">
        <v>31</v>
      </c>
      <c r="C21" s="137" t="s">
        <v>25</v>
      </c>
      <c r="D21" s="137" t="s">
        <v>26</v>
      </c>
      <c r="E21" s="137" t="s">
        <v>249</v>
      </c>
      <c r="F21" s="137" t="s">
        <v>162</v>
      </c>
      <c r="G21" s="137" t="s">
        <v>29</v>
      </c>
      <c r="H21" s="137" t="s">
        <v>100</v>
      </c>
      <c r="I21" s="137">
        <v>5</v>
      </c>
      <c r="J21" s="137">
        <v>5</v>
      </c>
      <c r="K21" s="137">
        <v>5</v>
      </c>
      <c r="L21" s="137">
        <v>5</v>
      </c>
      <c r="M21" s="137">
        <v>5</v>
      </c>
      <c r="N21" s="137">
        <v>5</v>
      </c>
      <c r="O21" s="137">
        <v>3</v>
      </c>
      <c r="P21" s="137">
        <v>4</v>
      </c>
      <c r="Q21" s="137">
        <v>5</v>
      </c>
      <c r="R21" s="137">
        <v>5</v>
      </c>
      <c r="S21" s="137">
        <v>5</v>
      </c>
      <c r="T21" s="137">
        <v>5</v>
      </c>
      <c r="U21" s="137">
        <v>5</v>
      </c>
      <c r="V21" s="137">
        <v>5</v>
      </c>
      <c r="W21" s="137">
        <v>5</v>
      </c>
    </row>
    <row r="22" spans="1:24" customFormat="1" ht="12.75" x14ac:dyDescent="0.2">
      <c r="A22" s="136">
        <v>43751.453087951391</v>
      </c>
      <c r="B22" s="137" t="s">
        <v>24</v>
      </c>
      <c r="C22" s="137" t="s">
        <v>25</v>
      </c>
      <c r="D22" s="137" t="s">
        <v>26</v>
      </c>
      <c r="E22" s="137" t="s">
        <v>46</v>
      </c>
      <c r="F22" s="137" t="s">
        <v>159</v>
      </c>
      <c r="G22" s="137" t="s">
        <v>60</v>
      </c>
      <c r="H22" s="137" t="s">
        <v>100</v>
      </c>
      <c r="I22" s="137">
        <v>4</v>
      </c>
      <c r="J22" s="137">
        <v>3</v>
      </c>
      <c r="K22" s="137">
        <v>3</v>
      </c>
      <c r="L22" s="137">
        <v>4</v>
      </c>
      <c r="M22" s="137">
        <v>4</v>
      </c>
      <c r="N22" s="137">
        <v>4</v>
      </c>
      <c r="O22" s="137">
        <v>3</v>
      </c>
      <c r="P22" s="137">
        <v>4</v>
      </c>
      <c r="Q22" s="137">
        <v>4</v>
      </c>
      <c r="R22" s="137">
        <v>4</v>
      </c>
      <c r="S22" s="137">
        <v>3</v>
      </c>
      <c r="T22" s="137">
        <v>4</v>
      </c>
      <c r="U22" s="137">
        <v>4</v>
      </c>
      <c r="V22" s="137">
        <v>4</v>
      </c>
      <c r="W22" s="137">
        <v>4</v>
      </c>
    </row>
    <row r="23" spans="1:24" customFormat="1" ht="12.75" x14ac:dyDescent="0.2">
      <c r="A23" s="136">
        <v>43751.453258136578</v>
      </c>
      <c r="B23" s="137" t="s">
        <v>31</v>
      </c>
      <c r="C23" s="137" t="s">
        <v>25</v>
      </c>
      <c r="D23" s="137" t="s">
        <v>26</v>
      </c>
      <c r="E23" s="137" t="s">
        <v>33</v>
      </c>
      <c r="F23" s="137" t="s">
        <v>34</v>
      </c>
      <c r="G23" s="137" t="s">
        <v>57</v>
      </c>
      <c r="H23" s="137" t="s">
        <v>100</v>
      </c>
      <c r="I23" s="137">
        <v>4</v>
      </c>
      <c r="J23" s="137">
        <v>4</v>
      </c>
      <c r="K23" s="137">
        <v>44</v>
      </c>
      <c r="L23" s="137">
        <v>5</v>
      </c>
      <c r="M23" s="137">
        <v>5</v>
      </c>
      <c r="N23" s="137">
        <v>4</v>
      </c>
      <c r="O23" s="137">
        <v>2</v>
      </c>
      <c r="P23" s="137">
        <v>3</v>
      </c>
      <c r="Q23" s="137">
        <v>3</v>
      </c>
      <c r="R23" s="137">
        <v>4</v>
      </c>
      <c r="S23" s="137">
        <v>4</v>
      </c>
      <c r="T23" s="137">
        <v>5</v>
      </c>
      <c r="U23" s="137">
        <v>4</v>
      </c>
      <c r="V23" s="137">
        <v>4</v>
      </c>
      <c r="W23" s="137">
        <v>4</v>
      </c>
    </row>
    <row r="24" spans="1:24" customFormat="1" ht="12.75" x14ac:dyDescent="0.2">
      <c r="A24" s="136">
        <v>43751.454484965274</v>
      </c>
      <c r="B24" s="137" t="s">
        <v>24</v>
      </c>
      <c r="C24" s="137" t="s">
        <v>35</v>
      </c>
      <c r="D24" s="137" t="s">
        <v>36</v>
      </c>
      <c r="E24" s="137" t="s">
        <v>33</v>
      </c>
      <c r="F24" s="137" t="s">
        <v>152</v>
      </c>
      <c r="G24" s="137" t="s">
        <v>50</v>
      </c>
      <c r="H24" s="137" t="s">
        <v>100</v>
      </c>
      <c r="I24" s="137">
        <v>5</v>
      </c>
      <c r="J24" s="137">
        <v>5</v>
      </c>
      <c r="K24" s="137">
        <v>4</v>
      </c>
      <c r="L24" s="137">
        <v>4</v>
      </c>
      <c r="M24" s="137">
        <v>4</v>
      </c>
      <c r="N24" s="137">
        <v>4</v>
      </c>
      <c r="O24" s="137">
        <v>3</v>
      </c>
      <c r="P24" s="137">
        <v>4</v>
      </c>
      <c r="Q24" s="137">
        <v>4</v>
      </c>
      <c r="R24" s="137">
        <v>4</v>
      </c>
      <c r="S24" s="137">
        <v>5</v>
      </c>
      <c r="T24" s="137">
        <v>5</v>
      </c>
      <c r="U24" s="137">
        <v>5</v>
      </c>
      <c r="V24" s="137">
        <v>4</v>
      </c>
      <c r="W24" s="137">
        <v>3</v>
      </c>
    </row>
    <row r="25" spans="1:24" customFormat="1" ht="12.75" x14ac:dyDescent="0.2">
      <c r="A25" s="136">
        <v>43751.455603495371</v>
      </c>
      <c r="B25" s="137" t="s">
        <v>31</v>
      </c>
      <c r="C25" s="137" t="s">
        <v>25</v>
      </c>
      <c r="D25" s="137" t="s">
        <v>26</v>
      </c>
      <c r="E25" s="137" t="s">
        <v>46</v>
      </c>
      <c r="F25" s="137" t="s">
        <v>159</v>
      </c>
      <c r="G25" s="137" t="s">
        <v>60</v>
      </c>
      <c r="H25" s="137" t="s">
        <v>100</v>
      </c>
      <c r="I25" s="137">
        <v>5</v>
      </c>
      <c r="J25" s="137">
        <v>4</v>
      </c>
      <c r="K25" s="137">
        <v>4</v>
      </c>
      <c r="L25" s="137">
        <v>5</v>
      </c>
      <c r="M25" s="137">
        <v>5</v>
      </c>
      <c r="N25" s="137">
        <v>4</v>
      </c>
      <c r="O25" s="137">
        <v>3</v>
      </c>
      <c r="P25" s="137">
        <v>4</v>
      </c>
      <c r="Q25" s="137">
        <v>4</v>
      </c>
      <c r="R25" s="137">
        <v>3</v>
      </c>
      <c r="S25" s="137">
        <v>4</v>
      </c>
      <c r="T25" s="137">
        <v>4</v>
      </c>
      <c r="U25" s="137">
        <v>4</v>
      </c>
      <c r="V25" s="137">
        <v>4</v>
      </c>
      <c r="W25" s="137">
        <v>4</v>
      </c>
    </row>
    <row r="26" spans="1:24" customFormat="1" ht="12.75" x14ac:dyDescent="0.2">
      <c r="A26" s="136">
        <v>43751.456945370373</v>
      </c>
      <c r="B26" s="137" t="s">
        <v>24</v>
      </c>
      <c r="C26" s="137" t="s">
        <v>32</v>
      </c>
      <c r="D26" s="137" t="s">
        <v>36</v>
      </c>
      <c r="E26" s="137" t="s">
        <v>33</v>
      </c>
      <c r="F26" s="137" t="s">
        <v>34</v>
      </c>
      <c r="G26" s="137" t="s">
        <v>57</v>
      </c>
      <c r="H26" s="137" t="s">
        <v>100</v>
      </c>
      <c r="I26" s="137">
        <v>5</v>
      </c>
      <c r="J26" s="137">
        <v>5</v>
      </c>
      <c r="K26" s="137">
        <v>4</v>
      </c>
      <c r="L26" s="137">
        <v>5</v>
      </c>
      <c r="M26" s="137">
        <v>4</v>
      </c>
      <c r="N26" s="137">
        <v>5</v>
      </c>
      <c r="O26" s="137">
        <v>3</v>
      </c>
      <c r="P26" s="137">
        <v>4</v>
      </c>
      <c r="Q26" s="137">
        <v>4</v>
      </c>
      <c r="R26" s="137">
        <v>5</v>
      </c>
      <c r="S26" s="137">
        <v>4</v>
      </c>
      <c r="T26" s="137">
        <v>5</v>
      </c>
      <c r="U26" s="137">
        <v>5</v>
      </c>
      <c r="V26" s="137">
        <v>5</v>
      </c>
      <c r="W26" s="137">
        <v>5</v>
      </c>
      <c r="X26" s="1" t="s">
        <v>167</v>
      </c>
    </row>
    <row r="27" spans="1:24" customFormat="1" ht="12.75" x14ac:dyDescent="0.2">
      <c r="A27" s="136">
        <v>43751.458850613424</v>
      </c>
      <c r="B27" s="137" t="s">
        <v>31</v>
      </c>
      <c r="C27" s="137" t="s">
        <v>25</v>
      </c>
      <c r="D27" s="137" t="s">
        <v>36</v>
      </c>
      <c r="E27" s="137" t="s">
        <v>250</v>
      </c>
      <c r="F27" s="137" t="s">
        <v>251</v>
      </c>
      <c r="G27" s="137" t="s">
        <v>57</v>
      </c>
      <c r="H27" s="137" t="s">
        <v>100</v>
      </c>
      <c r="I27" s="137">
        <v>5</v>
      </c>
      <c r="J27" s="137">
        <v>4</v>
      </c>
      <c r="K27" s="137">
        <v>4</v>
      </c>
      <c r="L27" s="137">
        <v>5</v>
      </c>
      <c r="M27" s="137">
        <v>5</v>
      </c>
      <c r="N27" s="137">
        <v>5</v>
      </c>
      <c r="O27" s="137">
        <v>3</v>
      </c>
      <c r="P27" s="137">
        <v>4</v>
      </c>
      <c r="Q27" s="137">
        <v>4</v>
      </c>
      <c r="R27" s="137">
        <v>4</v>
      </c>
      <c r="S27" s="137">
        <v>4</v>
      </c>
      <c r="T27" s="137">
        <v>4</v>
      </c>
      <c r="U27" s="137">
        <v>4</v>
      </c>
      <c r="V27" s="137">
        <v>4</v>
      </c>
      <c r="W27" s="137">
        <v>5</v>
      </c>
      <c r="X27" s="1" t="s">
        <v>168</v>
      </c>
    </row>
    <row r="28" spans="1:24" customFormat="1" ht="12.75" x14ac:dyDescent="0.2">
      <c r="A28" s="136">
        <v>43751.458974062502</v>
      </c>
      <c r="B28" s="137" t="s">
        <v>31</v>
      </c>
      <c r="C28" s="137" t="s">
        <v>25</v>
      </c>
      <c r="D28" s="137" t="s">
        <v>26</v>
      </c>
      <c r="E28" s="137" t="s">
        <v>42</v>
      </c>
      <c r="F28" s="137" t="s">
        <v>56</v>
      </c>
      <c r="G28" s="137" t="s">
        <v>29</v>
      </c>
      <c r="H28" s="137" t="s">
        <v>100</v>
      </c>
      <c r="I28" s="137">
        <v>4</v>
      </c>
      <c r="J28" s="137">
        <v>5</v>
      </c>
      <c r="K28" s="137">
        <v>4</v>
      </c>
      <c r="L28" s="137">
        <v>4</v>
      </c>
      <c r="M28" s="137">
        <v>4</v>
      </c>
      <c r="N28" s="137">
        <v>5</v>
      </c>
      <c r="O28" s="137">
        <v>2</v>
      </c>
      <c r="P28" s="137">
        <v>4</v>
      </c>
      <c r="Q28" s="137">
        <v>5</v>
      </c>
      <c r="R28" s="137">
        <v>5</v>
      </c>
      <c r="S28" s="137">
        <v>5</v>
      </c>
      <c r="T28" s="137">
        <v>5</v>
      </c>
      <c r="U28" s="137">
        <v>5</v>
      </c>
      <c r="V28" s="137">
        <v>5</v>
      </c>
      <c r="W28" s="137">
        <v>5</v>
      </c>
    </row>
    <row r="29" spans="1:24" customFormat="1" ht="12.75" x14ac:dyDescent="0.2">
      <c r="A29" s="136">
        <v>43751.459795277777</v>
      </c>
      <c r="B29" s="137" t="s">
        <v>24</v>
      </c>
      <c r="C29" s="137" t="s">
        <v>25</v>
      </c>
      <c r="D29" s="137" t="s">
        <v>36</v>
      </c>
      <c r="E29" s="137" t="s">
        <v>33</v>
      </c>
      <c r="F29" s="137" t="s">
        <v>45</v>
      </c>
      <c r="G29" s="137" t="s">
        <v>60</v>
      </c>
      <c r="H29" s="137" t="s">
        <v>100</v>
      </c>
      <c r="I29" s="137">
        <v>4</v>
      </c>
      <c r="J29" s="137">
        <v>4</v>
      </c>
      <c r="K29" s="137">
        <v>4</v>
      </c>
      <c r="L29" s="137">
        <v>4</v>
      </c>
      <c r="M29" s="137">
        <v>4</v>
      </c>
      <c r="N29" s="137">
        <v>4</v>
      </c>
      <c r="O29" s="137">
        <v>4</v>
      </c>
      <c r="P29" s="137">
        <v>4</v>
      </c>
      <c r="Q29" s="137">
        <v>4</v>
      </c>
      <c r="R29" s="137">
        <v>4</v>
      </c>
      <c r="S29" s="137">
        <v>4</v>
      </c>
      <c r="T29" s="137">
        <v>4</v>
      </c>
      <c r="U29" s="137">
        <v>3</v>
      </c>
      <c r="V29" s="137">
        <v>4</v>
      </c>
      <c r="W29" s="137">
        <v>4</v>
      </c>
      <c r="X29" s="1" t="s">
        <v>170</v>
      </c>
    </row>
    <row r="30" spans="1:24" customFormat="1" ht="12.75" x14ac:dyDescent="0.2">
      <c r="A30" s="136">
        <v>43751.46052090278</v>
      </c>
      <c r="B30" s="137" t="s">
        <v>24</v>
      </c>
      <c r="C30" s="137" t="s">
        <v>35</v>
      </c>
      <c r="D30" s="137" t="s">
        <v>36</v>
      </c>
      <c r="E30" s="137" t="s">
        <v>33</v>
      </c>
      <c r="F30" s="137" t="s">
        <v>49</v>
      </c>
      <c r="G30" s="137" t="s">
        <v>57</v>
      </c>
      <c r="H30" s="137" t="s">
        <v>100</v>
      </c>
      <c r="I30" s="137">
        <v>4</v>
      </c>
      <c r="J30" s="137">
        <v>5</v>
      </c>
      <c r="K30" s="137">
        <v>5</v>
      </c>
      <c r="L30" s="137">
        <v>5</v>
      </c>
      <c r="M30" s="137">
        <v>5</v>
      </c>
      <c r="N30" s="137">
        <v>5</v>
      </c>
      <c r="O30" s="137">
        <v>3</v>
      </c>
      <c r="P30" s="137">
        <v>5</v>
      </c>
      <c r="Q30" s="137">
        <v>4</v>
      </c>
      <c r="R30" s="137">
        <v>4</v>
      </c>
      <c r="S30" s="137">
        <v>4</v>
      </c>
      <c r="T30" s="137">
        <v>5</v>
      </c>
      <c r="U30" s="137">
        <v>5</v>
      </c>
      <c r="V30" s="137">
        <v>5</v>
      </c>
      <c r="W30" s="137">
        <v>5</v>
      </c>
    </row>
    <row r="31" spans="1:24" customFormat="1" ht="12.75" x14ac:dyDescent="0.2">
      <c r="A31" s="136">
        <v>43751.462478773145</v>
      </c>
      <c r="B31" s="137" t="s">
        <v>24</v>
      </c>
      <c r="C31" s="137" t="s">
        <v>25</v>
      </c>
      <c r="D31" s="137" t="s">
        <v>36</v>
      </c>
      <c r="E31" s="137" t="s">
        <v>33</v>
      </c>
      <c r="F31" s="137" t="s">
        <v>245</v>
      </c>
      <c r="G31" s="137" t="s">
        <v>38</v>
      </c>
      <c r="H31" s="137" t="s">
        <v>100</v>
      </c>
      <c r="I31" s="137">
        <v>5</v>
      </c>
      <c r="J31" s="137">
        <v>5</v>
      </c>
      <c r="K31" s="137">
        <v>5</v>
      </c>
      <c r="L31" s="137">
        <v>5</v>
      </c>
      <c r="M31" s="137">
        <v>5</v>
      </c>
      <c r="N31" s="137">
        <v>5</v>
      </c>
      <c r="O31" s="137">
        <v>3</v>
      </c>
      <c r="P31" s="137">
        <v>4</v>
      </c>
      <c r="Q31" s="137">
        <v>5</v>
      </c>
      <c r="R31" s="137">
        <v>5</v>
      </c>
      <c r="S31" s="137">
        <v>5</v>
      </c>
      <c r="T31" s="137">
        <v>5</v>
      </c>
      <c r="U31" s="137">
        <v>5</v>
      </c>
      <c r="V31" s="137">
        <v>5</v>
      </c>
      <c r="W31" s="137">
        <v>5</v>
      </c>
    </row>
    <row r="32" spans="1:24" customFormat="1" ht="12.75" x14ac:dyDescent="0.2">
      <c r="A32" s="136">
        <v>43751.462941631944</v>
      </c>
      <c r="B32" s="137" t="s">
        <v>24</v>
      </c>
      <c r="C32" s="137" t="s">
        <v>25</v>
      </c>
      <c r="D32" s="137" t="s">
        <v>26</v>
      </c>
      <c r="E32" s="137" t="s">
        <v>252</v>
      </c>
      <c r="F32" s="137" t="s">
        <v>173</v>
      </c>
      <c r="G32" s="137" t="s">
        <v>60</v>
      </c>
      <c r="H32" s="137" t="s">
        <v>100</v>
      </c>
      <c r="I32" s="137">
        <v>4</v>
      </c>
      <c r="J32" s="137">
        <v>4</v>
      </c>
      <c r="K32" s="137">
        <v>4</v>
      </c>
      <c r="L32" s="137">
        <v>4</v>
      </c>
      <c r="M32" s="137">
        <v>4</v>
      </c>
      <c r="N32" s="137">
        <v>5</v>
      </c>
      <c r="O32" s="137">
        <v>2</v>
      </c>
      <c r="P32" s="137">
        <v>5</v>
      </c>
      <c r="Q32" s="137">
        <v>4</v>
      </c>
      <c r="R32" s="137">
        <v>4</v>
      </c>
      <c r="S32" s="137">
        <v>4</v>
      </c>
      <c r="T32" s="137">
        <v>4</v>
      </c>
      <c r="U32" s="137">
        <v>4</v>
      </c>
      <c r="V32" s="137">
        <v>4</v>
      </c>
      <c r="W32" s="137">
        <v>4</v>
      </c>
    </row>
    <row r="33" spans="1:24" s="141" customFormat="1" ht="63.75" x14ac:dyDescent="0.2">
      <c r="A33" s="138">
        <v>43751.464501145834</v>
      </c>
      <c r="B33" s="139" t="s">
        <v>24</v>
      </c>
      <c r="C33" s="139" t="s">
        <v>25</v>
      </c>
      <c r="D33" s="139" t="s">
        <v>26</v>
      </c>
      <c r="E33" s="139" t="s">
        <v>47</v>
      </c>
      <c r="F33" s="139" t="s">
        <v>175</v>
      </c>
      <c r="G33" s="139" t="s">
        <v>38</v>
      </c>
      <c r="H33" s="139" t="s">
        <v>100</v>
      </c>
      <c r="I33" s="137">
        <v>5</v>
      </c>
      <c r="J33" s="137">
        <v>5</v>
      </c>
      <c r="K33" s="137">
        <v>5</v>
      </c>
      <c r="L33" s="137">
        <v>5</v>
      </c>
      <c r="M33" s="137">
        <v>5</v>
      </c>
      <c r="N33" s="137">
        <v>5</v>
      </c>
      <c r="O33" s="137">
        <v>2</v>
      </c>
      <c r="P33" s="137">
        <v>4</v>
      </c>
      <c r="Q33" s="137">
        <v>5</v>
      </c>
      <c r="R33" s="137">
        <v>5</v>
      </c>
      <c r="S33" s="137">
        <v>4</v>
      </c>
      <c r="T33" s="137">
        <v>5</v>
      </c>
      <c r="U33" s="137">
        <v>5</v>
      </c>
      <c r="V33" s="137">
        <v>5</v>
      </c>
      <c r="W33" s="137">
        <v>5</v>
      </c>
      <c r="X33" s="140" t="s">
        <v>171</v>
      </c>
    </row>
    <row r="34" spans="1:24" customFormat="1" ht="12.75" x14ac:dyDescent="0.2">
      <c r="A34" s="136">
        <v>43751.465262812504</v>
      </c>
      <c r="B34" s="137" t="s">
        <v>24</v>
      </c>
      <c r="C34" s="137" t="s">
        <v>32</v>
      </c>
      <c r="D34" s="137" t="s">
        <v>26</v>
      </c>
      <c r="E34" s="137" t="s">
        <v>58</v>
      </c>
      <c r="F34" s="137" t="s">
        <v>169</v>
      </c>
      <c r="G34" s="137" t="s">
        <v>57</v>
      </c>
      <c r="H34" s="137" t="s">
        <v>100</v>
      </c>
      <c r="I34" s="137">
        <v>5</v>
      </c>
      <c r="J34" s="137">
        <v>5</v>
      </c>
      <c r="K34" s="137">
        <v>5</v>
      </c>
      <c r="L34" s="137">
        <v>5</v>
      </c>
      <c r="M34" s="137">
        <v>5</v>
      </c>
      <c r="N34" s="137">
        <v>5</v>
      </c>
      <c r="O34" s="137">
        <v>5</v>
      </c>
      <c r="P34" s="137">
        <v>5</v>
      </c>
      <c r="Q34" s="137">
        <v>5</v>
      </c>
      <c r="R34" s="137">
        <v>5</v>
      </c>
      <c r="S34" s="137">
        <v>5</v>
      </c>
      <c r="T34" s="137">
        <v>5</v>
      </c>
      <c r="U34" s="137">
        <v>5</v>
      </c>
      <c r="V34" s="137">
        <v>5</v>
      </c>
      <c r="W34" s="137">
        <v>5</v>
      </c>
    </row>
    <row r="35" spans="1:24" customFormat="1" ht="12.75" x14ac:dyDescent="0.2">
      <c r="A35" s="136">
        <v>43751.467170023148</v>
      </c>
      <c r="B35" s="137" t="s">
        <v>31</v>
      </c>
      <c r="C35" s="137" t="s">
        <v>32</v>
      </c>
      <c r="D35" s="137" t="s">
        <v>36</v>
      </c>
      <c r="E35" s="137" t="s">
        <v>33</v>
      </c>
      <c r="F35" s="137" t="s">
        <v>34</v>
      </c>
      <c r="G35" s="137" t="s">
        <v>57</v>
      </c>
      <c r="H35" s="137" t="s">
        <v>100</v>
      </c>
      <c r="I35" s="137">
        <v>5</v>
      </c>
      <c r="J35" s="137">
        <v>5</v>
      </c>
      <c r="K35" s="137">
        <v>5</v>
      </c>
      <c r="L35" s="137">
        <v>4</v>
      </c>
      <c r="M35" s="137">
        <v>5</v>
      </c>
      <c r="N35" s="137">
        <v>5</v>
      </c>
      <c r="O35" s="137">
        <v>3</v>
      </c>
      <c r="P35" s="137">
        <v>4</v>
      </c>
      <c r="Q35" s="137">
        <v>4</v>
      </c>
      <c r="R35" s="137">
        <v>5</v>
      </c>
      <c r="S35" s="137">
        <v>3</v>
      </c>
      <c r="T35" s="137">
        <v>5</v>
      </c>
      <c r="U35" s="137">
        <v>5</v>
      </c>
      <c r="V35" s="137">
        <v>5</v>
      </c>
      <c r="W35" s="137">
        <v>5</v>
      </c>
    </row>
    <row r="36" spans="1:24" customFormat="1" ht="12.75" x14ac:dyDescent="0.2">
      <c r="A36" s="136">
        <v>43751.468267337958</v>
      </c>
      <c r="B36" s="137" t="s">
        <v>31</v>
      </c>
      <c r="C36" s="137" t="s">
        <v>25</v>
      </c>
      <c r="D36" s="137" t="s">
        <v>26</v>
      </c>
      <c r="E36" s="137" t="s">
        <v>46</v>
      </c>
      <c r="F36" s="137" t="s">
        <v>163</v>
      </c>
      <c r="G36" s="137" t="s">
        <v>60</v>
      </c>
      <c r="H36" s="137" t="s">
        <v>100</v>
      </c>
      <c r="I36" s="137">
        <v>4</v>
      </c>
      <c r="J36" s="137">
        <v>3</v>
      </c>
      <c r="K36" s="137">
        <v>3</v>
      </c>
      <c r="L36" s="137">
        <v>5</v>
      </c>
      <c r="M36" s="137">
        <v>4</v>
      </c>
      <c r="N36" s="137">
        <v>5</v>
      </c>
      <c r="O36" s="137">
        <v>2</v>
      </c>
      <c r="P36" s="137">
        <v>3</v>
      </c>
      <c r="Q36" s="137">
        <v>3</v>
      </c>
      <c r="R36" s="137">
        <v>4</v>
      </c>
      <c r="S36" s="137">
        <v>4</v>
      </c>
      <c r="T36" s="137">
        <v>3</v>
      </c>
      <c r="U36" s="137">
        <v>5</v>
      </c>
      <c r="V36" s="137">
        <v>4</v>
      </c>
      <c r="W36" s="137">
        <v>4</v>
      </c>
      <c r="X36" s="1" t="s">
        <v>172</v>
      </c>
    </row>
    <row r="37" spans="1:24" customFormat="1" ht="12.75" x14ac:dyDescent="0.2">
      <c r="A37" s="136">
        <v>43751.469026388892</v>
      </c>
      <c r="B37" s="137" t="s">
        <v>24</v>
      </c>
      <c r="C37" s="137" t="s">
        <v>32</v>
      </c>
      <c r="D37" s="137" t="s">
        <v>36</v>
      </c>
      <c r="E37" s="137" t="s">
        <v>33</v>
      </c>
      <c r="F37" s="137" t="s">
        <v>253</v>
      </c>
      <c r="G37" s="137" t="s">
        <v>38</v>
      </c>
      <c r="H37" s="137" t="s">
        <v>100</v>
      </c>
      <c r="I37" s="137">
        <v>5</v>
      </c>
      <c r="J37" s="137">
        <v>5</v>
      </c>
      <c r="K37" s="137">
        <v>5</v>
      </c>
      <c r="L37" s="137">
        <v>4</v>
      </c>
      <c r="M37" s="137">
        <v>5</v>
      </c>
      <c r="N37" s="137">
        <v>5</v>
      </c>
      <c r="O37" s="137">
        <v>3</v>
      </c>
      <c r="P37" s="137">
        <v>5</v>
      </c>
      <c r="Q37" s="137">
        <v>5</v>
      </c>
      <c r="R37" s="137">
        <v>5</v>
      </c>
      <c r="S37" s="137">
        <v>5</v>
      </c>
      <c r="T37" s="137">
        <v>5</v>
      </c>
      <c r="U37" s="137">
        <v>5</v>
      </c>
      <c r="V37" s="137">
        <v>5</v>
      </c>
      <c r="W37" s="137">
        <v>5</v>
      </c>
    </row>
    <row r="38" spans="1:24" customFormat="1" ht="12.75" x14ac:dyDescent="0.2">
      <c r="A38" s="136">
        <v>43751.470667025467</v>
      </c>
      <c r="B38" s="137" t="s">
        <v>24</v>
      </c>
      <c r="C38" s="137" t="s">
        <v>32</v>
      </c>
      <c r="D38" s="137" t="s">
        <v>36</v>
      </c>
      <c r="E38" s="137" t="s">
        <v>254</v>
      </c>
      <c r="F38" s="137" t="s">
        <v>255</v>
      </c>
      <c r="G38" s="137" t="s">
        <v>57</v>
      </c>
      <c r="H38" s="137" t="s">
        <v>100</v>
      </c>
      <c r="I38" s="137">
        <v>5</v>
      </c>
      <c r="J38" s="137">
        <v>5</v>
      </c>
      <c r="K38" s="137">
        <v>5</v>
      </c>
      <c r="L38" s="137">
        <v>4</v>
      </c>
      <c r="M38" s="137">
        <v>4</v>
      </c>
      <c r="N38" s="137">
        <v>5</v>
      </c>
      <c r="O38" s="137">
        <v>3</v>
      </c>
      <c r="P38" s="137">
        <v>4</v>
      </c>
      <c r="Q38" s="137">
        <v>4</v>
      </c>
      <c r="R38" s="137">
        <v>4</v>
      </c>
      <c r="S38" s="137">
        <v>4</v>
      </c>
      <c r="T38" s="137">
        <v>4</v>
      </c>
      <c r="U38" s="137">
        <v>5</v>
      </c>
      <c r="V38" s="137">
        <v>4</v>
      </c>
      <c r="W38" s="137">
        <v>5</v>
      </c>
    </row>
    <row r="39" spans="1:24" customFormat="1" ht="12.75" x14ac:dyDescent="0.2">
      <c r="A39" s="136">
        <v>43751.47142574074</v>
      </c>
      <c r="B39" s="137" t="s">
        <v>24</v>
      </c>
      <c r="C39" s="137" t="s">
        <v>41</v>
      </c>
      <c r="D39" s="137" t="s">
        <v>26</v>
      </c>
      <c r="E39" s="137" t="s">
        <v>40</v>
      </c>
      <c r="F39" s="137" t="s">
        <v>40</v>
      </c>
      <c r="G39" s="137" t="s">
        <v>57</v>
      </c>
      <c r="H39" s="137" t="s">
        <v>100</v>
      </c>
      <c r="I39" s="137">
        <v>4</v>
      </c>
      <c r="J39" s="137">
        <v>4</v>
      </c>
      <c r="K39" s="137">
        <v>3</v>
      </c>
      <c r="L39" s="137">
        <v>4</v>
      </c>
      <c r="M39" s="137">
        <v>4</v>
      </c>
      <c r="N39" s="137">
        <v>5</v>
      </c>
      <c r="O39" s="137">
        <v>3</v>
      </c>
      <c r="P39" s="137">
        <v>4</v>
      </c>
      <c r="Q39" s="137">
        <v>3</v>
      </c>
      <c r="R39" s="137">
        <v>4</v>
      </c>
      <c r="S39" s="137">
        <v>4</v>
      </c>
      <c r="T39" s="137">
        <v>4</v>
      </c>
      <c r="U39" s="137">
        <v>4</v>
      </c>
      <c r="V39" s="137">
        <v>4</v>
      </c>
      <c r="W39" s="137">
        <v>4</v>
      </c>
    </row>
    <row r="40" spans="1:24" customFormat="1" ht="12.75" x14ac:dyDescent="0.2">
      <c r="A40" s="136">
        <v>43751.472081099535</v>
      </c>
      <c r="B40" s="137" t="s">
        <v>24</v>
      </c>
      <c r="C40" s="137" t="s">
        <v>32</v>
      </c>
      <c r="D40" s="137" t="s">
        <v>26</v>
      </c>
      <c r="E40" s="137" t="s">
        <v>58</v>
      </c>
      <c r="F40" s="137" t="s">
        <v>150</v>
      </c>
      <c r="G40" s="137" t="s">
        <v>57</v>
      </c>
      <c r="H40" s="137" t="s">
        <v>100</v>
      </c>
      <c r="I40" s="137">
        <v>5</v>
      </c>
      <c r="J40" s="137">
        <v>5</v>
      </c>
      <c r="K40" s="137">
        <v>5</v>
      </c>
      <c r="L40" s="137">
        <v>5</v>
      </c>
      <c r="M40" s="137">
        <v>5</v>
      </c>
      <c r="N40" s="137">
        <v>5</v>
      </c>
      <c r="O40" s="137">
        <v>5</v>
      </c>
      <c r="P40" s="137">
        <v>5</v>
      </c>
      <c r="Q40" s="137">
        <v>5</v>
      </c>
      <c r="R40" s="137">
        <v>5</v>
      </c>
      <c r="S40" s="137">
        <v>5</v>
      </c>
      <c r="T40" s="137">
        <v>5</v>
      </c>
      <c r="U40" s="137">
        <v>5</v>
      </c>
      <c r="V40" s="137">
        <v>5</v>
      </c>
      <c r="W40" s="137">
        <v>5</v>
      </c>
      <c r="X40" s="1" t="s">
        <v>176</v>
      </c>
    </row>
    <row r="41" spans="1:24" customFormat="1" ht="12.75" x14ac:dyDescent="0.2">
      <c r="A41" s="136">
        <v>43751.474869490739</v>
      </c>
      <c r="B41" s="137" t="s">
        <v>24</v>
      </c>
      <c r="C41" s="137" t="s">
        <v>25</v>
      </c>
      <c r="D41" s="137" t="s">
        <v>26</v>
      </c>
      <c r="E41" s="137" t="s">
        <v>58</v>
      </c>
      <c r="F41" s="137" t="s">
        <v>256</v>
      </c>
      <c r="G41" s="137" t="s">
        <v>57</v>
      </c>
      <c r="H41" s="137" t="s">
        <v>100</v>
      </c>
      <c r="I41" s="137">
        <v>4</v>
      </c>
      <c r="J41" s="137">
        <v>4</v>
      </c>
      <c r="K41" s="137">
        <v>4</v>
      </c>
      <c r="L41" s="137">
        <v>4</v>
      </c>
      <c r="M41" s="137">
        <v>4</v>
      </c>
      <c r="N41" s="137">
        <v>4</v>
      </c>
      <c r="O41" s="137">
        <v>3</v>
      </c>
      <c r="P41" s="137">
        <v>4</v>
      </c>
      <c r="Q41" s="137">
        <v>3</v>
      </c>
      <c r="R41" s="137">
        <v>3</v>
      </c>
      <c r="S41" s="137">
        <v>3</v>
      </c>
      <c r="T41" s="137">
        <v>3</v>
      </c>
      <c r="U41" s="137">
        <v>4</v>
      </c>
      <c r="V41" s="137">
        <v>3</v>
      </c>
      <c r="W41" s="137">
        <v>4</v>
      </c>
      <c r="X41" s="1" t="s">
        <v>177</v>
      </c>
    </row>
    <row r="42" spans="1:24" customFormat="1" ht="12.75" x14ac:dyDescent="0.2">
      <c r="A42" s="136">
        <v>43751.475985231482</v>
      </c>
      <c r="B42" s="137" t="s">
        <v>24</v>
      </c>
      <c r="C42" s="137" t="s">
        <v>25</v>
      </c>
      <c r="D42" s="137" t="s">
        <v>26</v>
      </c>
      <c r="E42" s="137" t="s">
        <v>46</v>
      </c>
      <c r="F42" s="137" t="s">
        <v>159</v>
      </c>
      <c r="G42" s="137" t="s">
        <v>57</v>
      </c>
      <c r="H42" s="137" t="s">
        <v>100</v>
      </c>
      <c r="I42" s="137">
        <v>4</v>
      </c>
      <c r="J42" s="137">
        <v>4</v>
      </c>
      <c r="K42" s="137">
        <v>4</v>
      </c>
      <c r="L42" s="137">
        <v>5</v>
      </c>
      <c r="M42" s="137">
        <v>5</v>
      </c>
      <c r="N42" s="137">
        <v>5</v>
      </c>
      <c r="O42" s="137">
        <v>3</v>
      </c>
      <c r="P42" s="137">
        <v>4</v>
      </c>
      <c r="Q42" s="137">
        <v>4</v>
      </c>
      <c r="R42" s="137">
        <v>4</v>
      </c>
      <c r="S42" s="137">
        <v>4</v>
      </c>
      <c r="T42" s="137">
        <v>4</v>
      </c>
      <c r="U42" s="137">
        <v>4</v>
      </c>
      <c r="V42" s="137">
        <v>4</v>
      </c>
      <c r="W42" s="137">
        <v>5</v>
      </c>
    </row>
    <row r="43" spans="1:24" customFormat="1" ht="12.75" x14ac:dyDescent="0.2">
      <c r="A43" s="136">
        <v>43751.477824421294</v>
      </c>
      <c r="B43" s="137" t="s">
        <v>24</v>
      </c>
      <c r="C43" s="137" t="s">
        <v>32</v>
      </c>
      <c r="D43" s="137" t="s">
        <v>26</v>
      </c>
      <c r="E43" s="137" t="s">
        <v>58</v>
      </c>
      <c r="F43" s="137" t="s">
        <v>59</v>
      </c>
      <c r="G43" s="137" t="s">
        <v>38</v>
      </c>
      <c r="H43" s="137" t="s">
        <v>100</v>
      </c>
      <c r="I43" s="137">
        <v>4</v>
      </c>
      <c r="J43" s="137">
        <v>5</v>
      </c>
      <c r="K43" s="137">
        <v>5</v>
      </c>
      <c r="L43" s="137">
        <v>4</v>
      </c>
      <c r="M43" s="137">
        <v>5</v>
      </c>
      <c r="N43" s="137">
        <v>5</v>
      </c>
      <c r="O43" s="137">
        <v>2</v>
      </c>
      <c r="P43" s="137">
        <v>3</v>
      </c>
      <c r="Q43" s="137">
        <v>4</v>
      </c>
      <c r="R43" s="137">
        <v>4</v>
      </c>
      <c r="S43" s="137">
        <v>4</v>
      </c>
      <c r="T43" s="137">
        <v>5</v>
      </c>
      <c r="U43" s="137">
        <v>5</v>
      </c>
      <c r="V43" s="137">
        <v>5</v>
      </c>
      <c r="W43" s="137">
        <v>5</v>
      </c>
    </row>
    <row r="44" spans="1:24" customFormat="1" ht="12.75" x14ac:dyDescent="0.2">
      <c r="A44" s="136">
        <v>43751.478546539351</v>
      </c>
      <c r="B44" s="137" t="s">
        <v>24</v>
      </c>
      <c r="C44" s="137" t="s">
        <v>32</v>
      </c>
      <c r="D44" s="137" t="s">
        <v>36</v>
      </c>
      <c r="E44" s="137" t="s">
        <v>58</v>
      </c>
      <c r="F44" s="137" t="s">
        <v>257</v>
      </c>
      <c r="G44" s="137" t="s">
        <v>57</v>
      </c>
      <c r="H44" s="137" t="s">
        <v>100</v>
      </c>
      <c r="I44" s="137">
        <v>5</v>
      </c>
      <c r="J44" s="137">
        <v>5</v>
      </c>
      <c r="K44" s="137">
        <v>5</v>
      </c>
      <c r="L44" s="137">
        <v>5</v>
      </c>
      <c r="M44" s="137">
        <v>5</v>
      </c>
      <c r="N44" s="137">
        <v>2</v>
      </c>
      <c r="O44" s="137">
        <v>2</v>
      </c>
      <c r="P44" s="137">
        <v>4</v>
      </c>
      <c r="Q44" s="137">
        <v>5</v>
      </c>
      <c r="R44" s="137">
        <v>4</v>
      </c>
      <c r="S44" s="137">
        <v>3</v>
      </c>
      <c r="T44" s="137">
        <v>5</v>
      </c>
      <c r="U44" s="137">
        <v>5</v>
      </c>
      <c r="V44" s="137">
        <v>5</v>
      </c>
      <c r="W44" s="137">
        <v>5</v>
      </c>
    </row>
    <row r="45" spans="1:24" customFormat="1" ht="12.75" x14ac:dyDescent="0.2">
      <c r="A45" s="136">
        <v>43751.480526967593</v>
      </c>
      <c r="B45" s="137" t="s">
        <v>31</v>
      </c>
      <c r="C45" s="137" t="s">
        <v>32</v>
      </c>
      <c r="D45" s="137" t="s">
        <v>36</v>
      </c>
      <c r="E45" s="137" t="s">
        <v>149</v>
      </c>
      <c r="F45" s="137" t="s">
        <v>53</v>
      </c>
      <c r="G45" s="137" t="s">
        <v>50</v>
      </c>
      <c r="H45" s="137" t="s">
        <v>100</v>
      </c>
      <c r="I45" s="137">
        <v>5</v>
      </c>
      <c r="J45" s="137">
        <v>5</v>
      </c>
      <c r="K45" s="137">
        <v>5</v>
      </c>
      <c r="L45" s="137">
        <v>5</v>
      </c>
      <c r="M45" s="137">
        <v>5</v>
      </c>
      <c r="N45" s="137">
        <v>5</v>
      </c>
      <c r="O45" s="137">
        <v>3</v>
      </c>
      <c r="P45" s="137">
        <v>4</v>
      </c>
      <c r="Q45" s="137">
        <v>4</v>
      </c>
      <c r="R45" s="137">
        <v>5</v>
      </c>
      <c r="S45" s="137">
        <v>4</v>
      </c>
      <c r="T45" s="137">
        <v>4</v>
      </c>
      <c r="U45" s="137">
        <v>5</v>
      </c>
      <c r="V45" s="137">
        <v>5</v>
      </c>
      <c r="W45" s="137">
        <v>4</v>
      </c>
      <c r="X45" s="1" t="s">
        <v>178</v>
      </c>
    </row>
    <row r="46" spans="1:24" customFormat="1" ht="12.75" x14ac:dyDescent="0.2">
      <c r="A46" s="136">
        <v>43751.481433344903</v>
      </c>
      <c r="B46" s="137" t="s">
        <v>24</v>
      </c>
      <c r="C46" s="137" t="s">
        <v>32</v>
      </c>
      <c r="D46" s="137" t="s">
        <v>36</v>
      </c>
      <c r="E46" s="137" t="s">
        <v>33</v>
      </c>
      <c r="F46" s="137" t="s">
        <v>34</v>
      </c>
      <c r="G46" s="137" t="s">
        <v>57</v>
      </c>
      <c r="H46" s="137" t="s">
        <v>100</v>
      </c>
      <c r="I46" s="137">
        <v>5</v>
      </c>
      <c r="J46" s="137">
        <v>5</v>
      </c>
      <c r="K46" s="137">
        <v>5</v>
      </c>
      <c r="L46" s="137">
        <v>5</v>
      </c>
      <c r="M46" s="137">
        <v>5</v>
      </c>
      <c r="N46" s="137">
        <v>5</v>
      </c>
      <c r="O46" s="137">
        <v>2</v>
      </c>
      <c r="P46" s="137">
        <v>4</v>
      </c>
      <c r="Q46" s="137">
        <v>5</v>
      </c>
      <c r="R46" s="137">
        <v>5</v>
      </c>
      <c r="S46" s="137">
        <v>4</v>
      </c>
      <c r="T46" s="137">
        <v>5</v>
      </c>
      <c r="U46" s="137">
        <v>5</v>
      </c>
      <c r="V46" s="137">
        <v>5</v>
      </c>
      <c r="W46" s="137">
        <v>5</v>
      </c>
    </row>
    <row r="47" spans="1:24" customFormat="1" ht="12.75" x14ac:dyDescent="0.2">
      <c r="A47" s="136">
        <v>43751.482846851854</v>
      </c>
      <c r="B47" s="137" t="s">
        <v>24</v>
      </c>
      <c r="C47" s="137" t="s">
        <v>25</v>
      </c>
      <c r="D47" s="137" t="s">
        <v>26</v>
      </c>
      <c r="E47" s="137" t="s">
        <v>258</v>
      </c>
      <c r="F47" s="137" t="s">
        <v>259</v>
      </c>
      <c r="G47" s="137" t="s">
        <v>60</v>
      </c>
      <c r="H47" s="137" t="s">
        <v>100</v>
      </c>
      <c r="I47" s="137">
        <v>4</v>
      </c>
      <c r="J47" s="137">
        <v>5</v>
      </c>
      <c r="K47" s="137">
        <v>5</v>
      </c>
      <c r="L47" s="137">
        <v>5</v>
      </c>
      <c r="M47" s="137">
        <v>5</v>
      </c>
      <c r="N47" s="137">
        <v>5</v>
      </c>
      <c r="O47" s="137">
        <v>2</v>
      </c>
      <c r="P47" s="137">
        <v>4</v>
      </c>
      <c r="Q47" s="137">
        <v>5</v>
      </c>
      <c r="R47" s="137">
        <v>4</v>
      </c>
      <c r="S47" s="137">
        <v>4</v>
      </c>
      <c r="T47" s="137">
        <v>5</v>
      </c>
      <c r="U47" s="137">
        <v>5</v>
      </c>
      <c r="V47" s="137">
        <v>4</v>
      </c>
      <c r="W47" s="137">
        <v>5</v>
      </c>
    </row>
    <row r="48" spans="1:24" customFormat="1" ht="12.75" x14ac:dyDescent="0.2">
      <c r="A48" s="136">
        <v>43751.483733194444</v>
      </c>
      <c r="B48" s="137" t="s">
        <v>31</v>
      </c>
      <c r="C48" s="137" t="s">
        <v>32</v>
      </c>
      <c r="D48" s="137" t="s">
        <v>36</v>
      </c>
      <c r="E48" s="137" t="s">
        <v>55</v>
      </c>
      <c r="F48" s="137" t="s">
        <v>61</v>
      </c>
      <c r="G48" s="137" t="s">
        <v>38</v>
      </c>
      <c r="H48" s="137" t="s">
        <v>100</v>
      </c>
      <c r="I48" s="137">
        <v>5</v>
      </c>
      <c r="J48" s="137">
        <v>5</v>
      </c>
      <c r="K48" s="137">
        <v>5</v>
      </c>
      <c r="L48" s="137">
        <v>5</v>
      </c>
      <c r="M48" s="137">
        <v>4</v>
      </c>
      <c r="N48" s="137">
        <v>5</v>
      </c>
      <c r="O48" s="137">
        <v>3</v>
      </c>
      <c r="P48" s="137">
        <v>4</v>
      </c>
      <c r="Q48" s="137">
        <v>5</v>
      </c>
      <c r="R48" s="137">
        <v>4</v>
      </c>
      <c r="S48" s="137">
        <v>5</v>
      </c>
      <c r="T48" s="137">
        <v>5</v>
      </c>
      <c r="U48" s="137">
        <v>5</v>
      </c>
      <c r="V48" s="137">
        <v>5</v>
      </c>
      <c r="W48" s="137">
        <v>5</v>
      </c>
      <c r="X48" s="1" t="s">
        <v>180</v>
      </c>
    </row>
    <row r="49" spans="1:24" customFormat="1" ht="12.75" x14ac:dyDescent="0.2">
      <c r="A49" s="136">
        <v>43751.486757013889</v>
      </c>
      <c r="B49" s="137" t="s">
        <v>24</v>
      </c>
      <c r="C49" s="137" t="s">
        <v>25</v>
      </c>
      <c r="D49" s="137" t="s">
        <v>26</v>
      </c>
      <c r="E49" s="137" t="s">
        <v>48</v>
      </c>
      <c r="F49" s="137" t="s">
        <v>247</v>
      </c>
      <c r="G49" s="137" t="s">
        <v>29</v>
      </c>
      <c r="H49" s="137" t="s">
        <v>100</v>
      </c>
      <c r="I49" s="137">
        <v>4</v>
      </c>
      <c r="J49" s="137">
        <v>5</v>
      </c>
      <c r="K49" s="137">
        <v>5</v>
      </c>
      <c r="L49" s="137">
        <v>5</v>
      </c>
      <c r="M49" s="137">
        <v>5</v>
      </c>
      <c r="N49" s="137">
        <v>5</v>
      </c>
      <c r="O49" s="137">
        <v>2</v>
      </c>
      <c r="P49" s="137">
        <v>4</v>
      </c>
      <c r="Q49" s="137">
        <v>4</v>
      </c>
      <c r="R49" s="137">
        <v>5</v>
      </c>
      <c r="S49" s="137">
        <v>5</v>
      </c>
      <c r="T49" s="137">
        <v>5</v>
      </c>
      <c r="U49" s="137">
        <v>5</v>
      </c>
      <c r="V49" s="137">
        <v>5</v>
      </c>
      <c r="W49" s="137">
        <v>5</v>
      </c>
    </row>
    <row r="50" spans="1:24" customFormat="1" ht="12.75" x14ac:dyDescent="0.2">
      <c r="A50" s="136">
        <v>43751.488802337961</v>
      </c>
      <c r="B50" s="137" t="s">
        <v>31</v>
      </c>
      <c r="C50" s="137" t="s">
        <v>32</v>
      </c>
      <c r="D50" s="137" t="s">
        <v>36</v>
      </c>
      <c r="E50" s="137" t="s">
        <v>46</v>
      </c>
      <c r="F50" s="137" t="s">
        <v>260</v>
      </c>
      <c r="G50" s="137" t="s">
        <v>57</v>
      </c>
      <c r="H50" s="137" t="s">
        <v>100</v>
      </c>
      <c r="I50" s="137">
        <v>5</v>
      </c>
      <c r="J50" s="137">
        <v>5</v>
      </c>
      <c r="K50" s="137">
        <v>5</v>
      </c>
      <c r="L50" s="137">
        <v>5</v>
      </c>
      <c r="M50" s="137">
        <v>5</v>
      </c>
      <c r="N50" s="137">
        <v>5</v>
      </c>
      <c r="O50" s="137">
        <v>3</v>
      </c>
      <c r="P50" s="137">
        <v>4</v>
      </c>
      <c r="Q50" s="137">
        <v>4</v>
      </c>
      <c r="R50" s="137">
        <v>4</v>
      </c>
      <c r="S50" s="137">
        <v>4</v>
      </c>
      <c r="T50" s="137">
        <v>5</v>
      </c>
      <c r="U50" s="137">
        <v>5</v>
      </c>
      <c r="V50" s="137">
        <v>5</v>
      </c>
      <c r="W50" s="137">
        <v>5</v>
      </c>
    </row>
    <row r="51" spans="1:24" customFormat="1" ht="12.75" x14ac:dyDescent="0.2">
      <c r="A51" s="136">
        <v>43751.491071550925</v>
      </c>
      <c r="B51" s="137" t="s">
        <v>31</v>
      </c>
      <c r="C51" s="137" t="s">
        <v>35</v>
      </c>
      <c r="D51" s="137" t="s">
        <v>36</v>
      </c>
      <c r="E51" s="137" t="s">
        <v>33</v>
      </c>
      <c r="F51" s="137" t="s">
        <v>245</v>
      </c>
      <c r="G51" s="137" t="s">
        <v>57</v>
      </c>
      <c r="H51" s="137" t="s">
        <v>100</v>
      </c>
      <c r="I51" s="137">
        <v>5</v>
      </c>
      <c r="J51" s="137">
        <v>4</v>
      </c>
      <c r="K51" s="137">
        <v>4</v>
      </c>
      <c r="L51" s="137">
        <v>5</v>
      </c>
      <c r="M51" s="137">
        <v>5</v>
      </c>
      <c r="N51" s="137">
        <v>5</v>
      </c>
      <c r="O51" s="137">
        <v>3</v>
      </c>
      <c r="P51" s="137">
        <v>4</v>
      </c>
      <c r="Q51" s="137">
        <v>4</v>
      </c>
      <c r="R51" s="137">
        <v>5</v>
      </c>
      <c r="S51" s="137">
        <v>5</v>
      </c>
      <c r="T51" s="137">
        <v>5</v>
      </c>
      <c r="U51" s="137">
        <v>5</v>
      </c>
      <c r="V51" s="137">
        <v>5</v>
      </c>
      <c r="W51" s="137">
        <v>5</v>
      </c>
    </row>
    <row r="52" spans="1:24" customFormat="1" ht="12.75" x14ac:dyDescent="0.2">
      <c r="A52" s="136">
        <v>43751.491430578702</v>
      </c>
      <c r="B52" s="137" t="s">
        <v>31</v>
      </c>
      <c r="C52" s="137" t="s">
        <v>32</v>
      </c>
      <c r="D52" s="137" t="s">
        <v>26</v>
      </c>
      <c r="E52" s="137" t="s">
        <v>46</v>
      </c>
      <c r="F52" s="137" t="s">
        <v>261</v>
      </c>
      <c r="G52" s="137" t="s">
        <v>29</v>
      </c>
      <c r="H52" s="137" t="s">
        <v>100</v>
      </c>
      <c r="I52" s="137">
        <v>3</v>
      </c>
      <c r="J52" s="137">
        <v>3</v>
      </c>
      <c r="K52" s="137">
        <v>3</v>
      </c>
      <c r="L52" s="137">
        <v>3</v>
      </c>
      <c r="M52" s="137">
        <v>3</v>
      </c>
      <c r="N52" s="137">
        <v>3</v>
      </c>
      <c r="O52" s="137">
        <v>3</v>
      </c>
      <c r="P52" s="137">
        <v>3</v>
      </c>
      <c r="Q52" s="137">
        <v>3</v>
      </c>
      <c r="R52" s="137">
        <v>3</v>
      </c>
      <c r="S52" s="137">
        <v>3</v>
      </c>
      <c r="T52" s="137">
        <v>3</v>
      </c>
      <c r="U52" s="137">
        <v>3</v>
      </c>
      <c r="V52" s="137">
        <v>3</v>
      </c>
      <c r="W52" s="137">
        <v>3</v>
      </c>
      <c r="X52" s="1" t="s">
        <v>181</v>
      </c>
    </row>
    <row r="53" spans="1:24" customFormat="1" ht="12.75" x14ac:dyDescent="0.2">
      <c r="A53" s="136">
        <v>43751.492816377315</v>
      </c>
      <c r="B53" s="137" t="s">
        <v>31</v>
      </c>
      <c r="C53" s="137" t="s">
        <v>35</v>
      </c>
      <c r="D53" s="137" t="s">
        <v>26</v>
      </c>
      <c r="E53" s="137" t="s">
        <v>262</v>
      </c>
      <c r="F53" s="137" t="s">
        <v>164</v>
      </c>
      <c r="G53" s="137" t="s">
        <v>38</v>
      </c>
      <c r="H53" s="137" t="s">
        <v>100</v>
      </c>
      <c r="I53" s="137">
        <v>3</v>
      </c>
      <c r="J53" s="137">
        <v>3</v>
      </c>
      <c r="K53" s="137">
        <v>3</v>
      </c>
      <c r="L53" s="137">
        <v>3</v>
      </c>
      <c r="M53" s="137">
        <v>3</v>
      </c>
      <c r="N53" s="137">
        <v>3</v>
      </c>
      <c r="O53" s="137">
        <v>3</v>
      </c>
      <c r="P53" s="137">
        <v>3</v>
      </c>
      <c r="Q53" s="137">
        <v>3</v>
      </c>
      <c r="R53" s="137">
        <v>3</v>
      </c>
      <c r="S53" s="137">
        <v>3</v>
      </c>
      <c r="T53" s="137">
        <v>3</v>
      </c>
      <c r="U53" s="137">
        <v>3</v>
      </c>
      <c r="V53" s="137">
        <v>3</v>
      </c>
      <c r="W53" s="137">
        <v>3</v>
      </c>
    </row>
    <row r="54" spans="1:24" customFormat="1" ht="12.75" x14ac:dyDescent="0.2">
      <c r="A54" s="136">
        <v>43751.492990393519</v>
      </c>
      <c r="B54" s="137" t="s">
        <v>31</v>
      </c>
      <c r="C54" s="137" t="s">
        <v>32</v>
      </c>
      <c r="D54" s="137" t="s">
        <v>26</v>
      </c>
      <c r="E54" s="137" t="s">
        <v>46</v>
      </c>
      <c r="F54" s="137" t="s">
        <v>164</v>
      </c>
      <c r="G54" s="137" t="s">
        <v>60</v>
      </c>
      <c r="H54" s="137" t="s">
        <v>100</v>
      </c>
      <c r="I54" s="137">
        <v>4</v>
      </c>
      <c r="J54" s="137">
        <v>3</v>
      </c>
      <c r="K54" s="137">
        <v>3</v>
      </c>
      <c r="L54" s="137">
        <v>5</v>
      </c>
      <c r="M54" s="137">
        <v>5</v>
      </c>
      <c r="N54" s="137">
        <v>4</v>
      </c>
      <c r="O54" s="137">
        <v>2</v>
      </c>
      <c r="P54" s="137">
        <v>3</v>
      </c>
      <c r="Q54" s="137">
        <v>3</v>
      </c>
      <c r="R54" s="137">
        <v>3</v>
      </c>
      <c r="S54" s="137">
        <v>4</v>
      </c>
      <c r="T54" s="137">
        <v>3</v>
      </c>
      <c r="U54" s="137">
        <v>4</v>
      </c>
      <c r="V54" s="137">
        <v>3</v>
      </c>
      <c r="W54" s="137">
        <v>5</v>
      </c>
      <c r="X54" s="1" t="s">
        <v>182</v>
      </c>
    </row>
    <row r="55" spans="1:24" customFormat="1" ht="12.75" x14ac:dyDescent="0.2">
      <c r="A55" s="136">
        <v>43751.49459574074</v>
      </c>
      <c r="B55" s="137" t="s">
        <v>24</v>
      </c>
      <c r="C55" s="137" t="s">
        <v>35</v>
      </c>
      <c r="D55" s="137" t="s">
        <v>36</v>
      </c>
      <c r="E55" s="137" t="s">
        <v>263</v>
      </c>
      <c r="F55" s="137" t="s">
        <v>151</v>
      </c>
      <c r="G55" s="137" t="s">
        <v>50</v>
      </c>
      <c r="H55" s="137" t="s">
        <v>100</v>
      </c>
      <c r="I55" s="137">
        <v>4</v>
      </c>
      <c r="J55" s="137">
        <v>4</v>
      </c>
      <c r="K55" s="137">
        <v>4</v>
      </c>
      <c r="L55" s="137">
        <v>4</v>
      </c>
      <c r="M55" s="137">
        <v>4</v>
      </c>
      <c r="N55" s="137">
        <v>5</v>
      </c>
      <c r="O55" s="137">
        <v>3</v>
      </c>
      <c r="P55" s="137">
        <v>4</v>
      </c>
      <c r="Q55" s="137">
        <v>4</v>
      </c>
      <c r="R55" s="137">
        <v>4</v>
      </c>
      <c r="S55" s="137">
        <v>3</v>
      </c>
      <c r="T55" s="137">
        <v>3</v>
      </c>
      <c r="U55" s="137">
        <v>5</v>
      </c>
      <c r="V55" s="137">
        <v>3</v>
      </c>
      <c r="W55" s="137">
        <v>4</v>
      </c>
    </row>
    <row r="56" spans="1:24" customFormat="1" ht="12.75" x14ac:dyDescent="0.2">
      <c r="A56" s="136">
        <v>43751.497486203705</v>
      </c>
      <c r="B56" s="137" t="s">
        <v>31</v>
      </c>
      <c r="C56" s="137" t="s">
        <v>25</v>
      </c>
      <c r="D56" s="137" t="s">
        <v>26</v>
      </c>
      <c r="E56" s="137" t="s">
        <v>42</v>
      </c>
      <c r="F56" s="137" t="s">
        <v>56</v>
      </c>
      <c r="G56" s="137" t="s">
        <v>38</v>
      </c>
      <c r="H56" s="137" t="s">
        <v>100</v>
      </c>
      <c r="I56" s="137">
        <v>5</v>
      </c>
      <c r="J56" s="137">
        <v>4</v>
      </c>
      <c r="K56" s="137">
        <v>4</v>
      </c>
      <c r="L56" s="137">
        <v>5</v>
      </c>
      <c r="M56" s="137">
        <v>5</v>
      </c>
      <c r="N56" s="137">
        <v>4</v>
      </c>
      <c r="O56" s="137">
        <v>2</v>
      </c>
      <c r="P56" s="137">
        <v>4</v>
      </c>
      <c r="Q56" s="137">
        <v>5</v>
      </c>
      <c r="R56" s="137">
        <v>5</v>
      </c>
      <c r="S56" s="137">
        <v>5</v>
      </c>
      <c r="T56" s="137">
        <v>5</v>
      </c>
      <c r="U56" s="137">
        <v>5</v>
      </c>
      <c r="V56" s="137">
        <v>5</v>
      </c>
      <c r="W56" s="137">
        <v>5</v>
      </c>
    </row>
    <row r="57" spans="1:24" customFormat="1" ht="12.75" x14ac:dyDescent="0.2">
      <c r="A57" s="136">
        <v>43751.500175601846</v>
      </c>
      <c r="B57" s="137" t="s">
        <v>24</v>
      </c>
      <c r="C57" s="137" t="s">
        <v>32</v>
      </c>
      <c r="D57" s="137" t="s">
        <v>36</v>
      </c>
      <c r="E57" s="137" t="s">
        <v>33</v>
      </c>
      <c r="F57" s="137" t="s">
        <v>34</v>
      </c>
      <c r="G57" s="137" t="s">
        <v>50</v>
      </c>
      <c r="H57" s="137" t="s">
        <v>100</v>
      </c>
      <c r="I57" s="137">
        <v>5</v>
      </c>
      <c r="J57" s="137">
        <v>5</v>
      </c>
      <c r="K57" s="137">
        <v>4</v>
      </c>
      <c r="L57" s="137">
        <v>4</v>
      </c>
      <c r="M57" s="137">
        <v>4</v>
      </c>
      <c r="N57" s="137">
        <v>5</v>
      </c>
      <c r="O57" s="137">
        <v>3</v>
      </c>
      <c r="P57" s="137">
        <v>4</v>
      </c>
      <c r="Q57" s="137">
        <v>4</v>
      </c>
      <c r="R57" s="137">
        <v>4</v>
      </c>
      <c r="S57" s="137">
        <v>4</v>
      </c>
      <c r="T57" s="137">
        <v>3</v>
      </c>
      <c r="U57" s="137">
        <v>5</v>
      </c>
      <c r="V57" s="137">
        <v>4</v>
      </c>
      <c r="W57" s="137">
        <v>4</v>
      </c>
    </row>
    <row r="58" spans="1:24" customFormat="1" ht="12.75" x14ac:dyDescent="0.2">
      <c r="A58" s="136">
        <v>43751.503796863428</v>
      </c>
      <c r="B58" s="137" t="s">
        <v>24</v>
      </c>
      <c r="C58" s="137" t="s">
        <v>41</v>
      </c>
      <c r="D58" s="137" t="s">
        <v>36</v>
      </c>
      <c r="E58" s="137" t="s">
        <v>264</v>
      </c>
      <c r="F58" s="137" t="s">
        <v>265</v>
      </c>
      <c r="G58" s="137" t="s">
        <v>29</v>
      </c>
      <c r="H58" s="137" t="s">
        <v>100</v>
      </c>
      <c r="I58" s="137">
        <v>5</v>
      </c>
      <c r="J58" s="137">
        <v>5</v>
      </c>
      <c r="K58" s="137">
        <v>5</v>
      </c>
      <c r="L58" s="137">
        <v>5</v>
      </c>
      <c r="M58" s="137">
        <v>5</v>
      </c>
      <c r="N58" s="137">
        <v>5</v>
      </c>
      <c r="O58" s="137">
        <v>3</v>
      </c>
      <c r="P58" s="137">
        <v>5</v>
      </c>
      <c r="Q58" s="137">
        <v>5</v>
      </c>
      <c r="R58" s="137">
        <v>5</v>
      </c>
      <c r="S58" s="137">
        <v>5</v>
      </c>
      <c r="T58" s="137">
        <v>5</v>
      </c>
      <c r="U58" s="137">
        <v>5</v>
      </c>
      <c r="V58" s="137">
        <v>5</v>
      </c>
      <c r="W58" s="137">
        <v>5</v>
      </c>
      <c r="X58" s="1" t="s">
        <v>184</v>
      </c>
    </row>
    <row r="59" spans="1:24" customFormat="1" ht="12.75" x14ac:dyDescent="0.2">
      <c r="A59" s="136">
        <v>43751.504047060182</v>
      </c>
      <c r="B59" s="137" t="s">
        <v>24</v>
      </c>
      <c r="C59" s="137" t="s">
        <v>25</v>
      </c>
      <c r="D59" s="137" t="s">
        <v>26</v>
      </c>
      <c r="E59" s="137" t="s">
        <v>51</v>
      </c>
      <c r="F59" s="137" t="s">
        <v>164</v>
      </c>
      <c r="G59" s="137" t="s">
        <v>60</v>
      </c>
      <c r="H59" s="137" t="s">
        <v>100</v>
      </c>
      <c r="I59" s="137">
        <v>4</v>
      </c>
      <c r="J59" s="137">
        <v>4</v>
      </c>
      <c r="K59" s="137">
        <v>3</v>
      </c>
      <c r="L59" s="137">
        <v>4</v>
      </c>
      <c r="M59" s="137">
        <v>4</v>
      </c>
      <c r="N59" s="137">
        <v>4</v>
      </c>
      <c r="O59" s="137">
        <v>3</v>
      </c>
      <c r="P59" s="137">
        <v>4</v>
      </c>
      <c r="Q59" s="137">
        <v>4</v>
      </c>
      <c r="R59" s="137">
        <v>4</v>
      </c>
      <c r="S59" s="137">
        <v>5</v>
      </c>
      <c r="T59" s="137">
        <v>3</v>
      </c>
      <c r="U59" s="137">
        <v>4</v>
      </c>
      <c r="V59" s="137">
        <v>3</v>
      </c>
      <c r="W59" s="137">
        <v>3</v>
      </c>
    </row>
    <row r="60" spans="1:24" customFormat="1" ht="12.75" x14ac:dyDescent="0.2">
      <c r="A60" s="136">
        <v>43751.515951249996</v>
      </c>
      <c r="B60" s="137" t="s">
        <v>31</v>
      </c>
      <c r="C60" s="137" t="s">
        <v>32</v>
      </c>
      <c r="D60" s="137" t="s">
        <v>36</v>
      </c>
      <c r="E60" s="137" t="s">
        <v>266</v>
      </c>
      <c r="F60" s="137" t="s">
        <v>37</v>
      </c>
      <c r="G60" s="137" t="s">
        <v>50</v>
      </c>
      <c r="H60" s="137" t="s">
        <v>100</v>
      </c>
      <c r="I60" s="137">
        <v>4</v>
      </c>
      <c r="J60" s="137">
        <v>4</v>
      </c>
      <c r="K60" s="137">
        <v>4</v>
      </c>
      <c r="L60" s="137">
        <v>4</v>
      </c>
      <c r="M60" s="137">
        <v>4</v>
      </c>
      <c r="N60" s="137">
        <v>4</v>
      </c>
      <c r="O60" s="137">
        <v>2</v>
      </c>
      <c r="P60" s="137">
        <v>3</v>
      </c>
      <c r="Q60" s="137">
        <v>4</v>
      </c>
      <c r="R60" s="137">
        <v>4</v>
      </c>
      <c r="S60" s="137">
        <v>3</v>
      </c>
      <c r="T60" s="137">
        <v>4</v>
      </c>
      <c r="U60" s="137">
        <v>4</v>
      </c>
      <c r="V60" s="137">
        <v>4</v>
      </c>
      <c r="W60" s="137">
        <v>4</v>
      </c>
    </row>
    <row r="61" spans="1:24" customFormat="1" ht="12.75" x14ac:dyDescent="0.2">
      <c r="A61" s="136">
        <v>43751.517380775462</v>
      </c>
      <c r="B61" s="137" t="s">
        <v>31</v>
      </c>
      <c r="C61" s="137" t="s">
        <v>32</v>
      </c>
      <c r="D61" s="137" t="s">
        <v>26</v>
      </c>
      <c r="E61" s="137" t="s">
        <v>196</v>
      </c>
      <c r="F61" s="137" t="s">
        <v>267</v>
      </c>
      <c r="G61" s="137" t="s">
        <v>29</v>
      </c>
      <c r="H61" s="137" t="s">
        <v>100</v>
      </c>
      <c r="I61" s="137">
        <v>4</v>
      </c>
      <c r="J61" s="137">
        <v>4</v>
      </c>
      <c r="K61" s="137">
        <v>4</v>
      </c>
      <c r="L61" s="137">
        <v>4</v>
      </c>
      <c r="M61" s="137">
        <v>4</v>
      </c>
      <c r="N61" s="137">
        <v>4</v>
      </c>
      <c r="O61" s="137">
        <v>2</v>
      </c>
      <c r="P61" s="137">
        <v>4</v>
      </c>
      <c r="Q61" s="137">
        <v>4</v>
      </c>
      <c r="R61" s="137">
        <v>4</v>
      </c>
      <c r="S61" s="137">
        <v>4</v>
      </c>
      <c r="T61" s="137">
        <v>5</v>
      </c>
      <c r="U61" s="137">
        <v>4</v>
      </c>
      <c r="V61" s="137">
        <v>5</v>
      </c>
      <c r="W61" s="137">
        <v>5</v>
      </c>
    </row>
    <row r="62" spans="1:24" customFormat="1" ht="12.75" x14ac:dyDescent="0.2">
      <c r="A62" s="136">
        <v>43751.557105358792</v>
      </c>
      <c r="B62" s="137" t="s">
        <v>31</v>
      </c>
      <c r="C62" s="137" t="s">
        <v>25</v>
      </c>
      <c r="D62" s="137" t="s">
        <v>36</v>
      </c>
      <c r="E62" s="137" t="s">
        <v>33</v>
      </c>
      <c r="F62" s="137" t="s">
        <v>245</v>
      </c>
      <c r="G62" s="137" t="s">
        <v>57</v>
      </c>
      <c r="H62" s="137" t="s">
        <v>100</v>
      </c>
      <c r="I62" s="137">
        <v>5</v>
      </c>
      <c r="J62" s="137">
        <v>5</v>
      </c>
      <c r="K62" s="137">
        <v>5</v>
      </c>
      <c r="L62" s="137">
        <v>5</v>
      </c>
      <c r="M62" s="137">
        <v>5</v>
      </c>
      <c r="N62" s="137">
        <v>5</v>
      </c>
      <c r="O62" s="137">
        <v>3</v>
      </c>
      <c r="P62" s="137">
        <v>4</v>
      </c>
      <c r="Q62" s="137">
        <v>4</v>
      </c>
      <c r="R62" s="137">
        <v>5</v>
      </c>
      <c r="S62" s="137">
        <v>5</v>
      </c>
      <c r="T62" s="137">
        <v>5</v>
      </c>
      <c r="U62" s="137">
        <v>5</v>
      </c>
      <c r="V62" s="137">
        <v>5</v>
      </c>
      <c r="W62" s="137">
        <v>4</v>
      </c>
    </row>
    <row r="63" spans="1:24" s="121" customFormat="1" ht="12.75" x14ac:dyDescent="0.2">
      <c r="A63" s="136">
        <v>43751.634606157408</v>
      </c>
      <c r="B63" s="137" t="s">
        <v>31</v>
      </c>
      <c r="C63" s="137" t="s">
        <v>25</v>
      </c>
      <c r="D63" s="137" t="s">
        <v>36</v>
      </c>
      <c r="E63" s="137" t="s">
        <v>33</v>
      </c>
      <c r="F63" s="137" t="s">
        <v>245</v>
      </c>
      <c r="G63" s="137" t="s">
        <v>57</v>
      </c>
      <c r="H63" s="137" t="s">
        <v>100</v>
      </c>
      <c r="I63" s="137">
        <v>5</v>
      </c>
      <c r="J63" s="137">
        <v>5</v>
      </c>
      <c r="K63" s="137">
        <v>5</v>
      </c>
      <c r="L63" s="137">
        <v>5</v>
      </c>
      <c r="M63" s="137">
        <v>5</v>
      </c>
      <c r="N63" s="137">
        <v>5</v>
      </c>
      <c r="O63" s="137">
        <v>3</v>
      </c>
      <c r="P63" s="137">
        <v>4</v>
      </c>
      <c r="Q63" s="137">
        <v>4</v>
      </c>
      <c r="R63" s="137">
        <v>5</v>
      </c>
      <c r="S63" s="137">
        <v>5</v>
      </c>
      <c r="T63" s="137">
        <v>5</v>
      </c>
      <c r="U63" s="137">
        <v>5</v>
      </c>
      <c r="V63" s="137">
        <v>5</v>
      </c>
      <c r="W63" s="137">
        <v>4</v>
      </c>
    </row>
    <row r="64" spans="1:24" s="121" customFormat="1" ht="12.75" x14ac:dyDescent="0.2">
      <c r="A64" s="136">
        <v>43751.700240439815</v>
      </c>
      <c r="B64" s="137" t="s">
        <v>31</v>
      </c>
      <c r="C64" s="137" t="s">
        <v>32</v>
      </c>
      <c r="D64" s="137" t="s">
        <v>26</v>
      </c>
      <c r="E64" s="137" t="s">
        <v>33</v>
      </c>
      <c r="F64" s="137" t="s">
        <v>49</v>
      </c>
      <c r="G64" s="137" t="s">
        <v>60</v>
      </c>
      <c r="H64" s="137" t="s">
        <v>100</v>
      </c>
      <c r="I64" s="137">
        <v>4</v>
      </c>
      <c r="J64" s="137">
        <v>4</v>
      </c>
      <c r="K64" s="137">
        <v>4</v>
      </c>
      <c r="L64" s="137">
        <v>4</v>
      </c>
      <c r="M64" s="137">
        <v>4</v>
      </c>
      <c r="N64" s="137">
        <v>4</v>
      </c>
      <c r="O64" s="137">
        <v>3</v>
      </c>
      <c r="P64" s="137">
        <v>4</v>
      </c>
      <c r="Q64" s="137">
        <v>4</v>
      </c>
      <c r="R64" s="137">
        <v>4</v>
      </c>
      <c r="S64" s="137">
        <v>3</v>
      </c>
      <c r="T64" s="137">
        <v>4</v>
      </c>
      <c r="U64" s="137">
        <v>4</v>
      </c>
      <c r="V64" s="137">
        <v>4</v>
      </c>
      <c r="W64" s="137">
        <v>4</v>
      </c>
    </row>
    <row r="65" spans="1:24" s="121" customFormat="1" ht="12.75" x14ac:dyDescent="0.2">
      <c r="A65" s="136">
        <v>43751.722198217598</v>
      </c>
      <c r="B65" s="137" t="s">
        <v>31</v>
      </c>
      <c r="C65" s="137" t="s">
        <v>35</v>
      </c>
      <c r="D65" s="137" t="s">
        <v>36</v>
      </c>
      <c r="E65" s="137" t="s">
        <v>33</v>
      </c>
      <c r="F65" s="137" t="s">
        <v>45</v>
      </c>
      <c r="G65" s="137" t="s">
        <v>60</v>
      </c>
      <c r="H65" s="137" t="s">
        <v>100</v>
      </c>
      <c r="I65" s="137">
        <v>4</v>
      </c>
      <c r="J65" s="137">
        <v>4</v>
      </c>
      <c r="K65" s="137">
        <v>4</v>
      </c>
      <c r="L65" s="137">
        <v>5</v>
      </c>
      <c r="M65" s="137">
        <v>4</v>
      </c>
      <c r="N65" s="137">
        <v>5</v>
      </c>
      <c r="O65" s="137">
        <v>1</v>
      </c>
      <c r="P65" s="137">
        <v>3</v>
      </c>
      <c r="Q65" s="137">
        <v>4</v>
      </c>
      <c r="R65" s="137">
        <v>5</v>
      </c>
      <c r="S65" s="137">
        <v>4</v>
      </c>
      <c r="T65" s="137">
        <v>4</v>
      </c>
      <c r="U65" s="137">
        <v>5</v>
      </c>
      <c r="V65" s="137">
        <v>5</v>
      </c>
      <c r="W65" s="137">
        <v>5</v>
      </c>
      <c r="X65" s="120" t="s">
        <v>194</v>
      </c>
    </row>
    <row r="66" spans="1:24" s="121" customFormat="1" ht="12.75" x14ac:dyDescent="0.2">
      <c r="A66" s="136">
        <v>43751.739010486112</v>
      </c>
      <c r="B66" s="137" t="s">
        <v>31</v>
      </c>
      <c r="C66" s="137" t="s">
        <v>35</v>
      </c>
      <c r="D66" s="137" t="s">
        <v>26</v>
      </c>
      <c r="E66" s="137" t="s">
        <v>196</v>
      </c>
      <c r="F66" s="137" t="s">
        <v>268</v>
      </c>
      <c r="G66" s="137" t="s">
        <v>29</v>
      </c>
      <c r="H66" s="137" t="s">
        <v>100</v>
      </c>
      <c r="I66" s="137">
        <v>5</v>
      </c>
      <c r="J66" s="137">
        <v>5</v>
      </c>
      <c r="K66" s="137">
        <v>5</v>
      </c>
      <c r="L66" s="137">
        <v>5</v>
      </c>
      <c r="M66" s="137">
        <v>5</v>
      </c>
      <c r="N66" s="137">
        <v>5</v>
      </c>
      <c r="O66" s="137">
        <v>1</v>
      </c>
      <c r="P66" s="137">
        <v>5</v>
      </c>
      <c r="Q66" s="137">
        <v>5</v>
      </c>
      <c r="R66" s="137">
        <v>5</v>
      </c>
      <c r="S66" s="137">
        <v>5</v>
      </c>
      <c r="T66" s="137">
        <v>5</v>
      </c>
      <c r="U66" s="137">
        <v>5</v>
      </c>
      <c r="V66" s="137">
        <v>5</v>
      </c>
      <c r="W66" s="137">
        <v>5</v>
      </c>
    </row>
    <row r="67" spans="1:24" s="121" customFormat="1" ht="12.75" x14ac:dyDescent="0.2">
      <c r="A67" s="136">
        <v>43751.799307395835</v>
      </c>
      <c r="B67" s="137" t="s">
        <v>24</v>
      </c>
      <c r="C67" s="137" t="s">
        <v>25</v>
      </c>
      <c r="D67" s="137" t="s">
        <v>36</v>
      </c>
      <c r="E67" s="137" t="s">
        <v>183</v>
      </c>
      <c r="F67" s="137" t="s">
        <v>45</v>
      </c>
      <c r="G67" s="137" t="s">
        <v>60</v>
      </c>
      <c r="H67" s="137" t="s">
        <v>100</v>
      </c>
      <c r="I67" s="137">
        <v>4</v>
      </c>
      <c r="J67" s="137">
        <v>4</v>
      </c>
      <c r="K67" s="137">
        <v>3</v>
      </c>
      <c r="L67" s="137">
        <v>5</v>
      </c>
      <c r="M67" s="137">
        <v>3</v>
      </c>
      <c r="N67" s="137">
        <v>4</v>
      </c>
      <c r="O67" s="137">
        <v>2</v>
      </c>
      <c r="P67" s="137">
        <v>3</v>
      </c>
      <c r="Q67" s="137">
        <v>4</v>
      </c>
      <c r="R67" s="137">
        <v>4</v>
      </c>
      <c r="S67" s="137">
        <v>3</v>
      </c>
      <c r="T67" s="137">
        <v>4</v>
      </c>
      <c r="U67" s="137">
        <v>4</v>
      </c>
      <c r="V67" s="137">
        <v>3</v>
      </c>
      <c r="W67" s="137">
        <v>5</v>
      </c>
    </row>
    <row r="68" spans="1:24" s="121" customFormat="1" ht="12.75" x14ac:dyDescent="0.2">
      <c r="A68" s="136">
        <v>43751.940198460652</v>
      </c>
      <c r="B68" s="137" t="s">
        <v>31</v>
      </c>
      <c r="C68" s="137" t="s">
        <v>25</v>
      </c>
      <c r="D68" s="137" t="s">
        <v>26</v>
      </c>
      <c r="E68" s="137" t="s">
        <v>269</v>
      </c>
      <c r="F68" s="137" t="s">
        <v>270</v>
      </c>
      <c r="G68" s="137" t="s">
        <v>38</v>
      </c>
      <c r="H68" s="137" t="s">
        <v>100</v>
      </c>
      <c r="I68" s="137">
        <v>3</v>
      </c>
      <c r="J68" s="137">
        <v>4</v>
      </c>
      <c r="K68" s="137">
        <v>4</v>
      </c>
      <c r="L68" s="137">
        <v>4</v>
      </c>
      <c r="M68" s="137">
        <v>4</v>
      </c>
      <c r="N68" s="137">
        <v>5</v>
      </c>
      <c r="O68" s="137">
        <v>2</v>
      </c>
      <c r="P68" s="137">
        <v>4</v>
      </c>
      <c r="Q68" s="137">
        <v>4</v>
      </c>
      <c r="R68" s="137">
        <v>4</v>
      </c>
      <c r="S68" s="137">
        <v>4</v>
      </c>
      <c r="T68" s="137">
        <v>4</v>
      </c>
      <c r="U68" s="137">
        <v>4</v>
      </c>
      <c r="V68" s="137">
        <v>4</v>
      </c>
      <c r="W68" s="137">
        <v>5</v>
      </c>
    </row>
    <row r="69" spans="1:24" s="121" customFormat="1" ht="12.75" x14ac:dyDescent="0.2">
      <c r="A69" s="136">
        <v>43752.325058657407</v>
      </c>
      <c r="B69" s="137" t="s">
        <v>31</v>
      </c>
      <c r="C69" s="137" t="s">
        <v>25</v>
      </c>
      <c r="D69" s="137" t="s">
        <v>26</v>
      </c>
      <c r="E69" s="137" t="s">
        <v>27</v>
      </c>
      <c r="F69" s="137" t="s">
        <v>28</v>
      </c>
      <c r="G69" s="137" t="s">
        <v>60</v>
      </c>
      <c r="H69" s="137" t="s">
        <v>100</v>
      </c>
      <c r="I69" s="137">
        <v>5</v>
      </c>
      <c r="J69" s="137">
        <v>5</v>
      </c>
      <c r="K69" s="137">
        <v>5</v>
      </c>
      <c r="L69" s="137">
        <v>5</v>
      </c>
      <c r="M69" s="137">
        <v>5</v>
      </c>
      <c r="N69" s="137">
        <v>5</v>
      </c>
      <c r="O69" s="137">
        <v>3</v>
      </c>
      <c r="P69" s="137">
        <v>4</v>
      </c>
      <c r="Q69" s="137">
        <v>5</v>
      </c>
      <c r="R69" s="137">
        <v>5</v>
      </c>
      <c r="S69" s="137">
        <v>5</v>
      </c>
      <c r="T69" s="137">
        <v>5</v>
      </c>
      <c r="U69" s="137">
        <v>5</v>
      </c>
      <c r="V69" s="137">
        <v>5</v>
      </c>
      <c r="W69" s="137">
        <v>5</v>
      </c>
      <c r="X69" s="120" t="s">
        <v>195</v>
      </c>
    </row>
    <row r="70" spans="1:24" s="121" customFormat="1" ht="12.75" x14ac:dyDescent="0.2">
      <c r="A70" s="136">
        <v>43752.699563819449</v>
      </c>
      <c r="B70" s="137" t="s">
        <v>31</v>
      </c>
      <c r="C70" s="137" t="s">
        <v>25</v>
      </c>
      <c r="D70" s="137" t="s">
        <v>26</v>
      </c>
      <c r="E70" s="137" t="s">
        <v>33</v>
      </c>
      <c r="F70" s="137" t="s">
        <v>245</v>
      </c>
      <c r="G70" s="137" t="s">
        <v>38</v>
      </c>
      <c r="H70" s="137" t="s">
        <v>100</v>
      </c>
      <c r="I70" s="137">
        <v>4</v>
      </c>
      <c r="J70" s="137">
        <v>4</v>
      </c>
      <c r="K70" s="137">
        <v>3</v>
      </c>
      <c r="L70" s="137">
        <v>5</v>
      </c>
      <c r="M70" s="137">
        <v>4</v>
      </c>
      <c r="N70" s="137">
        <v>4</v>
      </c>
      <c r="O70" s="137">
        <v>3</v>
      </c>
      <c r="P70" s="137">
        <v>4</v>
      </c>
      <c r="Q70" s="137">
        <v>4</v>
      </c>
      <c r="R70" s="137">
        <v>4</v>
      </c>
      <c r="S70" s="137">
        <v>4</v>
      </c>
      <c r="T70" s="137">
        <v>5</v>
      </c>
      <c r="U70" s="137">
        <v>5</v>
      </c>
      <c r="V70" s="137">
        <v>5</v>
      </c>
      <c r="W70" s="137">
        <v>4</v>
      </c>
    </row>
    <row r="71" spans="1:24" s="121" customFormat="1" ht="12.75" x14ac:dyDescent="0.2">
      <c r="A71" s="136">
        <v>43753.0854430787</v>
      </c>
      <c r="B71" s="137" t="s">
        <v>24</v>
      </c>
      <c r="C71" s="137" t="s">
        <v>25</v>
      </c>
      <c r="D71" s="137" t="s">
        <v>26</v>
      </c>
      <c r="E71" s="137" t="s">
        <v>271</v>
      </c>
      <c r="F71" s="137" t="s">
        <v>51</v>
      </c>
      <c r="G71" s="137" t="s">
        <v>29</v>
      </c>
      <c r="H71" s="137" t="s">
        <v>100</v>
      </c>
      <c r="I71" s="137">
        <v>3</v>
      </c>
      <c r="J71" s="137">
        <v>4</v>
      </c>
      <c r="K71" s="137">
        <v>3</v>
      </c>
      <c r="L71" s="137">
        <v>3</v>
      </c>
      <c r="M71" s="137">
        <v>3</v>
      </c>
      <c r="N71" s="137">
        <v>3</v>
      </c>
      <c r="O71" s="137">
        <v>3</v>
      </c>
      <c r="P71" s="137">
        <v>3</v>
      </c>
      <c r="Q71" s="137">
        <v>4</v>
      </c>
      <c r="R71" s="137">
        <v>3</v>
      </c>
      <c r="S71" s="137">
        <v>3</v>
      </c>
      <c r="T71" s="137">
        <v>3</v>
      </c>
      <c r="U71" s="137">
        <v>3</v>
      </c>
      <c r="V71" s="137">
        <v>3</v>
      </c>
      <c r="W71" s="137">
        <v>3</v>
      </c>
    </row>
    <row r="72" spans="1:24" s="121" customFormat="1" ht="12.75" x14ac:dyDescent="0.2">
      <c r="A72" s="136">
        <v>43753.339079606478</v>
      </c>
      <c r="B72" s="137" t="s">
        <v>24</v>
      </c>
      <c r="C72" s="137" t="s">
        <v>25</v>
      </c>
      <c r="D72" s="137" t="s">
        <v>26</v>
      </c>
      <c r="E72" s="137" t="s">
        <v>54</v>
      </c>
      <c r="F72" s="137" t="s">
        <v>51</v>
      </c>
      <c r="G72" s="137" t="s">
        <v>29</v>
      </c>
      <c r="H72" s="137" t="s">
        <v>100</v>
      </c>
      <c r="I72" s="137">
        <v>5</v>
      </c>
      <c r="J72" s="137">
        <v>5</v>
      </c>
      <c r="K72" s="137">
        <v>5</v>
      </c>
      <c r="L72" s="137">
        <v>5</v>
      </c>
      <c r="M72" s="137">
        <v>4</v>
      </c>
      <c r="N72" s="137">
        <v>5</v>
      </c>
      <c r="O72" s="137">
        <v>3</v>
      </c>
      <c r="P72" s="137">
        <v>4</v>
      </c>
      <c r="Q72" s="137">
        <v>5</v>
      </c>
      <c r="R72" s="137">
        <v>5</v>
      </c>
      <c r="S72" s="137">
        <v>4</v>
      </c>
      <c r="T72" s="137">
        <v>5</v>
      </c>
      <c r="U72" s="137">
        <v>5</v>
      </c>
      <c r="V72" s="137">
        <v>5</v>
      </c>
      <c r="W72" s="137">
        <v>5</v>
      </c>
    </row>
    <row r="73" spans="1:24" s="121" customFormat="1" ht="12.75" x14ac:dyDescent="0.2">
      <c r="A73" s="136">
        <v>43753.445366250002</v>
      </c>
      <c r="B73" s="137" t="s">
        <v>24</v>
      </c>
      <c r="C73" s="137" t="s">
        <v>35</v>
      </c>
      <c r="D73" s="137" t="s">
        <v>36</v>
      </c>
      <c r="E73" s="137" t="s">
        <v>33</v>
      </c>
      <c r="F73" s="137" t="s">
        <v>49</v>
      </c>
      <c r="G73" s="137" t="s">
        <v>60</v>
      </c>
      <c r="H73" s="137" t="s">
        <v>100</v>
      </c>
      <c r="I73" s="137">
        <v>4</v>
      </c>
      <c r="J73" s="137">
        <v>4</v>
      </c>
      <c r="K73" s="137">
        <v>4</v>
      </c>
      <c r="L73" s="137">
        <v>3</v>
      </c>
      <c r="M73" s="137">
        <v>3</v>
      </c>
      <c r="N73" s="137">
        <v>4</v>
      </c>
      <c r="O73" s="137">
        <v>2</v>
      </c>
      <c r="P73" s="137">
        <v>3</v>
      </c>
      <c r="Q73" s="137">
        <v>3</v>
      </c>
      <c r="R73" s="137">
        <v>4</v>
      </c>
      <c r="S73" s="137">
        <v>4</v>
      </c>
      <c r="T73" s="137">
        <v>4</v>
      </c>
      <c r="U73" s="137">
        <v>4</v>
      </c>
      <c r="V73" s="137">
        <v>4</v>
      </c>
      <c r="W73" s="137">
        <v>5</v>
      </c>
    </row>
    <row r="74" spans="1:24" s="121" customFormat="1" ht="12.75" x14ac:dyDescent="0.2">
      <c r="A74" s="136">
        <v>43753.537227129629</v>
      </c>
      <c r="B74" s="137" t="s">
        <v>31</v>
      </c>
      <c r="C74" s="137" t="s">
        <v>32</v>
      </c>
      <c r="D74" s="137" t="s">
        <v>36</v>
      </c>
      <c r="E74" s="137" t="s">
        <v>174</v>
      </c>
      <c r="F74" s="137" t="s">
        <v>272</v>
      </c>
      <c r="G74" s="137" t="s">
        <v>60</v>
      </c>
      <c r="H74" s="137" t="s">
        <v>100</v>
      </c>
      <c r="I74" s="137">
        <v>5</v>
      </c>
      <c r="J74" s="137">
        <v>5</v>
      </c>
      <c r="K74" s="137">
        <v>5</v>
      </c>
      <c r="L74" s="137">
        <v>4</v>
      </c>
      <c r="M74" s="137">
        <v>5</v>
      </c>
      <c r="N74" s="137">
        <v>5</v>
      </c>
      <c r="O74" s="137">
        <v>1</v>
      </c>
      <c r="P74" s="137">
        <v>5</v>
      </c>
      <c r="Q74" s="137">
        <v>4</v>
      </c>
      <c r="R74" s="137">
        <v>5</v>
      </c>
      <c r="S74" s="137">
        <v>4</v>
      </c>
      <c r="T74" s="137">
        <v>5</v>
      </c>
      <c r="U74" s="137">
        <v>5</v>
      </c>
      <c r="V74" s="137">
        <v>4</v>
      </c>
      <c r="W74" s="137">
        <v>5</v>
      </c>
    </row>
    <row r="75" spans="1:24" customFormat="1" ht="12.75" x14ac:dyDescent="0.2">
      <c r="A75" s="136">
        <v>43753.922010613431</v>
      </c>
      <c r="B75" s="137" t="s">
        <v>31</v>
      </c>
      <c r="C75" s="137" t="s">
        <v>32</v>
      </c>
      <c r="D75" s="137" t="s">
        <v>26</v>
      </c>
      <c r="E75" s="137" t="s">
        <v>46</v>
      </c>
      <c r="F75" s="137" t="s">
        <v>159</v>
      </c>
      <c r="G75" s="137" t="s">
        <v>60</v>
      </c>
      <c r="H75" s="137" t="s">
        <v>100</v>
      </c>
      <c r="I75" s="137">
        <v>4</v>
      </c>
      <c r="J75" s="137">
        <v>4</v>
      </c>
      <c r="K75" s="137">
        <v>4</v>
      </c>
      <c r="L75" s="137">
        <v>4</v>
      </c>
      <c r="M75" s="137">
        <v>4</v>
      </c>
      <c r="N75" s="137">
        <v>4</v>
      </c>
      <c r="O75" s="137">
        <v>3</v>
      </c>
      <c r="P75" s="137">
        <v>4</v>
      </c>
      <c r="Q75" s="137">
        <v>4</v>
      </c>
      <c r="R75" s="137">
        <v>4</v>
      </c>
      <c r="S75" s="137" t="s">
        <v>30</v>
      </c>
      <c r="T75" s="137">
        <v>3</v>
      </c>
      <c r="U75" s="137">
        <v>4</v>
      </c>
      <c r="V75" s="137">
        <v>4</v>
      </c>
      <c r="W75" s="137">
        <v>5</v>
      </c>
      <c r="X75" s="137" t="s">
        <v>273</v>
      </c>
    </row>
    <row r="76" spans="1:24" customFormat="1" ht="12.75" x14ac:dyDescent="0.2">
      <c r="A76" s="136">
        <v>43754.38861707176</v>
      </c>
      <c r="B76" s="137" t="s">
        <v>31</v>
      </c>
      <c r="C76" s="137" t="s">
        <v>32</v>
      </c>
      <c r="D76" s="137" t="s">
        <v>26</v>
      </c>
      <c r="E76" s="137" t="s">
        <v>42</v>
      </c>
      <c r="F76" s="137" t="s">
        <v>56</v>
      </c>
      <c r="G76" s="137" t="s">
        <v>60</v>
      </c>
      <c r="H76" s="137" t="s">
        <v>100</v>
      </c>
      <c r="I76" s="137">
        <v>4</v>
      </c>
      <c r="J76" s="137">
        <v>4</v>
      </c>
      <c r="K76" s="137">
        <v>4</v>
      </c>
      <c r="L76" s="137">
        <v>5</v>
      </c>
      <c r="M76" s="137">
        <v>5</v>
      </c>
      <c r="N76" s="137">
        <v>4</v>
      </c>
      <c r="O76" s="137">
        <v>2</v>
      </c>
      <c r="P76" s="137">
        <v>4</v>
      </c>
      <c r="Q76" s="137">
        <v>4</v>
      </c>
      <c r="R76" s="137">
        <v>5</v>
      </c>
      <c r="S76" s="137" t="s">
        <v>280</v>
      </c>
      <c r="T76" s="137">
        <v>5</v>
      </c>
      <c r="U76" s="137">
        <v>5</v>
      </c>
      <c r="V76" s="137">
        <v>5</v>
      </c>
      <c r="W76" s="137">
        <v>5</v>
      </c>
    </row>
    <row r="77" spans="1:24" customFormat="1" ht="12.75" x14ac:dyDescent="0.2">
      <c r="A77" s="136">
        <v>43754.518444236106</v>
      </c>
      <c r="B77" s="137" t="s">
        <v>24</v>
      </c>
      <c r="C77" s="137" t="s">
        <v>35</v>
      </c>
      <c r="D77" s="137" t="s">
        <v>36</v>
      </c>
      <c r="E77" s="137" t="s">
        <v>33</v>
      </c>
      <c r="F77" s="137" t="s">
        <v>274</v>
      </c>
      <c r="G77" s="137" t="s">
        <v>29</v>
      </c>
      <c r="H77" s="137" t="s">
        <v>100</v>
      </c>
      <c r="I77" s="137">
        <v>5</v>
      </c>
      <c r="J77" s="137">
        <v>5</v>
      </c>
      <c r="K77" s="137">
        <v>5</v>
      </c>
      <c r="L77" s="137">
        <v>5</v>
      </c>
      <c r="M77" s="137">
        <v>4</v>
      </c>
      <c r="N77" s="137">
        <v>4</v>
      </c>
      <c r="O77" s="137">
        <v>3</v>
      </c>
      <c r="P77" s="137">
        <v>4</v>
      </c>
      <c r="Q77" s="137">
        <v>4</v>
      </c>
      <c r="R77" s="137">
        <v>5</v>
      </c>
      <c r="S77" s="137" t="s">
        <v>280</v>
      </c>
      <c r="T77" s="137">
        <v>4</v>
      </c>
      <c r="U77" s="137">
        <v>5</v>
      </c>
      <c r="V77" s="137">
        <v>5</v>
      </c>
      <c r="W77" s="137">
        <v>5</v>
      </c>
      <c r="X77" s="137" t="s">
        <v>275</v>
      </c>
    </row>
    <row r="78" spans="1:24" customFormat="1" ht="12.75" x14ac:dyDescent="0.2">
      <c r="A78" s="136">
        <v>43754.604931898153</v>
      </c>
      <c r="B78" s="137" t="s">
        <v>31</v>
      </c>
      <c r="C78" s="137" t="s">
        <v>25</v>
      </c>
      <c r="D78" s="137" t="s">
        <v>26</v>
      </c>
      <c r="E78" s="137" t="s">
        <v>276</v>
      </c>
      <c r="F78" s="137" t="s">
        <v>56</v>
      </c>
      <c r="G78" s="137" t="s">
        <v>60</v>
      </c>
      <c r="H78" s="137" t="s">
        <v>100</v>
      </c>
      <c r="I78" s="137">
        <v>5</v>
      </c>
      <c r="J78" s="137">
        <v>5</v>
      </c>
      <c r="K78" s="137">
        <v>4</v>
      </c>
      <c r="L78" s="137">
        <v>4</v>
      </c>
      <c r="M78" s="137">
        <v>4</v>
      </c>
      <c r="N78" s="137">
        <v>5</v>
      </c>
      <c r="O78" s="137">
        <v>4</v>
      </c>
      <c r="P78" s="137">
        <v>3</v>
      </c>
      <c r="Q78" s="137">
        <v>3</v>
      </c>
      <c r="R78" s="137">
        <v>4</v>
      </c>
      <c r="S78" s="137" t="s">
        <v>279</v>
      </c>
      <c r="T78" s="137">
        <v>5</v>
      </c>
      <c r="U78" s="137">
        <v>5</v>
      </c>
      <c r="V78" s="137">
        <v>5</v>
      </c>
      <c r="W78" s="137">
        <v>4</v>
      </c>
    </row>
    <row r="79" spans="1:24" x14ac:dyDescent="0.2">
      <c r="I79" s="4">
        <f>AVERAGE(I2:I78)</f>
        <v>4.4545454545454541</v>
      </c>
      <c r="J79" s="4">
        <f t="shared" ref="J79:W79" si="0">AVERAGE(J2:J78)</f>
        <v>4.4675324675324672</v>
      </c>
      <c r="K79" s="4">
        <f t="shared" si="0"/>
        <v>4.8311688311688314</v>
      </c>
      <c r="L79" s="4">
        <f t="shared" si="0"/>
        <v>4.4675324675324672</v>
      </c>
      <c r="M79" s="4">
        <f t="shared" si="0"/>
        <v>4.4155844155844157</v>
      </c>
      <c r="N79" s="4">
        <f t="shared" si="0"/>
        <v>4.5584415584415581</v>
      </c>
      <c r="O79" s="4">
        <f t="shared" si="0"/>
        <v>2.831168831168831</v>
      </c>
      <c r="P79" s="4">
        <f t="shared" si="0"/>
        <v>4.0389610389610393</v>
      </c>
      <c r="Q79" s="4">
        <f t="shared" si="0"/>
        <v>4.1428571428571432</v>
      </c>
      <c r="R79" s="4">
        <f t="shared" si="0"/>
        <v>4.3766233766233764</v>
      </c>
      <c r="S79" s="4">
        <f t="shared" si="0"/>
        <v>4.1643835616438354</v>
      </c>
      <c r="T79" s="4">
        <f t="shared" si="0"/>
        <v>4.4285714285714288</v>
      </c>
      <c r="U79" s="4">
        <f t="shared" si="0"/>
        <v>4.5714285714285712</v>
      </c>
      <c r="V79" s="4">
        <f t="shared" si="0"/>
        <v>4.4285714285714288</v>
      </c>
      <c r="W79" s="4">
        <f t="shared" si="0"/>
        <v>4.6103896103896105</v>
      </c>
      <c r="X79" s="7">
        <f>AVERAGE(I2:W62)</f>
        <v>4.3551912568306008</v>
      </c>
    </row>
    <row r="80" spans="1:24" x14ac:dyDescent="0.2">
      <c r="I80" s="5">
        <f>STDEV(I2:I78)</f>
        <v>0.61868822488974506</v>
      </c>
      <c r="J80" s="5">
        <f t="shared" ref="J80:W80" si="1">STDEV(J2:J78)</f>
        <v>0.64040315395060732</v>
      </c>
      <c r="K80" s="5">
        <f t="shared" si="1"/>
        <v>4.5751117254192115</v>
      </c>
      <c r="L80" s="5">
        <f t="shared" si="1"/>
        <v>0.64040315395060732</v>
      </c>
      <c r="M80" s="5">
        <f t="shared" si="1"/>
        <v>0.65595750324980751</v>
      </c>
      <c r="N80" s="5">
        <f t="shared" si="1"/>
        <v>0.63853257950732378</v>
      </c>
      <c r="O80" s="5">
        <f t="shared" si="1"/>
        <v>0.92341752834094493</v>
      </c>
      <c r="P80" s="5">
        <f t="shared" si="1"/>
        <v>0.59474803248625718</v>
      </c>
      <c r="Q80" s="5">
        <f t="shared" si="1"/>
        <v>0.68276307276670523</v>
      </c>
      <c r="R80" s="5">
        <f t="shared" si="1"/>
        <v>0.62909628245940019</v>
      </c>
      <c r="S80" s="5">
        <f t="shared" si="1"/>
        <v>0.70737579652106131</v>
      </c>
      <c r="T80" s="5">
        <f t="shared" si="1"/>
        <v>0.73320800934141905</v>
      </c>
      <c r="U80" s="5">
        <f t="shared" si="1"/>
        <v>0.65751868951967407</v>
      </c>
      <c r="V80" s="5">
        <f t="shared" si="1"/>
        <v>0.67723453584511906</v>
      </c>
      <c r="W80" s="5">
        <f t="shared" si="1"/>
        <v>0.61034597944729574</v>
      </c>
      <c r="X80" s="7">
        <f>STDEV(I2:W62)</f>
        <v>1.5256963261322241</v>
      </c>
    </row>
    <row r="81" spans="6:23" x14ac:dyDescent="0.2">
      <c r="I81" s="57">
        <f>AVERAGE(I2:I80)</f>
        <v>4.4059902997396856</v>
      </c>
      <c r="J81" s="57">
        <f t="shared" ref="J81:W81" si="2">AVERAGE(J2:J80)</f>
        <v>4.4190877926770007</v>
      </c>
      <c r="K81" s="57">
        <f t="shared" si="2"/>
        <v>4.8279276019821271</v>
      </c>
      <c r="L81" s="57">
        <f t="shared" si="2"/>
        <v>4.4190877926770007</v>
      </c>
      <c r="M81" s="57">
        <f t="shared" si="2"/>
        <v>4.3679942015042306</v>
      </c>
      <c r="N81" s="57">
        <f t="shared" si="2"/>
        <v>4.5088224574423919</v>
      </c>
      <c r="O81" s="57">
        <f t="shared" si="2"/>
        <v>2.8070200805001235</v>
      </c>
      <c r="P81" s="57">
        <f t="shared" si="2"/>
        <v>3.9953634059676872</v>
      </c>
      <c r="Q81" s="57">
        <f t="shared" si="2"/>
        <v>4.0990584837420743</v>
      </c>
      <c r="R81" s="57">
        <f t="shared" si="2"/>
        <v>4.3291863247985161</v>
      </c>
      <c r="S81" s="57">
        <f t="shared" si="2"/>
        <v>4.1182901247755312</v>
      </c>
      <c r="T81" s="57">
        <f t="shared" si="2"/>
        <v>4.3817946764292763</v>
      </c>
      <c r="U81" s="57">
        <f t="shared" si="2"/>
        <v>4.5218854083664333</v>
      </c>
      <c r="V81" s="57">
        <f t="shared" si="2"/>
        <v>4.3810861514483106</v>
      </c>
      <c r="W81" s="57">
        <f t="shared" si="2"/>
        <v>4.5597561467067962</v>
      </c>
    </row>
    <row r="82" spans="6:23" x14ac:dyDescent="0.2">
      <c r="F82" s="122"/>
      <c r="I82" s="57">
        <f>STDEV(I2:I78)</f>
        <v>0.61868822488974506</v>
      </c>
      <c r="J82" s="57">
        <f t="shared" ref="J82:W82" si="3">STDEV(J2:J78)</f>
        <v>0.64040315395060732</v>
      </c>
      <c r="K82" s="57">
        <f t="shared" si="3"/>
        <v>4.5751117254192115</v>
      </c>
      <c r="L82" s="57">
        <f t="shared" si="3"/>
        <v>0.64040315395060732</v>
      </c>
      <c r="M82" s="57">
        <f t="shared" si="3"/>
        <v>0.65595750324980751</v>
      </c>
      <c r="N82" s="57">
        <f t="shared" si="3"/>
        <v>0.63853257950732378</v>
      </c>
      <c r="O82" s="57">
        <f t="shared" si="3"/>
        <v>0.92341752834094493</v>
      </c>
      <c r="P82" s="57">
        <f t="shared" si="3"/>
        <v>0.59474803248625718</v>
      </c>
      <c r="Q82" s="57">
        <f t="shared" si="3"/>
        <v>0.68276307276670523</v>
      </c>
      <c r="R82" s="57">
        <f t="shared" si="3"/>
        <v>0.62909628245940019</v>
      </c>
      <c r="S82" s="57">
        <f t="shared" si="3"/>
        <v>0.70737579652106131</v>
      </c>
      <c r="T82" s="57">
        <f t="shared" si="3"/>
        <v>0.73320800934141905</v>
      </c>
      <c r="U82" s="57">
        <f t="shared" si="3"/>
        <v>0.65751868951967407</v>
      </c>
      <c r="V82" s="57">
        <f t="shared" si="3"/>
        <v>0.67723453584511906</v>
      </c>
      <c r="W82" s="57">
        <f t="shared" si="3"/>
        <v>0.61034597944729574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04"/>
  <sheetViews>
    <sheetView topLeftCell="A85" zoomScale="150" zoomScaleNormal="150" workbookViewId="0">
      <selection activeCell="A99" sqref="A99"/>
    </sheetView>
  </sheetViews>
  <sheetFormatPr defaultRowHeight="24" x14ac:dyDescent="0.55000000000000004"/>
  <cols>
    <col min="1" max="1" width="7.85546875" style="6" customWidth="1"/>
    <col min="2" max="16384" width="9.140625" style="6"/>
  </cols>
  <sheetData>
    <row r="1" spans="2:11" ht="25.5" customHeight="1" x14ac:dyDescent="0.7">
      <c r="B1" s="162" t="s">
        <v>221</v>
      </c>
      <c r="C1" s="162"/>
      <c r="D1" s="162"/>
      <c r="E1" s="162"/>
      <c r="F1" s="162"/>
      <c r="G1" s="162"/>
      <c r="H1" s="162"/>
      <c r="I1" s="162"/>
      <c r="J1" s="162"/>
      <c r="K1" s="162"/>
    </row>
    <row r="2" spans="2:11" ht="12" customHeight="1" x14ac:dyDescent="0.55000000000000004"/>
    <row r="3" spans="2:11" x14ac:dyDescent="0.55000000000000004">
      <c r="C3" s="6" t="s">
        <v>420</v>
      </c>
    </row>
    <row r="4" spans="2:11" x14ac:dyDescent="0.55000000000000004">
      <c r="B4" s="6" t="s">
        <v>295</v>
      </c>
    </row>
    <row r="5" spans="2:11" x14ac:dyDescent="0.55000000000000004">
      <c r="C5" s="6" t="s">
        <v>385</v>
      </c>
      <c r="F5" s="6" t="s">
        <v>390</v>
      </c>
    </row>
    <row r="6" spans="2:11" x14ac:dyDescent="0.55000000000000004">
      <c r="C6" s="6" t="s">
        <v>387</v>
      </c>
      <c r="F6" s="6" t="s">
        <v>391</v>
      </c>
    </row>
    <row r="7" spans="2:11" x14ac:dyDescent="0.55000000000000004">
      <c r="C7" s="6" t="s">
        <v>386</v>
      </c>
      <c r="F7" s="6" t="s">
        <v>392</v>
      </c>
    </row>
    <row r="8" spans="2:11" x14ac:dyDescent="0.55000000000000004">
      <c r="C8" s="6" t="s">
        <v>388</v>
      </c>
      <c r="F8" s="6" t="s">
        <v>390</v>
      </c>
    </row>
    <row r="9" spans="2:11" x14ac:dyDescent="0.55000000000000004">
      <c r="C9" s="6" t="s">
        <v>389</v>
      </c>
      <c r="F9" s="6" t="s">
        <v>393</v>
      </c>
    </row>
    <row r="10" spans="2:11" ht="9.75" customHeight="1" x14ac:dyDescent="0.55000000000000004">
      <c r="C10" s="36"/>
    </row>
    <row r="11" spans="2:11" s="160" customFormat="1" ht="19.5" customHeight="1" x14ac:dyDescent="0.2">
      <c r="C11" s="161" t="s">
        <v>222</v>
      </c>
    </row>
    <row r="12" spans="2:11" ht="10.5" customHeight="1" x14ac:dyDescent="0.55000000000000004"/>
    <row r="13" spans="2:11" s="38" customFormat="1" x14ac:dyDescent="0.55000000000000004">
      <c r="C13" s="36" t="s">
        <v>421</v>
      </c>
    </row>
    <row r="14" spans="2:11" s="38" customFormat="1" x14ac:dyDescent="0.55000000000000004">
      <c r="B14" s="36" t="s">
        <v>426</v>
      </c>
      <c r="C14" s="37"/>
      <c r="D14" s="37"/>
    </row>
    <row r="15" spans="2:11" s="38" customFormat="1" x14ac:dyDescent="0.55000000000000004">
      <c r="B15" s="36" t="s">
        <v>427</v>
      </c>
      <c r="C15" s="37"/>
      <c r="D15" s="37"/>
    </row>
    <row r="16" spans="2:11" s="38" customFormat="1" x14ac:dyDescent="0.55000000000000004">
      <c r="B16" s="36" t="s">
        <v>428</v>
      </c>
      <c r="C16" s="37"/>
      <c r="D16" s="37"/>
    </row>
    <row r="17" spans="2:4" s="38" customFormat="1" x14ac:dyDescent="0.55000000000000004">
      <c r="B17" s="36" t="s">
        <v>429</v>
      </c>
      <c r="C17" s="37"/>
      <c r="D17" s="37"/>
    </row>
    <row r="18" spans="2:4" s="38" customFormat="1" x14ac:dyDescent="0.55000000000000004">
      <c r="B18" s="36" t="s">
        <v>430</v>
      </c>
      <c r="C18" s="37"/>
      <c r="D18" s="37"/>
    </row>
    <row r="19" spans="2:4" s="38" customFormat="1" x14ac:dyDescent="0.55000000000000004">
      <c r="B19" s="36" t="s">
        <v>452</v>
      </c>
      <c r="C19" s="37"/>
      <c r="D19" s="37"/>
    </row>
    <row r="20" spans="2:4" s="38" customFormat="1" x14ac:dyDescent="0.55000000000000004">
      <c r="B20" s="36" t="s">
        <v>431</v>
      </c>
      <c r="C20" s="37"/>
      <c r="D20" s="37"/>
    </row>
    <row r="21" spans="2:4" s="38" customFormat="1" x14ac:dyDescent="0.55000000000000004">
      <c r="B21" s="36" t="s">
        <v>453</v>
      </c>
      <c r="C21" s="37"/>
      <c r="D21" s="37"/>
    </row>
    <row r="22" spans="2:4" s="38" customFormat="1" x14ac:dyDescent="0.55000000000000004">
      <c r="B22" s="36" t="s">
        <v>454</v>
      </c>
      <c r="C22" s="37"/>
      <c r="D22" s="37"/>
    </row>
    <row r="23" spans="2:4" s="38" customFormat="1" x14ac:dyDescent="0.55000000000000004">
      <c r="B23" s="36" t="s">
        <v>447</v>
      </c>
      <c r="C23" s="37"/>
      <c r="D23" s="37"/>
    </row>
    <row r="24" spans="2:4" s="38" customFormat="1" x14ac:dyDescent="0.55000000000000004">
      <c r="B24" s="36" t="s">
        <v>432</v>
      </c>
      <c r="C24" s="37"/>
      <c r="D24" s="37"/>
    </row>
    <row r="25" spans="2:4" s="38" customFormat="1" x14ac:dyDescent="0.55000000000000004">
      <c r="B25" s="36" t="s">
        <v>455</v>
      </c>
      <c r="C25" s="37"/>
      <c r="D25" s="37"/>
    </row>
    <row r="26" spans="2:4" s="38" customFormat="1" x14ac:dyDescent="0.55000000000000004">
      <c r="B26" s="36" t="s">
        <v>456</v>
      </c>
      <c r="C26" s="37"/>
      <c r="D26" s="37"/>
    </row>
    <row r="27" spans="2:4" s="38" customFormat="1" x14ac:dyDescent="0.55000000000000004">
      <c r="B27" s="36" t="s">
        <v>441</v>
      </c>
      <c r="C27" s="37"/>
      <c r="D27" s="37"/>
    </row>
    <row r="28" spans="2:4" s="38" customFormat="1" x14ac:dyDescent="0.55000000000000004">
      <c r="B28" s="36" t="s">
        <v>457</v>
      </c>
      <c r="C28" s="37"/>
      <c r="D28" s="37"/>
    </row>
    <row r="29" spans="2:4" s="38" customFormat="1" x14ac:dyDescent="0.55000000000000004">
      <c r="B29" s="36" t="s">
        <v>442</v>
      </c>
      <c r="C29" s="37"/>
      <c r="D29" s="37"/>
    </row>
    <row r="30" spans="2:4" s="38" customFormat="1" x14ac:dyDescent="0.55000000000000004">
      <c r="B30" s="36" t="s">
        <v>443</v>
      </c>
      <c r="C30" s="37"/>
      <c r="D30" s="37"/>
    </row>
    <row r="31" spans="2:4" s="38" customFormat="1" x14ac:dyDescent="0.55000000000000004">
      <c r="B31" s="36"/>
      <c r="C31" s="37"/>
      <c r="D31" s="37"/>
    </row>
    <row r="32" spans="2:4" s="38" customFormat="1" x14ac:dyDescent="0.55000000000000004">
      <c r="B32" s="36"/>
      <c r="C32" s="37"/>
      <c r="D32" s="37"/>
    </row>
    <row r="33" spans="2:4" s="38" customFormat="1" x14ac:dyDescent="0.55000000000000004">
      <c r="B33" s="36" t="s">
        <v>444</v>
      </c>
      <c r="C33" s="37"/>
      <c r="D33" s="37"/>
    </row>
    <row r="34" spans="2:4" s="38" customFormat="1" x14ac:dyDescent="0.55000000000000004">
      <c r="B34" s="36" t="s">
        <v>445</v>
      </c>
      <c r="C34" s="37"/>
      <c r="D34" s="37"/>
    </row>
    <row r="35" spans="2:4" s="38" customFormat="1" x14ac:dyDescent="0.55000000000000004">
      <c r="B35" s="36" t="s">
        <v>364</v>
      </c>
      <c r="C35" s="37"/>
      <c r="D35" s="37"/>
    </row>
    <row r="36" spans="2:4" s="38" customFormat="1" x14ac:dyDescent="0.55000000000000004">
      <c r="B36" s="36" t="s">
        <v>375</v>
      </c>
      <c r="C36" s="37"/>
      <c r="D36" s="37"/>
    </row>
    <row r="37" spans="2:4" s="38" customFormat="1" x14ac:dyDescent="0.55000000000000004">
      <c r="B37" s="36" t="s">
        <v>376</v>
      </c>
      <c r="C37" s="37"/>
      <c r="D37" s="37"/>
    </row>
    <row r="38" spans="2:4" s="38" customFormat="1" x14ac:dyDescent="0.55000000000000004">
      <c r="B38" s="36" t="s">
        <v>377</v>
      </c>
      <c r="C38" s="37"/>
      <c r="D38" s="37"/>
    </row>
    <row r="39" spans="2:4" s="38" customFormat="1" x14ac:dyDescent="0.55000000000000004">
      <c r="B39" s="36" t="s">
        <v>378</v>
      </c>
      <c r="C39" s="37"/>
      <c r="D39" s="37"/>
    </row>
    <row r="40" spans="2:4" s="38" customFormat="1" x14ac:dyDescent="0.55000000000000004">
      <c r="B40" s="36" t="s">
        <v>379</v>
      </c>
      <c r="C40" s="37"/>
      <c r="D40" s="37"/>
    </row>
    <row r="41" spans="2:4" s="38" customFormat="1" x14ac:dyDescent="0.55000000000000004">
      <c r="B41" s="36" t="s">
        <v>380</v>
      </c>
      <c r="C41" s="37"/>
      <c r="D41" s="37"/>
    </row>
    <row r="42" spans="2:4" s="38" customFormat="1" x14ac:dyDescent="0.55000000000000004">
      <c r="B42" s="36" t="s">
        <v>381</v>
      </c>
      <c r="C42" s="37"/>
      <c r="D42" s="37"/>
    </row>
    <row r="43" spans="2:4" s="38" customFormat="1" x14ac:dyDescent="0.55000000000000004">
      <c r="B43" s="36" t="s">
        <v>394</v>
      </c>
      <c r="C43" s="37"/>
      <c r="D43" s="37"/>
    </row>
    <row r="44" spans="2:4" s="38" customFormat="1" x14ac:dyDescent="0.55000000000000004">
      <c r="B44" s="36" t="s">
        <v>349</v>
      </c>
      <c r="C44" s="37"/>
      <c r="D44" s="37"/>
    </row>
    <row r="45" spans="2:4" s="38" customFormat="1" x14ac:dyDescent="0.55000000000000004">
      <c r="B45" s="36" t="s">
        <v>433</v>
      </c>
      <c r="C45" s="37"/>
      <c r="D45" s="37"/>
    </row>
    <row r="46" spans="2:4" s="38" customFormat="1" x14ac:dyDescent="0.55000000000000004">
      <c r="B46" s="36" t="s">
        <v>434</v>
      </c>
      <c r="C46" s="37"/>
      <c r="D46" s="37"/>
    </row>
    <row r="47" spans="2:4" s="38" customFormat="1" x14ac:dyDescent="0.55000000000000004">
      <c r="B47" s="36" t="s">
        <v>435</v>
      </c>
      <c r="C47" s="37"/>
      <c r="D47" s="37"/>
    </row>
    <row r="48" spans="2:4" s="38" customFormat="1" x14ac:dyDescent="0.55000000000000004">
      <c r="B48" s="36" t="s">
        <v>436</v>
      </c>
      <c r="C48" s="37"/>
      <c r="D48" s="37"/>
    </row>
    <row r="49" spans="2:4" s="38" customFormat="1" x14ac:dyDescent="0.55000000000000004">
      <c r="B49" s="36" t="s">
        <v>437</v>
      </c>
      <c r="C49" s="37"/>
      <c r="D49" s="37"/>
    </row>
    <row r="50" spans="2:4" s="38" customFormat="1" x14ac:dyDescent="0.55000000000000004">
      <c r="B50" s="36" t="s">
        <v>438</v>
      </c>
      <c r="C50" s="37"/>
      <c r="D50" s="37"/>
    </row>
    <row r="51" spans="2:4" s="38" customFormat="1" x14ac:dyDescent="0.55000000000000004">
      <c r="B51" s="36" t="s">
        <v>439</v>
      </c>
      <c r="C51" s="37"/>
      <c r="D51" s="37"/>
    </row>
    <row r="52" spans="2:4" s="38" customFormat="1" x14ac:dyDescent="0.55000000000000004">
      <c r="B52" s="36" t="s">
        <v>440</v>
      </c>
      <c r="C52" s="37"/>
      <c r="D52" s="37"/>
    </row>
    <row r="53" spans="2:4" s="38" customFormat="1" x14ac:dyDescent="0.55000000000000004">
      <c r="B53" s="36" t="s">
        <v>230</v>
      </c>
      <c r="C53" s="37"/>
      <c r="D53" s="37"/>
    </row>
    <row r="54" spans="2:4" s="38" customFormat="1" x14ac:dyDescent="0.55000000000000004">
      <c r="B54" s="36" t="s">
        <v>350</v>
      </c>
      <c r="C54" s="37"/>
      <c r="D54" s="37"/>
    </row>
    <row r="55" spans="2:4" s="38" customFormat="1" x14ac:dyDescent="0.55000000000000004">
      <c r="B55" s="36" t="s">
        <v>424</v>
      </c>
      <c r="C55" s="37"/>
      <c r="D55" s="37"/>
    </row>
    <row r="56" spans="2:4" s="38" customFormat="1" x14ac:dyDescent="0.55000000000000004">
      <c r="B56" s="36" t="s">
        <v>382</v>
      </c>
      <c r="C56" s="37"/>
      <c r="D56" s="37"/>
    </row>
    <row r="57" spans="2:4" s="38" customFormat="1" x14ac:dyDescent="0.55000000000000004">
      <c r="B57" s="36" t="s">
        <v>358</v>
      </c>
      <c r="C57" s="37"/>
      <c r="D57" s="37"/>
    </row>
    <row r="58" spans="2:4" s="38" customFormat="1" x14ac:dyDescent="0.55000000000000004">
      <c r="B58" s="36" t="s">
        <v>383</v>
      </c>
      <c r="C58" s="37"/>
      <c r="D58" s="37"/>
    </row>
    <row r="59" spans="2:4" s="38" customFormat="1" x14ac:dyDescent="0.55000000000000004">
      <c r="B59" s="36" t="s">
        <v>384</v>
      </c>
      <c r="C59" s="37"/>
      <c r="D59" s="37"/>
    </row>
    <row r="60" spans="2:4" s="134" customFormat="1" x14ac:dyDescent="0.55000000000000004">
      <c r="B60" s="132"/>
      <c r="C60" s="133"/>
      <c r="D60" s="133"/>
    </row>
    <row r="61" spans="2:4" s="38" customFormat="1" x14ac:dyDescent="0.55000000000000004">
      <c r="C61" s="75" t="s">
        <v>223</v>
      </c>
    </row>
    <row r="62" spans="2:4" s="38" customFormat="1" x14ac:dyDescent="0.55000000000000004">
      <c r="C62" s="38" t="s">
        <v>224</v>
      </c>
    </row>
    <row r="63" spans="2:4" s="38" customFormat="1" x14ac:dyDescent="0.55000000000000004">
      <c r="B63" s="38" t="s">
        <v>458</v>
      </c>
    </row>
    <row r="64" spans="2:4" s="38" customFormat="1" x14ac:dyDescent="0.55000000000000004">
      <c r="B64" s="38" t="s">
        <v>351</v>
      </c>
    </row>
    <row r="65" spans="2:5" s="38" customFormat="1" x14ac:dyDescent="0.55000000000000004">
      <c r="C65" s="38" t="s">
        <v>225</v>
      </c>
    </row>
    <row r="66" spans="2:5" s="38" customFormat="1" x14ac:dyDescent="0.55000000000000004">
      <c r="B66" s="38" t="s">
        <v>459</v>
      </c>
    </row>
    <row r="67" spans="2:5" s="38" customFormat="1" x14ac:dyDescent="0.55000000000000004">
      <c r="B67" s="38" t="s">
        <v>352</v>
      </c>
    </row>
    <row r="68" spans="2:5" s="38" customFormat="1" x14ac:dyDescent="0.55000000000000004">
      <c r="C68" s="38" t="s">
        <v>226</v>
      </c>
    </row>
    <row r="69" spans="2:5" s="38" customFormat="1" x14ac:dyDescent="0.55000000000000004">
      <c r="B69" s="38" t="s">
        <v>460</v>
      </c>
    </row>
    <row r="70" spans="2:5" s="38" customFormat="1" x14ac:dyDescent="0.55000000000000004">
      <c r="B70" s="38" t="s">
        <v>446</v>
      </c>
    </row>
    <row r="71" spans="2:5" s="38" customFormat="1" x14ac:dyDescent="0.55000000000000004">
      <c r="C71" s="38" t="s">
        <v>229</v>
      </c>
    </row>
    <row r="72" spans="2:5" s="38" customFormat="1" x14ac:dyDescent="0.55000000000000004">
      <c r="B72" s="38" t="s">
        <v>461</v>
      </c>
    </row>
    <row r="73" spans="2:5" s="38" customFormat="1" x14ac:dyDescent="0.55000000000000004">
      <c r="B73" s="38" t="s">
        <v>343</v>
      </c>
    </row>
    <row r="74" spans="2:5" s="38" customFormat="1" x14ac:dyDescent="0.55000000000000004">
      <c r="C74" s="38" t="s">
        <v>227</v>
      </c>
    </row>
    <row r="75" spans="2:5" s="38" customFormat="1" x14ac:dyDescent="0.55000000000000004">
      <c r="B75" s="38" t="s">
        <v>462</v>
      </c>
    </row>
    <row r="76" spans="2:5" s="38" customFormat="1" x14ac:dyDescent="0.55000000000000004">
      <c r="B76" s="38" t="s">
        <v>348</v>
      </c>
    </row>
    <row r="77" spans="2:5" s="38" customFormat="1" x14ac:dyDescent="0.55000000000000004">
      <c r="C77" s="75" t="s">
        <v>228</v>
      </c>
    </row>
    <row r="78" spans="2:5" s="38" customFormat="1" x14ac:dyDescent="0.55000000000000004">
      <c r="C78" s="38" t="s">
        <v>353</v>
      </c>
    </row>
    <row r="79" spans="2:5" s="38" customFormat="1" x14ac:dyDescent="0.55000000000000004">
      <c r="B79" s="13" t="s">
        <v>463</v>
      </c>
      <c r="C79" s="56"/>
      <c r="D79" s="56"/>
      <c r="E79" s="12"/>
    </row>
    <row r="80" spans="2:5" s="38" customFormat="1" x14ac:dyDescent="0.55000000000000004">
      <c r="B80" s="13" t="s">
        <v>464</v>
      </c>
      <c r="C80" s="56"/>
      <c r="D80" s="56"/>
      <c r="E80" s="12"/>
    </row>
    <row r="81" spans="1:5" s="38" customFormat="1" x14ac:dyDescent="0.55000000000000004">
      <c r="B81" s="13" t="s">
        <v>465</v>
      </c>
      <c r="C81" s="56"/>
      <c r="D81" s="56"/>
      <c r="E81" s="12"/>
    </row>
    <row r="82" spans="1:5" s="38" customFormat="1" x14ac:dyDescent="0.55000000000000004">
      <c r="B82" s="13"/>
      <c r="C82" s="56" t="s">
        <v>467</v>
      </c>
      <c r="D82" s="68"/>
      <c r="E82" s="14"/>
    </row>
    <row r="83" spans="1:5" s="38" customFormat="1" x14ac:dyDescent="0.55000000000000004">
      <c r="B83" s="13" t="s">
        <v>354</v>
      </c>
      <c r="C83" s="56"/>
      <c r="D83" s="56"/>
      <c r="E83" s="12"/>
    </row>
    <row r="84" spans="1:5" s="38" customFormat="1" x14ac:dyDescent="0.55000000000000004">
      <c r="B84" s="13" t="s">
        <v>466</v>
      </c>
      <c r="C84" s="56"/>
      <c r="D84" s="56"/>
      <c r="E84" s="12"/>
    </row>
    <row r="85" spans="1:5" s="38" customFormat="1" x14ac:dyDescent="0.55000000000000004">
      <c r="B85" s="13" t="s">
        <v>355</v>
      </c>
      <c r="C85" s="56"/>
      <c r="D85" s="56"/>
      <c r="E85" s="12"/>
    </row>
    <row r="86" spans="1:5" s="38" customFormat="1" x14ac:dyDescent="0.55000000000000004">
      <c r="B86" s="13" t="s">
        <v>356</v>
      </c>
      <c r="C86" s="56"/>
      <c r="D86" s="56"/>
      <c r="E86" s="12"/>
    </row>
    <row r="87" spans="1:5" s="38" customFormat="1" x14ac:dyDescent="0.55000000000000004">
      <c r="B87" s="13" t="s">
        <v>331</v>
      </c>
      <c r="C87" s="56"/>
      <c r="D87" s="56"/>
      <c r="E87" s="12"/>
    </row>
    <row r="88" spans="1:5" s="38" customFormat="1" x14ac:dyDescent="0.55000000000000004">
      <c r="B88" s="13"/>
      <c r="C88" s="56"/>
      <c r="D88" s="56"/>
      <c r="E88" s="12"/>
    </row>
    <row r="89" spans="1:5" s="38" customFormat="1" x14ac:dyDescent="0.55000000000000004">
      <c r="B89" s="13"/>
      <c r="C89" s="56"/>
      <c r="D89" s="56"/>
      <c r="E89" s="12"/>
    </row>
    <row r="90" spans="1:5" s="38" customFormat="1" x14ac:dyDescent="0.55000000000000004">
      <c r="B90" s="13"/>
      <c r="C90" s="56" t="s">
        <v>371</v>
      </c>
      <c r="D90" s="56"/>
      <c r="E90" s="12"/>
    </row>
    <row r="91" spans="1:5" s="38" customFormat="1" x14ac:dyDescent="0.55000000000000004">
      <c r="B91" s="13" t="s">
        <v>372</v>
      </c>
      <c r="C91" s="56"/>
      <c r="D91" s="56"/>
      <c r="E91" s="12"/>
    </row>
    <row r="92" spans="1:5" s="38" customFormat="1" x14ac:dyDescent="0.55000000000000004">
      <c r="B92" s="13" t="s">
        <v>468</v>
      </c>
      <c r="C92" s="56"/>
      <c r="D92" s="56"/>
      <c r="E92" s="12"/>
    </row>
    <row r="93" spans="1:5" s="38" customFormat="1" x14ac:dyDescent="0.55000000000000004">
      <c r="B93" s="13" t="s">
        <v>469</v>
      </c>
      <c r="C93" s="56"/>
      <c r="D93" s="56"/>
      <c r="E93" s="12"/>
    </row>
    <row r="94" spans="1:5" s="38" customFormat="1" x14ac:dyDescent="0.55000000000000004">
      <c r="B94" s="13"/>
      <c r="C94" s="56" t="s">
        <v>473</v>
      </c>
      <c r="D94" s="56"/>
      <c r="E94" s="12"/>
    </row>
    <row r="95" spans="1:5" s="38" customFormat="1" x14ac:dyDescent="0.55000000000000004">
      <c r="B95" s="13" t="s">
        <v>474</v>
      </c>
      <c r="C95" s="56"/>
      <c r="D95" s="56"/>
      <c r="E95" s="12"/>
    </row>
    <row r="96" spans="1:5" s="38" customFormat="1" x14ac:dyDescent="0.55000000000000004">
      <c r="A96" s="13" t="s">
        <v>475</v>
      </c>
      <c r="B96" s="56"/>
      <c r="C96" s="56"/>
      <c r="D96" s="12"/>
    </row>
    <row r="97" spans="1:5" s="38" customFormat="1" x14ac:dyDescent="0.55000000000000004">
      <c r="A97" s="13" t="s">
        <v>476</v>
      </c>
      <c r="B97" s="56"/>
      <c r="C97" s="56"/>
      <c r="D97" s="12"/>
    </row>
    <row r="98" spans="1:5" s="38" customFormat="1" x14ac:dyDescent="0.55000000000000004">
      <c r="A98" s="13" t="s">
        <v>477</v>
      </c>
      <c r="B98" s="56"/>
      <c r="C98" s="56"/>
      <c r="D98" s="12"/>
    </row>
    <row r="99" spans="1:5" s="38" customFormat="1" x14ac:dyDescent="0.55000000000000004">
      <c r="A99" s="13" t="s">
        <v>478</v>
      </c>
      <c r="B99" s="56"/>
      <c r="C99" s="56"/>
      <c r="D99" s="12"/>
    </row>
    <row r="100" spans="1:5" s="38" customFormat="1" x14ac:dyDescent="0.55000000000000004">
      <c r="B100" s="13"/>
      <c r="C100" s="56" t="s">
        <v>470</v>
      </c>
      <c r="D100" s="56"/>
      <c r="E100" s="12"/>
    </row>
    <row r="101" spans="1:5" s="38" customFormat="1" x14ac:dyDescent="0.55000000000000004">
      <c r="B101" s="13" t="s">
        <v>373</v>
      </c>
      <c r="C101" s="56"/>
      <c r="D101" s="56"/>
      <c r="E101" s="12"/>
    </row>
    <row r="102" spans="1:5" s="38" customFormat="1" x14ac:dyDescent="0.55000000000000004">
      <c r="A102" s="13" t="s">
        <v>422</v>
      </c>
      <c r="B102" s="56"/>
      <c r="C102" s="56"/>
      <c r="D102" s="12"/>
    </row>
    <row r="103" spans="1:5" s="38" customFormat="1" x14ac:dyDescent="0.55000000000000004">
      <c r="A103" s="13" t="s">
        <v>423</v>
      </c>
      <c r="B103" s="56"/>
      <c r="C103" s="56"/>
      <c r="D103" s="12"/>
    </row>
    <row r="104" spans="1:5" s="38" customFormat="1" x14ac:dyDescent="0.55000000000000004">
      <c r="A104" s="13"/>
      <c r="B104" s="56" t="s">
        <v>374</v>
      </c>
      <c r="C104" s="56"/>
      <c r="D104" s="12"/>
    </row>
  </sheetData>
  <mergeCells count="1">
    <mergeCell ref="B1:K1"/>
  </mergeCells>
  <pageMargins left="0.45" right="0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G687"/>
  <sheetViews>
    <sheetView tabSelected="1" topLeftCell="A431" zoomScale="140" zoomScaleNormal="140" workbookViewId="0">
      <selection activeCell="A399" sqref="A399"/>
    </sheetView>
  </sheetViews>
  <sheetFormatPr defaultRowHeight="21.75" x14ac:dyDescent="0.5"/>
  <cols>
    <col min="1" max="1" width="68.28515625" style="20" customWidth="1"/>
    <col min="2" max="2" width="6.140625" style="21" customWidth="1"/>
    <col min="3" max="3" width="7.140625" style="21" customWidth="1"/>
    <col min="4" max="4" width="8.7109375" style="19" customWidth="1"/>
    <col min="5" max="5" width="7.7109375" style="19" customWidth="1"/>
    <col min="6" max="6" width="11.42578125" style="19" bestFit="1" customWidth="1"/>
    <col min="7" max="16384" width="9.140625" style="19"/>
  </cols>
  <sheetData>
    <row r="1" spans="1:4" s="33" customFormat="1" ht="30.75" x14ac:dyDescent="0.7">
      <c r="A1" s="172" t="s">
        <v>70</v>
      </c>
      <c r="B1" s="172"/>
      <c r="C1" s="172"/>
      <c r="D1" s="172"/>
    </row>
    <row r="2" spans="1:4" s="33" customFormat="1" ht="27.75" x14ac:dyDescent="0.65">
      <c r="A2" s="173" t="s">
        <v>419</v>
      </c>
      <c r="B2" s="173"/>
      <c r="C2" s="173"/>
      <c r="D2" s="173"/>
    </row>
    <row r="3" spans="1:4" s="33" customFormat="1" ht="3.75" customHeight="1" x14ac:dyDescent="0.5">
      <c r="A3" s="34"/>
      <c r="B3" s="35"/>
      <c r="C3" s="35"/>
    </row>
    <row r="4" spans="1:4" s="38" customFormat="1" ht="24" x14ac:dyDescent="0.55000000000000004">
      <c r="A4" s="36" t="s">
        <v>96</v>
      </c>
      <c r="B4" s="37"/>
      <c r="C4" s="37"/>
    </row>
    <row r="5" spans="1:4" s="38" customFormat="1" ht="24" x14ac:dyDescent="0.55000000000000004">
      <c r="A5" s="36" t="s">
        <v>296</v>
      </c>
      <c r="B5" s="37"/>
      <c r="C5" s="37"/>
    </row>
    <row r="6" spans="1:4" s="38" customFormat="1" ht="24" x14ac:dyDescent="0.55000000000000004">
      <c r="A6" s="36" t="s">
        <v>406</v>
      </c>
      <c r="B6" s="37"/>
      <c r="C6" s="37"/>
    </row>
    <row r="7" spans="1:4" s="38" customFormat="1" ht="24" x14ac:dyDescent="0.55000000000000004">
      <c r="A7" s="36" t="s">
        <v>407</v>
      </c>
      <c r="B7" s="37"/>
      <c r="C7" s="37"/>
    </row>
    <row r="8" spans="1:4" s="38" customFormat="1" ht="24" x14ac:dyDescent="0.55000000000000004">
      <c r="A8" s="36" t="s">
        <v>409</v>
      </c>
      <c r="B8" s="37"/>
      <c r="C8" s="37"/>
    </row>
    <row r="9" spans="1:4" s="38" customFormat="1" ht="24" x14ac:dyDescent="0.55000000000000004">
      <c r="A9" s="36" t="s">
        <v>408</v>
      </c>
      <c r="B9" s="37"/>
      <c r="C9" s="37"/>
    </row>
    <row r="10" spans="1:4" s="38" customFormat="1" ht="24" x14ac:dyDescent="0.55000000000000004">
      <c r="A10" s="36" t="s">
        <v>410</v>
      </c>
      <c r="B10" s="37"/>
      <c r="C10" s="37"/>
    </row>
    <row r="11" spans="1:4" s="38" customFormat="1" ht="24" x14ac:dyDescent="0.55000000000000004">
      <c r="A11" s="41" t="s">
        <v>71</v>
      </c>
      <c r="B11" s="37"/>
      <c r="C11" s="37"/>
    </row>
    <row r="12" spans="1:4" s="38" customFormat="1" ht="4.5" customHeight="1" x14ac:dyDescent="0.55000000000000004">
      <c r="A12" s="36"/>
      <c r="B12" s="37"/>
      <c r="C12" s="37"/>
    </row>
    <row r="13" spans="1:4" s="38" customFormat="1" ht="24" x14ac:dyDescent="0.55000000000000004">
      <c r="A13" s="41" t="s">
        <v>72</v>
      </c>
      <c r="B13" s="37"/>
      <c r="C13" s="37"/>
    </row>
    <row r="14" spans="1:4" s="38" customFormat="1" ht="24" x14ac:dyDescent="0.55000000000000004">
      <c r="A14" s="41" t="s">
        <v>81</v>
      </c>
      <c r="B14" s="37"/>
      <c r="C14" s="37"/>
    </row>
    <row r="15" spans="1:4" s="38" customFormat="1" ht="24" x14ac:dyDescent="0.55000000000000004">
      <c r="A15" s="102" t="s">
        <v>75</v>
      </c>
      <c r="B15" s="103" t="s">
        <v>73</v>
      </c>
      <c r="C15" s="103" t="s">
        <v>74</v>
      </c>
    </row>
    <row r="16" spans="1:4" s="38" customFormat="1" ht="24" x14ac:dyDescent="0.55000000000000004">
      <c r="A16" s="59" t="s">
        <v>78</v>
      </c>
      <c r="B16" s="42"/>
      <c r="C16" s="60"/>
    </row>
    <row r="17" spans="1:3" s="38" customFormat="1" ht="24" x14ac:dyDescent="0.55000000000000004">
      <c r="A17" s="61" t="s">
        <v>76</v>
      </c>
      <c r="B17" s="45">
        <v>9</v>
      </c>
      <c r="C17" s="48">
        <f>B17*100/77</f>
        <v>11.688311688311689</v>
      </c>
    </row>
    <row r="18" spans="1:3" s="38" customFormat="1" ht="24" x14ac:dyDescent="0.55000000000000004">
      <c r="A18" s="62" t="s">
        <v>77</v>
      </c>
      <c r="B18" s="63">
        <v>5</v>
      </c>
      <c r="C18" s="49">
        <f>B18*100/77</f>
        <v>6.4935064935064934</v>
      </c>
    </row>
    <row r="19" spans="1:3" s="38" customFormat="1" ht="24" x14ac:dyDescent="0.55000000000000004">
      <c r="A19" s="59" t="s">
        <v>79</v>
      </c>
      <c r="B19" s="42"/>
      <c r="C19" s="48"/>
    </row>
    <row r="20" spans="1:3" s="38" customFormat="1" ht="24" x14ac:dyDescent="0.55000000000000004">
      <c r="A20" s="61" t="s">
        <v>76</v>
      </c>
      <c r="B20" s="45">
        <v>10</v>
      </c>
      <c r="C20" s="48">
        <f>B20*100/77</f>
        <v>12.987012987012987</v>
      </c>
    </row>
    <row r="21" spans="1:3" s="38" customFormat="1" ht="24" x14ac:dyDescent="0.55000000000000004">
      <c r="A21" s="62" t="s">
        <v>77</v>
      </c>
      <c r="B21" s="63">
        <v>8</v>
      </c>
      <c r="C21" s="49">
        <f>B21*100/77</f>
        <v>10.38961038961039</v>
      </c>
    </row>
    <row r="22" spans="1:3" s="38" customFormat="1" ht="24" x14ac:dyDescent="0.55000000000000004">
      <c r="A22" s="59" t="s">
        <v>80</v>
      </c>
      <c r="B22" s="42"/>
      <c r="C22" s="48"/>
    </row>
    <row r="23" spans="1:3" s="38" customFormat="1" ht="24" x14ac:dyDescent="0.55000000000000004">
      <c r="A23" s="61" t="s">
        <v>76</v>
      </c>
      <c r="B23" s="45">
        <v>12</v>
      </c>
      <c r="C23" s="48">
        <f>B23*100/77</f>
        <v>15.584415584415584</v>
      </c>
    </row>
    <row r="24" spans="1:3" s="38" customFormat="1" ht="24" x14ac:dyDescent="0.55000000000000004">
      <c r="A24" s="62" t="s">
        <v>77</v>
      </c>
      <c r="B24" s="63">
        <v>12</v>
      </c>
      <c r="C24" s="49">
        <f>B24*100/77</f>
        <v>15.584415584415584</v>
      </c>
    </row>
    <row r="25" spans="1:3" s="38" customFormat="1" ht="24" x14ac:dyDescent="0.55000000000000004">
      <c r="A25" s="61" t="s">
        <v>192</v>
      </c>
      <c r="B25" s="45"/>
      <c r="C25" s="48"/>
    </row>
    <row r="26" spans="1:3" s="38" customFormat="1" ht="24" x14ac:dyDescent="0.55000000000000004">
      <c r="A26" s="61" t="s">
        <v>76</v>
      </c>
      <c r="B26" s="45">
        <v>8</v>
      </c>
      <c r="C26" s="48">
        <f>B26*100/77</f>
        <v>10.38961038961039</v>
      </c>
    </row>
    <row r="27" spans="1:3" s="38" customFormat="1" ht="24" x14ac:dyDescent="0.55000000000000004">
      <c r="A27" s="61" t="s">
        <v>77</v>
      </c>
      <c r="B27" s="45">
        <v>6</v>
      </c>
      <c r="C27" s="49">
        <f>B27*100/77</f>
        <v>7.7922077922077921</v>
      </c>
    </row>
    <row r="28" spans="1:3" s="38" customFormat="1" ht="24" x14ac:dyDescent="0.55000000000000004">
      <c r="A28" s="59" t="s">
        <v>193</v>
      </c>
      <c r="B28" s="42"/>
      <c r="C28" s="48"/>
    </row>
    <row r="29" spans="1:3" s="38" customFormat="1" ht="24" x14ac:dyDescent="0.55000000000000004">
      <c r="A29" s="61" t="s">
        <v>76</v>
      </c>
      <c r="B29" s="45">
        <v>4</v>
      </c>
      <c r="C29" s="48">
        <f>B29*100/77</f>
        <v>5.1948051948051948</v>
      </c>
    </row>
    <row r="30" spans="1:3" s="38" customFormat="1" ht="24" x14ac:dyDescent="0.55000000000000004">
      <c r="A30" s="62" t="s">
        <v>77</v>
      </c>
      <c r="B30" s="63">
        <v>3</v>
      </c>
      <c r="C30" s="49">
        <f>B30*100/77</f>
        <v>3.8961038961038961</v>
      </c>
    </row>
    <row r="31" spans="1:3" s="38" customFormat="1" ht="24" x14ac:dyDescent="0.55000000000000004">
      <c r="A31" s="69" t="s">
        <v>82</v>
      </c>
      <c r="B31" s="70">
        <f>SUM(B17:B30)</f>
        <v>77</v>
      </c>
      <c r="C31" s="71">
        <f>B31*100/77</f>
        <v>100</v>
      </c>
    </row>
    <row r="32" spans="1:3" s="38" customFormat="1" ht="24" x14ac:dyDescent="0.55000000000000004">
      <c r="A32" s="101"/>
      <c r="B32" s="14"/>
      <c r="C32" s="68"/>
    </row>
    <row r="33" spans="1:3" s="38" customFormat="1" ht="24" x14ac:dyDescent="0.55000000000000004">
      <c r="A33" s="101"/>
      <c r="B33" s="14"/>
      <c r="C33" s="68"/>
    </row>
    <row r="34" spans="1:3" s="38" customFormat="1" ht="24" x14ac:dyDescent="0.55000000000000004">
      <c r="A34" s="101"/>
      <c r="B34" s="14"/>
      <c r="C34" s="68"/>
    </row>
    <row r="35" spans="1:3" s="38" customFormat="1" ht="24" x14ac:dyDescent="0.55000000000000004">
      <c r="A35" s="36" t="s">
        <v>297</v>
      </c>
      <c r="B35" s="37"/>
      <c r="C35" s="37"/>
    </row>
    <row r="36" spans="1:3" s="38" customFormat="1" ht="24" x14ac:dyDescent="0.55000000000000004">
      <c r="A36" s="36" t="s">
        <v>361</v>
      </c>
      <c r="B36" s="37"/>
      <c r="C36" s="37"/>
    </row>
    <row r="37" spans="1:3" s="38" customFormat="1" ht="24" x14ac:dyDescent="0.55000000000000004">
      <c r="A37" s="36" t="s">
        <v>362</v>
      </c>
      <c r="B37" s="37"/>
      <c r="C37" s="37"/>
    </row>
    <row r="38" spans="1:3" s="38" customFormat="1" ht="24" x14ac:dyDescent="0.55000000000000004">
      <c r="A38" s="36" t="s">
        <v>363</v>
      </c>
      <c r="B38" s="37"/>
      <c r="C38" s="37"/>
    </row>
    <row r="39" spans="1:3" s="38" customFormat="1" ht="24" x14ac:dyDescent="0.55000000000000004">
      <c r="A39" s="36" t="s">
        <v>364</v>
      </c>
      <c r="B39" s="37"/>
      <c r="C39" s="37"/>
    </row>
    <row r="40" spans="1:3" s="38" customFormat="1" ht="24" x14ac:dyDescent="0.55000000000000004">
      <c r="A40" s="36"/>
      <c r="B40" s="37"/>
      <c r="C40" s="37"/>
    </row>
    <row r="41" spans="1:3" s="38" customFormat="1" ht="24" x14ac:dyDescent="0.55000000000000004">
      <c r="A41" s="41" t="s">
        <v>83</v>
      </c>
      <c r="B41" s="37"/>
      <c r="C41" s="37"/>
    </row>
    <row r="42" spans="1:3" s="38" customFormat="1" ht="24" x14ac:dyDescent="0.55000000000000004">
      <c r="A42" s="102" t="s">
        <v>75</v>
      </c>
      <c r="B42" s="103" t="s">
        <v>73</v>
      </c>
      <c r="C42" s="104" t="s">
        <v>74</v>
      </c>
    </row>
    <row r="43" spans="1:3" s="38" customFormat="1" ht="24" x14ac:dyDescent="0.55000000000000004">
      <c r="A43" s="59" t="s">
        <v>78</v>
      </c>
      <c r="B43" s="42"/>
      <c r="C43" s="46"/>
    </row>
    <row r="44" spans="1:3" s="38" customFormat="1" ht="24" x14ac:dyDescent="0.55000000000000004">
      <c r="A44" s="61" t="s">
        <v>84</v>
      </c>
      <c r="B44" s="45">
        <v>7</v>
      </c>
      <c r="C44" s="46">
        <f>B44*100/77</f>
        <v>9.0909090909090917</v>
      </c>
    </row>
    <row r="45" spans="1:3" s="38" customFormat="1" ht="24" x14ac:dyDescent="0.55000000000000004">
      <c r="A45" s="61" t="s">
        <v>86</v>
      </c>
      <c r="B45" s="45">
        <v>5</v>
      </c>
      <c r="C45" s="46">
        <f t="shared" ref="C45:C46" si="0">B45*100/77</f>
        <v>6.4935064935064934</v>
      </c>
    </row>
    <row r="46" spans="1:3" s="38" customFormat="1" ht="24" x14ac:dyDescent="0.55000000000000004">
      <c r="A46" s="44" t="s">
        <v>85</v>
      </c>
      <c r="B46" s="45">
        <v>2</v>
      </c>
      <c r="C46" s="49">
        <f t="shared" si="0"/>
        <v>2.5974025974025974</v>
      </c>
    </row>
    <row r="47" spans="1:3" s="38" customFormat="1" ht="24" x14ac:dyDescent="0.55000000000000004">
      <c r="A47" s="59" t="s">
        <v>79</v>
      </c>
      <c r="B47" s="42"/>
      <c r="C47" s="46"/>
    </row>
    <row r="48" spans="1:3" s="38" customFormat="1" ht="24" x14ac:dyDescent="0.55000000000000004">
      <c r="A48" s="61" t="s">
        <v>84</v>
      </c>
      <c r="B48" s="45">
        <v>7</v>
      </c>
      <c r="C48" s="46">
        <f>B48*100/77</f>
        <v>9.0909090909090917</v>
      </c>
    </row>
    <row r="49" spans="1:3" s="38" customFormat="1" ht="24" x14ac:dyDescent="0.55000000000000004">
      <c r="A49" s="61" t="s">
        <v>86</v>
      </c>
      <c r="B49" s="47">
        <v>8</v>
      </c>
      <c r="C49" s="48">
        <f t="shared" ref="C49:C51" si="1">B49*100/77</f>
        <v>10.38961038961039</v>
      </c>
    </row>
    <row r="50" spans="1:3" s="38" customFormat="1" ht="24" x14ac:dyDescent="0.55000000000000004">
      <c r="A50" s="61" t="s">
        <v>85</v>
      </c>
      <c r="B50" s="47">
        <v>2</v>
      </c>
      <c r="C50" s="48">
        <f t="shared" si="1"/>
        <v>2.5974025974025974</v>
      </c>
    </row>
    <row r="51" spans="1:3" s="38" customFormat="1" ht="24" x14ac:dyDescent="0.55000000000000004">
      <c r="A51" s="61" t="s">
        <v>153</v>
      </c>
      <c r="B51" s="80">
        <v>1</v>
      </c>
      <c r="C51" s="49">
        <f t="shared" si="1"/>
        <v>1.2987012987012987</v>
      </c>
    </row>
    <row r="52" spans="1:3" s="38" customFormat="1" ht="24" x14ac:dyDescent="0.55000000000000004">
      <c r="A52" s="59" t="s">
        <v>80</v>
      </c>
      <c r="B52" s="42"/>
      <c r="C52" s="46"/>
    </row>
    <row r="53" spans="1:3" s="38" customFormat="1" ht="24" x14ac:dyDescent="0.55000000000000004">
      <c r="A53" s="61" t="s">
        <v>84</v>
      </c>
      <c r="B53" s="45">
        <v>15</v>
      </c>
      <c r="C53" s="46">
        <f>B53*100/77</f>
        <v>19.480519480519479</v>
      </c>
    </row>
    <row r="54" spans="1:3" s="38" customFormat="1" ht="21.75" customHeight="1" x14ac:dyDescent="0.55000000000000004">
      <c r="A54" s="61" t="s">
        <v>86</v>
      </c>
      <c r="B54" s="45">
        <v>5</v>
      </c>
      <c r="C54" s="46">
        <f t="shared" ref="C54:C55" si="2">B54*100/77</f>
        <v>6.4935064935064934</v>
      </c>
    </row>
    <row r="55" spans="1:3" s="38" customFormat="1" ht="24" x14ac:dyDescent="0.55000000000000004">
      <c r="A55" s="61" t="s">
        <v>86</v>
      </c>
      <c r="B55" s="45">
        <v>4</v>
      </c>
      <c r="C55" s="49">
        <f t="shared" si="2"/>
        <v>5.1948051948051948</v>
      </c>
    </row>
    <row r="56" spans="1:3" s="38" customFormat="1" ht="24" x14ac:dyDescent="0.55000000000000004">
      <c r="A56" s="59" t="s">
        <v>192</v>
      </c>
      <c r="B56" s="42"/>
      <c r="C56" s="46"/>
    </row>
    <row r="57" spans="1:3" s="38" customFormat="1" ht="24" x14ac:dyDescent="0.55000000000000004">
      <c r="A57" s="61" t="s">
        <v>84</v>
      </c>
      <c r="B57" s="47">
        <v>8</v>
      </c>
      <c r="C57" s="48">
        <f>B57*100/77</f>
        <v>10.38961038961039</v>
      </c>
    </row>
    <row r="58" spans="1:3" s="38" customFormat="1" ht="24" x14ac:dyDescent="0.55000000000000004">
      <c r="A58" s="61" t="s">
        <v>86</v>
      </c>
      <c r="B58" s="47">
        <v>3</v>
      </c>
      <c r="C58" s="48">
        <f t="shared" ref="C58:C60" si="3">B58*100/77</f>
        <v>3.8961038961038961</v>
      </c>
    </row>
    <row r="59" spans="1:3" s="38" customFormat="1" ht="24" x14ac:dyDescent="0.55000000000000004">
      <c r="A59" s="61" t="s">
        <v>85</v>
      </c>
      <c r="B59" s="47">
        <v>2</v>
      </c>
      <c r="C59" s="48">
        <f t="shared" si="3"/>
        <v>2.5974025974025974</v>
      </c>
    </row>
    <row r="60" spans="1:3" s="38" customFormat="1" ht="24" x14ac:dyDescent="0.55000000000000004">
      <c r="A60" s="61" t="s">
        <v>153</v>
      </c>
      <c r="B60" s="80">
        <v>1</v>
      </c>
      <c r="C60" s="49">
        <f t="shared" si="3"/>
        <v>1.2987012987012987</v>
      </c>
    </row>
    <row r="61" spans="1:3" s="38" customFormat="1" ht="24" x14ac:dyDescent="0.55000000000000004">
      <c r="A61" s="59" t="s">
        <v>193</v>
      </c>
      <c r="B61" s="42"/>
      <c r="C61" s="46"/>
    </row>
    <row r="62" spans="1:3" s="38" customFormat="1" ht="24" x14ac:dyDescent="0.55000000000000004">
      <c r="A62" s="61" t="s">
        <v>86</v>
      </c>
      <c r="B62" s="45">
        <v>3</v>
      </c>
      <c r="C62" s="46">
        <f>B62*100/77</f>
        <v>3.8961038961038961</v>
      </c>
    </row>
    <row r="63" spans="1:3" s="38" customFormat="1" ht="24" x14ac:dyDescent="0.55000000000000004">
      <c r="A63" s="62" t="s">
        <v>85</v>
      </c>
      <c r="B63" s="63">
        <v>4</v>
      </c>
      <c r="C63" s="49">
        <f>B63*100/77</f>
        <v>5.1948051948051948</v>
      </c>
    </row>
    <row r="64" spans="1:3" s="38" customFormat="1" ht="24" x14ac:dyDescent="0.55000000000000004">
      <c r="A64" s="124" t="s">
        <v>82</v>
      </c>
      <c r="B64" s="70">
        <f>SUM(B44:B63)</f>
        <v>77</v>
      </c>
      <c r="C64" s="125">
        <f>B64*100/77</f>
        <v>100</v>
      </c>
    </row>
    <row r="65" spans="1:3" s="38" customFormat="1" ht="24" x14ac:dyDescent="0.55000000000000004">
      <c r="A65" s="36"/>
      <c r="B65" s="37"/>
      <c r="C65" s="37"/>
    </row>
    <row r="66" spans="1:3" s="38" customFormat="1" ht="24" x14ac:dyDescent="0.55000000000000004">
      <c r="A66" s="36"/>
      <c r="B66" s="37"/>
      <c r="C66" s="37"/>
    </row>
    <row r="67" spans="1:3" s="38" customFormat="1" ht="24" x14ac:dyDescent="0.55000000000000004">
      <c r="A67" s="36" t="s">
        <v>395</v>
      </c>
      <c r="B67" s="37"/>
      <c r="C67" s="37"/>
    </row>
    <row r="68" spans="1:3" s="38" customFormat="1" ht="24" x14ac:dyDescent="0.55000000000000004">
      <c r="A68" s="36" t="s">
        <v>396</v>
      </c>
      <c r="B68" s="37"/>
      <c r="C68" s="37"/>
    </row>
    <row r="69" spans="1:3" s="38" customFormat="1" ht="24" x14ac:dyDescent="0.55000000000000004">
      <c r="A69" s="36" t="s">
        <v>397</v>
      </c>
      <c r="B69" s="37"/>
      <c r="C69" s="37"/>
    </row>
    <row r="70" spans="1:3" s="38" customFormat="1" ht="24" x14ac:dyDescent="0.55000000000000004">
      <c r="A70" s="36" t="s">
        <v>398</v>
      </c>
      <c r="B70" s="37"/>
      <c r="C70" s="37"/>
    </row>
    <row r="71" spans="1:3" s="38" customFormat="1" ht="24" x14ac:dyDescent="0.55000000000000004">
      <c r="A71" s="36" t="s">
        <v>399</v>
      </c>
      <c r="B71" s="37"/>
      <c r="C71" s="37"/>
    </row>
    <row r="72" spans="1:3" s="38" customFormat="1" ht="24" x14ac:dyDescent="0.55000000000000004">
      <c r="A72" s="36" t="s">
        <v>400</v>
      </c>
      <c r="B72" s="37"/>
      <c r="C72" s="37"/>
    </row>
    <row r="73" spans="1:3" s="38" customFormat="1" ht="17.25" customHeight="1" x14ac:dyDescent="0.55000000000000004">
      <c r="A73" s="36"/>
      <c r="B73" s="37"/>
      <c r="C73" s="37"/>
    </row>
    <row r="74" spans="1:3" s="38" customFormat="1" ht="24" x14ac:dyDescent="0.55000000000000004">
      <c r="A74" s="41" t="s">
        <v>89</v>
      </c>
      <c r="B74" s="37"/>
      <c r="C74" s="37"/>
    </row>
    <row r="75" spans="1:3" s="38" customFormat="1" ht="24" x14ac:dyDescent="0.55000000000000004">
      <c r="A75" s="102" t="s">
        <v>75</v>
      </c>
      <c r="B75" s="103" t="s">
        <v>73</v>
      </c>
      <c r="C75" s="103" t="s">
        <v>74</v>
      </c>
    </row>
    <row r="76" spans="1:3" s="38" customFormat="1" ht="24" x14ac:dyDescent="0.55000000000000004">
      <c r="A76" s="59" t="s">
        <v>78</v>
      </c>
      <c r="B76" s="42"/>
      <c r="C76" s="60"/>
    </row>
    <row r="77" spans="1:3" s="38" customFormat="1" ht="24" x14ac:dyDescent="0.55000000000000004">
      <c r="A77" s="44" t="s">
        <v>88</v>
      </c>
      <c r="B77" s="45">
        <v>9</v>
      </c>
      <c r="C77" s="48">
        <f>B77*100/77</f>
        <v>11.688311688311689</v>
      </c>
    </row>
    <row r="78" spans="1:3" s="38" customFormat="1" ht="24" x14ac:dyDescent="0.55000000000000004">
      <c r="A78" s="119" t="s">
        <v>87</v>
      </c>
      <c r="B78" s="63">
        <v>5</v>
      </c>
      <c r="C78" s="49">
        <f>B78*100/77</f>
        <v>6.4935064935064934</v>
      </c>
    </row>
    <row r="79" spans="1:3" s="38" customFormat="1" ht="24" x14ac:dyDescent="0.55000000000000004">
      <c r="A79" s="61" t="s">
        <v>79</v>
      </c>
      <c r="B79" s="45"/>
      <c r="C79" s="48"/>
    </row>
    <row r="80" spans="1:3" s="38" customFormat="1" ht="24" x14ac:dyDescent="0.55000000000000004">
      <c r="A80" s="44" t="s">
        <v>88</v>
      </c>
      <c r="B80" s="45">
        <v>7</v>
      </c>
      <c r="C80" s="48">
        <f>B80*100/77</f>
        <v>9.0909090909090917</v>
      </c>
    </row>
    <row r="81" spans="1:3" s="38" customFormat="1" ht="24" x14ac:dyDescent="0.55000000000000004">
      <c r="A81" s="119" t="s">
        <v>87</v>
      </c>
      <c r="B81" s="45">
        <v>11</v>
      </c>
      <c r="C81" s="49">
        <f>B81*100/77</f>
        <v>14.285714285714286</v>
      </c>
    </row>
    <row r="82" spans="1:3" s="38" customFormat="1" ht="24" x14ac:dyDescent="0.55000000000000004">
      <c r="A82" s="59" t="s">
        <v>80</v>
      </c>
      <c r="B82" s="42"/>
      <c r="C82" s="48"/>
    </row>
    <row r="83" spans="1:3" s="38" customFormat="1" ht="24" x14ac:dyDescent="0.55000000000000004">
      <c r="A83" s="44" t="s">
        <v>88</v>
      </c>
      <c r="B83" s="45">
        <v>18</v>
      </c>
      <c r="C83" s="48">
        <f>B83*100/77</f>
        <v>23.376623376623378</v>
      </c>
    </row>
    <row r="84" spans="1:3" s="38" customFormat="1" ht="24" x14ac:dyDescent="0.55000000000000004">
      <c r="A84" s="119" t="s">
        <v>87</v>
      </c>
      <c r="B84" s="63">
        <v>6</v>
      </c>
      <c r="C84" s="49">
        <f>B84*100/77</f>
        <v>7.7922077922077921</v>
      </c>
    </row>
    <row r="85" spans="1:3" s="38" customFormat="1" ht="24" x14ac:dyDescent="0.55000000000000004">
      <c r="A85" s="44" t="s">
        <v>192</v>
      </c>
      <c r="B85" s="118"/>
      <c r="C85" s="48"/>
    </row>
    <row r="86" spans="1:3" s="38" customFormat="1" ht="24" x14ac:dyDescent="0.55000000000000004">
      <c r="A86" s="44" t="s">
        <v>88</v>
      </c>
      <c r="B86" s="45">
        <v>11</v>
      </c>
      <c r="C86" s="48">
        <f>B86*100/77</f>
        <v>14.285714285714286</v>
      </c>
    </row>
    <row r="87" spans="1:3" s="38" customFormat="1" ht="24" x14ac:dyDescent="0.55000000000000004">
      <c r="A87" s="119" t="s">
        <v>87</v>
      </c>
      <c r="B87" s="63">
        <v>3</v>
      </c>
      <c r="C87" s="49">
        <f>B87*100/77</f>
        <v>3.8961038961038961</v>
      </c>
    </row>
    <row r="88" spans="1:3" s="38" customFormat="1" ht="24" x14ac:dyDescent="0.55000000000000004">
      <c r="A88" s="44" t="s">
        <v>193</v>
      </c>
      <c r="B88" s="45"/>
      <c r="C88" s="48"/>
    </row>
    <row r="89" spans="1:3" s="38" customFormat="1" ht="24" x14ac:dyDescent="0.55000000000000004">
      <c r="A89" s="44" t="s">
        <v>87</v>
      </c>
      <c r="B89" s="63">
        <v>7</v>
      </c>
      <c r="C89" s="49">
        <f>B89*100/77</f>
        <v>9.0909090909090917</v>
      </c>
    </row>
    <row r="90" spans="1:3" s="38" customFormat="1" ht="24" x14ac:dyDescent="0.55000000000000004">
      <c r="A90" s="73" t="s">
        <v>82</v>
      </c>
      <c r="B90" s="70">
        <f>SUM(B77:B89)</f>
        <v>77</v>
      </c>
      <c r="C90" s="58">
        <f>B90*100/77</f>
        <v>100</v>
      </c>
    </row>
    <row r="91" spans="1:3" s="24" customFormat="1" ht="24" x14ac:dyDescent="0.55000000000000004">
      <c r="A91" s="26"/>
      <c r="B91" s="27"/>
      <c r="C91" s="28"/>
    </row>
    <row r="92" spans="1:3" s="38" customFormat="1" ht="24" x14ac:dyDescent="0.55000000000000004">
      <c r="A92" s="74" t="s">
        <v>401</v>
      </c>
      <c r="B92" s="14"/>
      <c r="C92" s="68"/>
    </row>
    <row r="93" spans="1:3" s="38" customFormat="1" ht="24" x14ac:dyDescent="0.55000000000000004">
      <c r="A93" s="74" t="s">
        <v>402</v>
      </c>
      <c r="B93" s="14"/>
      <c r="C93" s="68"/>
    </row>
    <row r="94" spans="1:3" s="38" customFormat="1" ht="24" x14ac:dyDescent="0.55000000000000004">
      <c r="A94" s="74" t="s">
        <v>403</v>
      </c>
      <c r="B94" s="14"/>
      <c r="C94" s="68"/>
    </row>
    <row r="95" spans="1:3" s="38" customFormat="1" ht="24" x14ac:dyDescent="0.55000000000000004">
      <c r="A95" s="74" t="s">
        <v>404</v>
      </c>
      <c r="B95" s="14"/>
      <c r="C95" s="68"/>
    </row>
    <row r="96" spans="1:3" s="38" customFormat="1" ht="24" x14ac:dyDescent="0.55000000000000004">
      <c r="A96" s="74" t="s">
        <v>405</v>
      </c>
      <c r="B96" s="14"/>
      <c r="C96" s="68"/>
    </row>
    <row r="97" spans="1:3" s="24" customFormat="1" ht="24" x14ac:dyDescent="0.55000000000000004">
      <c r="A97" s="26"/>
      <c r="B97" s="27"/>
      <c r="C97" s="28"/>
    </row>
    <row r="98" spans="1:3" s="24" customFormat="1" ht="24" x14ac:dyDescent="0.55000000000000004">
      <c r="A98" s="26"/>
      <c r="B98" s="27"/>
      <c r="C98" s="28"/>
    </row>
    <row r="99" spans="1:3" s="24" customFormat="1" ht="24" x14ac:dyDescent="0.55000000000000004">
      <c r="A99" s="26"/>
      <c r="B99" s="27"/>
      <c r="C99" s="28"/>
    </row>
    <row r="100" spans="1:3" s="38" customFormat="1" ht="24.75" customHeight="1" x14ac:dyDescent="0.55000000000000004">
      <c r="A100" s="41" t="s">
        <v>94</v>
      </c>
      <c r="B100" s="37"/>
      <c r="C100" s="37"/>
    </row>
    <row r="101" spans="1:3" s="38" customFormat="1" ht="24" x14ac:dyDescent="0.55000000000000004">
      <c r="A101" s="102" t="s">
        <v>75</v>
      </c>
      <c r="B101" s="103" t="s">
        <v>73</v>
      </c>
      <c r="C101" s="103" t="s">
        <v>74</v>
      </c>
    </row>
    <row r="102" spans="1:3" s="38" customFormat="1" ht="24" x14ac:dyDescent="0.55000000000000004">
      <c r="A102" s="59" t="s">
        <v>78</v>
      </c>
      <c r="B102" s="43"/>
      <c r="C102" s="60"/>
    </row>
    <row r="103" spans="1:3" s="38" customFormat="1" ht="24" x14ac:dyDescent="0.55000000000000004">
      <c r="A103" s="61" t="s">
        <v>91</v>
      </c>
      <c r="B103" s="76">
        <v>5</v>
      </c>
      <c r="C103" s="48">
        <f>B103*100/77</f>
        <v>6.4935064935064934</v>
      </c>
    </row>
    <row r="104" spans="1:3" s="38" customFormat="1" ht="24" x14ac:dyDescent="0.55000000000000004">
      <c r="A104" s="61" t="s">
        <v>306</v>
      </c>
      <c r="B104" s="76">
        <v>2</v>
      </c>
      <c r="C104" s="48">
        <f t="shared" ref="C104:C109" si="4">B104*100/77</f>
        <v>2.5974025974025974</v>
      </c>
    </row>
    <row r="105" spans="1:3" s="38" customFormat="1" ht="24" x14ac:dyDescent="0.55000000000000004">
      <c r="A105" s="77" t="s">
        <v>359</v>
      </c>
      <c r="B105" s="76">
        <v>2</v>
      </c>
      <c r="C105" s="48">
        <f t="shared" si="4"/>
        <v>2.5974025974025974</v>
      </c>
    </row>
    <row r="106" spans="1:3" s="38" customFormat="1" ht="24" x14ac:dyDescent="0.55000000000000004">
      <c r="A106" s="61" t="s">
        <v>93</v>
      </c>
      <c r="B106" s="76">
        <v>2</v>
      </c>
      <c r="C106" s="48">
        <f t="shared" si="4"/>
        <v>2.5974025974025974</v>
      </c>
    </row>
    <row r="107" spans="1:3" s="38" customFormat="1" ht="24" x14ac:dyDescent="0.55000000000000004">
      <c r="A107" s="77" t="s">
        <v>197</v>
      </c>
      <c r="B107" s="76">
        <v>1</v>
      </c>
      <c r="C107" s="48">
        <f t="shared" si="4"/>
        <v>1.2987012987012987</v>
      </c>
    </row>
    <row r="108" spans="1:3" s="38" customFormat="1" ht="24" x14ac:dyDescent="0.55000000000000004">
      <c r="A108" s="77" t="s">
        <v>201</v>
      </c>
      <c r="B108" s="76">
        <v>1</v>
      </c>
      <c r="C108" s="48">
        <f t="shared" si="4"/>
        <v>1.2987012987012987</v>
      </c>
    </row>
    <row r="109" spans="1:3" s="38" customFormat="1" ht="24" x14ac:dyDescent="0.55000000000000004">
      <c r="A109" s="77" t="s">
        <v>298</v>
      </c>
      <c r="B109" s="76">
        <v>1</v>
      </c>
      <c r="C109" s="49">
        <f t="shared" si="4"/>
        <v>1.2987012987012987</v>
      </c>
    </row>
    <row r="110" spans="1:3" s="38" customFormat="1" ht="24" x14ac:dyDescent="0.55000000000000004">
      <c r="A110" s="59" t="s">
        <v>79</v>
      </c>
      <c r="B110" s="42"/>
      <c r="C110" s="48"/>
    </row>
    <row r="111" spans="1:3" s="38" customFormat="1" ht="24" x14ac:dyDescent="0.55000000000000004">
      <c r="A111" s="61" t="s">
        <v>91</v>
      </c>
      <c r="B111" s="45">
        <v>8</v>
      </c>
      <c r="C111" s="48">
        <f>B111*100/77</f>
        <v>10.38961038961039</v>
      </c>
    </row>
    <row r="112" spans="1:3" s="38" customFormat="1" ht="24" x14ac:dyDescent="0.55000000000000004">
      <c r="A112" s="61" t="s">
        <v>93</v>
      </c>
      <c r="B112" s="45">
        <v>5</v>
      </c>
      <c r="C112" s="48">
        <f t="shared" ref="C112:C115" si="5">B112*100/77</f>
        <v>6.4935064935064934</v>
      </c>
    </row>
    <row r="113" spans="1:3" s="38" customFormat="1" ht="24" x14ac:dyDescent="0.55000000000000004">
      <c r="A113" s="61" t="s">
        <v>306</v>
      </c>
      <c r="B113" s="45">
        <v>2</v>
      </c>
      <c r="C113" s="48">
        <f t="shared" si="5"/>
        <v>2.5974025974025974</v>
      </c>
    </row>
    <row r="114" spans="1:3" s="38" customFormat="1" ht="24" x14ac:dyDescent="0.55000000000000004">
      <c r="A114" s="61" t="s">
        <v>92</v>
      </c>
      <c r="B114" s="45">
        <v>2</v>
      </c>
      <c r="C114" s="48">
        <f t="shared" si="5"/>
        <v>2.5974025974025974</v>
      </c>
    </row>
    <row r="115" spans="1:3" s="38" customFormat="1" ht="24" x14ac:dyDescent="0.55000000000000004">
      <c r="A115" s="61" t="s">
        <v>300</v>
      </c>
      <c r="B115" s="45">
        <v>1</v>
      </c>
      <c r="C115" s="49">
        <f t="shared" si="5"/>
        <v>1.2987012987012987</v>
      </c>
    </row>
    <row r="116" spans="1:3" s="38" customFormat="1" ht="20.25" customHeight="1" x14ac:dyDescent="0.55000000000000004">
      <c r="A116" s="59" t="s">
        <v>80</v>
      </c>
      <c r="B116" s="42"/>
      <c r="C116" s="48"/>
    </row>
    <row r="117" spans="1:3" s="38" customFormat="1" ht="24" x14ac:dyDescent="0.55000000000000004">
      <c r="A117" s="61" t="s">
        <v>306</v>
      </c>
      <c r="B117" s="45">
        <v>10</v>
      </c>
      <c r="C117" s="48">
        <f>B117*100/77</f>
        <v>12.987012987012987</v>
      </c>
    </row>
    <row r="118" spans="1:3" s="38" customFormat="1" ht="24" x14ac:dyDescent="0.55000000000000004">
      <c r="A118" s="61" t="s">
        <v>91</v>
      </c>
      <c r="B118" s="45">
        <v>7</v>
      </c>
      <c r="C118" s="48">
        <f t="shared" ref="C118:C122" si="6">B118*100/77</f>
        <v>9.0909090909090917</v>
      </c>
    </row>
    <row r="119" spans="1:3" s="38" customFormat="1" ht="21.75" customHeight="1" x14ac:dyDescent="0.55000000000000004">
      <c r="A119" s="77" t="s">
        <v>359</v>
      </c>
      <c r="B119" s="45">
        <v>3</v>
      </c>
      <c r="C119" s="48">
        <f t="shared" si="6"/>
        <v>3.8961038961038961</v>
      </c>
    </row>
    <row r="120" spans="1:3" s="38" customFormat="1" ht="24" x14ac:dyDescent="0.55000000000000004">
      <c r="A120" s="61" t="s">
        <v>90</v>
      </c>
      <c r="B120" s="45">
        <v>2</v>
      </c>
      <c r="C120" s="48">
        <f t="shared" si="6"/>
        <v>2.5974025974025974</v>
      </c>
    </row>
    <row r="121" spans="1:3" s="38" customFormat="1" ht="24" x14ac:dyDescent="0.55000000000000004">
      <c r="A121" s="61" t="s">
        <v>154</v>
      </c>
      <c r="B121" s="45">
        <v>1</v>
      </c>
      <c r="C121" s="48">
        <f t="shared" si="6"/>
        <v>1.2987012987012987</v>
      </c>
    </row>
    <row r="122" spans="1:3" s="38" customFormat="1" ht="24" x14ac:dyDescent="0.55000000000000004">
      <c r="A122" s="81" t="s">
        <v>199</v>
      </c>
      <c r="B122" s="63">
        <v>1</v>
      </c>
      <c r="C122" s="48">
        <f t="shared" si="6"/>
        <v>1.2987012987012987</v>
      </c>
    </row>
    <row r="123" spans="1:3" s="38" customFormat="1" ht="24" x14ac:dyDescent="0.55000000000000004">
      <c r="A123" s="59" t="s">
        <v>192</v>
      </c>
      <c r="B123" s="72"/>
      <c r="C123" s="60"/>
    </row>
    <row r="124" spans="1:3" s="38" customFormat="1" ht="24" x14ac:dyDescent="0.55000000000000004">
      <c r="A124" s="61" t="s">
        <v>306</v>
      </c>
      <c r="B124" s="47">
        <v>4</v>
      </c>
      <c r="C124" s="48">
        <f>B124*100/77</f>
        <v>5.1948051948051948</v>
      </c>
    </row>
    <row r="125" spans="1:3" s="38" customFormat="1" ht="24" x14ac:dyDescent="0.55000000000000004">
      <c r="A125" s="77" t="s">
        <v>198</v>
      </c>
      <c r="B125" s="47">
        <v>3</v>
      </c>
      <c r="C125" s="48">
        <f t="shared" ref="C125:C131" si="7">B125*100/77</f>
        <v>3.8961038961038961</v>
      </c>
    </row>
    <row r="126" spans="1:3" s="38" customFormat="1" ht="24" x14ac:dyDescent="0.55000000000000004">
      <c r="A126" s="77" t="s">
        <v>200</v>
      </c>
      <c r="B126" s="47">
        <v>2</v>
      </c>
      <c r="C126" s="48">
        <f t="shared" si="7"/>
        <v>2.5974025974025974</v>
      </c>
    </row>
    <row r="127" spans="1:3" s="38" customFormat="1" ht="24" x14ac:dyDescent="0.55000000000000004">
      <c r="A127" s="77" t="s">
        <v>301</v>
      </c>
      <c r="B127" s="47">
        <v>1</v>
      </c>
      <c r="C127" s="48">
        <f t="shared" si="7"/>
        <v>1.2987012987012987</v>
      </c>
    </row>
    <row r="128" spans="1:3" s="38" customFormat="1" ht="24" x14ac:dyDescent="0.55000000000000004">
      <c r="A128" s="77" t="s">
        <v>298</v>
      </c>
      <c r="B128" s="47">
        <v>1</v>
      </c>
      <c r="C128" s="48">
        <f t="shared" si="7"/>
        <v>1.2987012987012987</v>
      </c>
    </row>
    <row r="129" spans="1:3" s="38" customFormat="1" ht="24" x14ac:dyDescent="0.55000000000000004">
      <c r="A129" s="77" t="s">
        <v>197</v>
      </c>
      <c r="B129" s="47">
        <v>1</v>
      </c>
      <c r="C129" s="48">
        <f t="shared" si="7"/>
        <v>1.2987012987012987</v>
      </c>
    </row>
    <row r="130" spans="1:3" s="38" customFormat="1" ht="24" x14ac:dyDescent="0.55000000000000004">
      <c r="A130" s="77" t="s">
        <v>302</v>
      </c>
      <c r="B130" s="47">
        <v>1</v>
      </c>
      <c r="C130" s="48">
        <f t="shared" si="7"/>
        <v>1.2987012987012987</v>
      </c>
    </row>
    <row r="131" spans="1:3" s="38" customFormat="1" ht="24" x14ac:dyDescent="0.55000000000000004">
      <c r="A131" s="81" t="s">
        <v>201</v>
      </c>
      <c r="B131" s="80">
        <v>1</v>
      </c>
      <c r="C131" s="49">
        <f t="shared" si="7"/>
        <v>1.2987012987012987</v>
      </c>
    </row>
    <row r="132" spans="1:3" s="38" customFormat="1" ht="24" x14ac:dyDescent="0.55000000000000004">
      <c r="A132" s="151"/>
      <c r="B132" s="152"/>
      <c r="C132" s="150"/>
    </row>
    <row r="133" spans="1:3" s="38" customFormat="1" ht="24" x14ac:dyDescent="0.55000000000000004">
      <c r="A133" s="73" t="s">
        <v>75</v>
      </c>
      <c r="B133" s="104" t="s">
        <v>73</v>
      </c>
      <c r="C133" s="104" t="s">
        <v>74</v>
      </c>
    </row>
    <row r="134" spans="1:3" s="38" customFormat="1" ht="24" x14ac:dyDescent="0.55000000000000004">
      <c r="A134" s="61" t="s">
        <v>193</v>
      </c>
      <c r="B134" s="45"/>
      <c r="C134" s="48"/>
    </row>
    <row r="135" spans="1:3" s="38" customFormat="1" ht="24" x14ac:dyDescent="0.55000000000000004">
      <c r="A135" s="77" t="s">
        <v>200</v>
      </c>
      <c r="B135" s="45">
        <v>5</v>
      </c>
      <c r="C135" s="48">
        <f>B135*100/77</f>
        <v>6.4935064935064934</v>
      </c>
    </row>
    <row r="136" spans="1:3" s="38" customFormat="1" ht="24" x14ac:dyDescent="0.55000000000000004">
      <c r="A136" s="61" t="s">
        <v>306</v>
      </c>
      <c r="B136" s="45">
        <v>1</v>
      </c>
      <c r="C136" s="48">
        <f t="shared" ref="C136:C137" si="8">B136*100/77</f>
        <v>1.2987012987012987</v>
      </c>
    </row>
    <row r="137" spans="1:3" s="38" customFormat="1" ht="24" x14ac:dyDescent="0.55000000000000004">
      <c r="A137" s="81" t="s">
        <v>359</v>
      </c>
      <c r="B137" s="80">
        <v>1</v>
      </c>
      <c r="C137" s="49">
        <f t="shared" si="8"/>
        <v>1.2987012987012987</v>
      </c>
    </row>
    <row r="138" spans="1:3" s="38" customFormat="1" ht="24" x14ac:dyDescent="0.55000000000000004">
      <c r="A138" s="69" t="s">
        <v>82</v>
      </c>
      <c r="B138" s="70">
        <f>SUM(B103:B137)</f>
        <v>77</v>
      </c>
      <c r="C138" s="71">
        <f>B138*100/77</f>
        <v>100</v>
      </c>
    </row>
    <row r="139" spans="1:3" s="38" customFormat="1" ht="24" x14ac:dyDescent="0.55000000000000004">
      <c r="A139" s="101"/>
      <c r="B139" s="14"/>
      <c r="C139" s="68"/>
    </row>
    <row r="140" spans="1:3" s="38" customFormat="1" ht="24" x14ac:dyDescent="0.55000000000000004">
      <c r="A140" s="74" t="s">
        <v>411</v>
      </c>
      <c r="B140" s="14"/>
      <c r="C140" s="68"/>
    </row>
    <row r="141" spans="1:3" s="38" customFormat="1" ht="24" x14ac:dyDescent="0.55000000000000004">
      <c r="A141" s="74" t="s">
        <v>412</v>
      </c>
      <c r="B141" s="14"/>
      <c r="C141" s="68"/>
    </row>
    <row r="142" spans="1:3" s="38" customFormat="1" ht="24" x14ac:dyDescent="0.55000000000000004">
      <c r="A142" s="74" t="s">
        <v>413</v>
      </c>
      <c r="B142" s="14"/>
      <c r="C142" s="68"/>
    </row>
    <row r="143" spans="1:3" s="38" customFormat="1" ht="24" x14ac:dyDescent="0.55000000000000004">
      <c r="A143" s="74" t="s">
        <v>414</v>
      </c>
      <c r="B143" s="14"/>
      <c r="C143" s="68"/>
    </row>
    <row r="144" spans="1:3" s="38" customFormat="1" ht="24" x14ac:dyDescent="0.55000000000000004">
      <c r="A144" s="74" t="s">
        <v>415</v>
      </c>
      <c r="B144" s="14"/>
      <c r="C144" s="68"/>
    </row>
    <row r="145" spans="1:3" s="38" customFormat="1" ht="24" x14ac:dyDescent="0.55000000000000004">
      <c r="A145" s="74" t="s">
        <v>416</v>
      </c>
      <c r="B145" s="14"/>
      <c r="C145" s="68"/>
    </row>
    <row r="146" spans="1:3" s="38" customFormat="1" ht="24" x14ac:dyDescent="0.55000000000000004">
      <c r="A146" s="74" t="s">
        <v>417</v>
      </c>
      <c r="B146" s="14"/>
      <c r="C146" s="68"/>
    </row>
    <row r="147" spans="1:3" s="38" customFormat="1" ht="24" x14ac:dyDescent="0.55000000000000004">
      <c r="A147" s="74" t="s">
        <v>418</v>
      </c>
      <c r="B147" s="14"/>
      <c r="C147" s="68"/>
    </row>
    <row r="148" spans="1:3" s="38" customFormat="1" ht="24" x14ac:dyDescent="0.55000000000000004">
      <c r="A148" s="74" t="s">
        <v>307</v>
      </c>
      <c r="B148" s="14"/>
      <c r="C148" s="68"/>
    </row>
    <row r="149" spans="1:3" s="38" customFormat="1" ht="24" x14ac:dyDescent="0.55000000000000004">
      <c r="A149" s="74"/>
      <c r="B149" s="14"/>
      <c r="C149" s="68"/>
    </row>
    <row r="150" spans="1:3" s="38" customFormat="1" ht="21.75" customHeight="1" x14ac:dyDescent="0.55000000000000004">
      <c r="A150" s="41" t="s">
        <v>95</v>
      </c>
      <c r="B150" s="37"/>
      <c r="C150" s="37"/>
    </row>
    <row r="151" spans="1:3" s="38" customFormat="1" ht="24" x14ac:dyDescent="0.55000000000000004">
      <c r="A151" s="73" t="s">
        <v>75</v>
      </c>
      <c r="B151" s="103" t="s">
        <v>73</v>
      </c>
      <c r="C151" s="103" t="s">
        <v>74</v>
      </c>
    </row>
    <row r="152" spans="1:3" s="29" customFormat="1" ht="24" x14ac:dyDescent="0.55000000000000004">
      <c r="A152" s="61" t="s">
        <v>78</v>
      </c>
      <c r="B152" s="78"/>
      <c r="C152" s="25"/>
    </row>
    <row r="153" spans="1:3" s="65" customFormat="1" ht="24" x14ac:dyDescent="0.55000000000000004">
      <c r="A153" s="77" t="s">
        <v>245</v>
      </c>
      <c r="B153" s="45">
        <v>2</v>
      </c>
      <c r="C153" s="46">
        <f>B153*100/77</f>
        <v>2.5974025974025974</v>
      </c>
    </row>
    <row r="154" spans="1:3" s="65" customFormat="1" ht="24" x14ac:dyDescent="0.55000000000000004">
      <c r="A154" s="77" t="s">
        <v>51</v>
      </c>
      <c r="B154" s="45">
        <v>2</v>
      </c>
      <c r="C154" s="46">
        <f t="shared" ref="C154:C163" si="9">B154*100/77</f>
        <v>2.5974025974025974</v>
      </c>
    </row>
    <row r="155" spans="1:3" s="65" customFormat="1" ht="24" x14ac:dyDescent="0.55000000000000004">
      <c r="A155" s="77" t="s">
        <v>207</v>
      </c>
      <c r="B155" s="45">
        <v>2</v>
      </c>
      <c r="C155" s="46">
        <f t="shared" si="9"/>
        <v>2.5974025974025974</v>
      </c>
    </row>
    <row r="156" spans="1:3" s="65" customFormat="1" ht="24" x14ac:dyDescent="0.55000000000000004">
      <c r="A156" s="77" t="s">
        <v>270</v>
      </c>
      <c r="B156" s="45">
        <v>1</v>
      </c>
      <c r="C156" s="46">
        <f t="shared" si="9"/>
        <v>1.2987012987012987</v>
      </c>
    </row>
    <row r="157" spans="1:3" s="65" customFormat="1" ht="24" x14ac:dyDescent="0.55000000000000004">
      <c r="A157" s="77" t="s">
        <v>202</v>
      </c>
      <c r="B157" s="45">
        <v>1</v>
      </c>
      <c r="C157" s="46">
        <f t="shared" si="9"/>
        <v>1.2987012987012987</v>
      </c>
    </row>
    <row r="158" spans="1:3" s="65" customFormat="1" ht="24" x14ac:dyDescent="0.55000000000000004">
      <c r="A158" s="77" t="s">
        <v>56</v>
      </c>
      <c r="B158" s="45">
        <v>1</v>
      </c>
      <c r="C158" s="46">
        <f t="shared" si="9"/>
        <v>1.2987012987012987</v>
      </c>
    </row>
    <row r="159" spans="1:3" s="65" customFormat="1" ht="24" x14ac:dyDescent="0.55000000000000004">
      <c r="A159" s="77" t="s">
        <v>150</v>
      </c>
      <c r="B159" s="45">
        <v>1</v>
      </c>
      <c r="C159" s="46">
        <f t="shared" si="9"/>
        <v>1.2987012987012987</v>
      </c>
    </row>
    <row r="160" spans="1:3" s="65" customFormat="1" ht="24" x14ac:dyDescent="0.55000000000000004">
      <c r="A160" s="77" t="s">
        <v>59</v>
      </c>
      <c r="B160" s="45">
        <v>1</v>
      </c>
      <c r="C160" s="46">
        <f t="shared" si="9"/>
        <v>1.2987012987012987</v>
      </c>
    </row>
    <row r="161" spans="1:3" s="65" customFormat="1" ht="24" x14ac:dyDescent="0.55000000000000004">
      <c r="A161" s="77" t="s">
        <v>39</v>
      </c>
      <c r="B161" s="45">
        <v>1</v>
      </c>
      <c r="C161" s="46">
        <f t="shared" si="9"/>
        <v>1.2987012987012987</v>
      </c>
    </row>
    <row r="162" spans="1:3" s="65" customFormat="1" ht="24" x14ac:dyDescent="0.55000000000000004">
      <c r="A162" s="77" t="s">
        <v>34</v>
      </c>
      <c r="B162" s="47">
        <v>1</v>
      </c>
      <c r="C162" s="48">
        <f t="shared" si="9"/>
        <v>1.2987012987012987</v>
      </c>
    </row>
    <row r="163" spans="1:3" s="65" customFormat="1" ht="24" x14ac:dyDescent="0.55000000000000004">
      <c r="A163" s="81" t="s">
        <v>61</v>
      </c>
      <c r="B163" s="80">
        <v>1</v>
      </c>
      <c r="C163" s="49">
        <f t="shared" si="9"/>
        <v>1.2987012987012987</v>
      </c>
    </row>
    <row r="164" spans="1:3" s="65" customFormat="1" ht="24" x14ac:dyDescent="0.55000000000000004">
      <c r="A164" s="151"/>
    </row>
    <row r="165" spans="1:3" s="65" customFormat="1" ht="24" x14ac:dyDescent="0.55000000000000004">
      <c r="A165" s="73" t="s">
        <v>75</v>
      </c>
      <c r="B165" s="104" t="s">
        <v>73</v>
      </c>
      <c r="C165" s="104" t="s">
        <v>74</v>
      </c>
    </row>
    <row r="166" spans="1:3" s="65" customFormat="1" ht="24" x14ac:dyDescent="0.55000000000000004">
      <c r="A166" s="59" t="s">
        <v>79</v>
      </c>
      <c r="B166" s="42"/>
      <c r="C166" s="129"/>
    </row>
    <row r="167" spans="1:3" s="65" customFormat="1" ht="24" x14ac:dyDescent="0.55000000000000004">
      <c r="A167" s="77" t="s">
        <v>34</v>
      </c>
      <c r="B167" s="45">
        <v>4</v>
      </c>
      <c r="C167" s="46">
        <f>B167*100/77</f>
        <v>5.1948051948051948</v>
      </c>
    </row>
    <row r="168" spans="1:3" s="65" customFormat="1" ht="24" x14ac:dyDescent="0.55000000000000004">
      <c r="A168" s="77" t="s">
        <v>245</v>
      </c>
      <c r="B168" s="45">
        <v>3</v>
      </c>
      <c r="C168" s="46">
        <f t="shared" ref="C168:C176" si="10">B168*100/77</f>
        <v>3.8961038961038961</v>
      </c>
    </row>
    <row r="169" spans="1:3" s="65" customFormat="1" ht="24" x14ac:dyDescent="0.55000000000000004">
      <c r="A169" s="77" t="s">
        <v>51</v>
      </c>
      <c r="B169" s="45">
        <v>2</v>
      </c>
      <c r="C169" s="46">
        <f t="shared" si="10"/>
        <v>2.5974025974025974</v>
      </c>
    </row>
    <row r="170" spans="1:3" s="65" customFormat="1" ht="24" x14ac:dyDescent="0.55000000000000004">
      <c r="A170" s="77" t="s">
        <v>62</v>
      </c>
      <c r="B170" s="45">
        <v>2</v>
      </c>
      <c r="C170" s="46">
        <f t="shared" si="10"/>
        <v>2.5974025974025974</v>
      </c>
    </row>
    <row r="171" spans="1:3" s="65" customFormat="1" ht="24" x14ac:dyDescent="0.55000000000000004">
      <c r="A171" s="77" t="s">
        <v>40</v>
      </c>
      <c r="B171" s="45">
        <v>2</v>
      </c>
      <c r="C171" s="46">
        <f t="shared" si="10"/>
        <v>2.5974025974025974</v>
      </c>
    </row>
    <row r="172" spans="1:3" s="65" customFormat="1" ht="24" x14ac:dyDescent="0.55000000000000004">
      <c r="A172" s="77" t="s">
        <v>150</v>
      </c>
      <c r="B172" s="45">
        <v>1</v>
      </c>
      <c r="C172" s="46">
        <f t="shared" si="10"/>
        <v>1.2987012987012987</v>
      </c>
    </row>
    <row r="173" spans="1:3" s="65" customFormat="1" ht="24" x14ac:dyDescent="0.55000000000000004">
      <c r="A173" s="77" t="s">
        <v>203</v>
      </c>
      <c r="B173" s="45">
        <v>1</v>
      </c>
      <c r="C173" s="46">
        <f t="shared" si="10"/>
        <v>1.2987012987012987</v>
      </c>
    </row>
    <row r="174" spans="1:3" s="65" customFormat="1" ht="24" x14ac:dyDescent="0.55000000000000004">
      <c r="A174" s="77" t="s">
        <v>256</v>
      </c>
      <c r="B174" s="45">
        <v>1</v>
      </c>
      <c r="C174" s="46">
        <f t="shared" si="10"/>
        <v>1.2987012987012987</v>
      </c>
    </row>
    <row r="175" spans="1:3" s="65" customFormat="1" ht="24" x14ac:dyDescent="0.55000000000000004">
      <c r="A175" s="77" t="s">
        <v>49</v>
      </c>
      <c r="B175" s="45">
        <v>1</v>
      </c>
      <c r="C175" s="46">
        <f t="shared" si="10"/>
        <v>1.2987012987012987</v>
      </c>
    </row>
    <row r="176" spans="1:3" s="65" customFormat="1" ht="24" x14ac:dyDescent="0.55000000000000004">
      <c r="A176" s="81" t="s">
        <v>299</v>
      </c>
      <c r="B176" s="63">
        <v>1</v>
      </c>
      <c r="C176" s="46">
        <f t="shared" si="10"/>
        <v>1.2987012987012987</v>
      </c>
    </row>
    <row r="177" spans="1:3" s="65" customFormat="1" ht="20.25" customHeight="1" x14ac:dyDescent="0.55000000000000004">
      <c r="A177" s="59" t="s">
        <v>80</v>
      </c>
      <c r="B177" s="42"/>
      <c r="C177" s="129"/>
    </row>
    <row r="178" spans="1:3" s="65" customFormat="1" ht="24" x14ac:dyDescent="0.55000000000000004">
      <c r="A178" s="77" t="s">
        <v>51</v>
      </c>
      <c r="B178" s="45">
        <v>10</v>
      </c>
      <c r="C178" s="46">
        <f>B178*100/77</f>
        <v>12.987012987012987</v>
      </c>
    </row>
    <row r="179" spans="1:3" s="65" customFormat="1" ht="24" x14ac:dyDescent="0.55000000000000004">
      <c r="A179" s="77" t="s">
        <v>45</v>
      </c>
      <c r="B179" s="45">
        <v>4</v>
      </c>
      <c r="C179" s="46">
        <f t="shared" ref="C179:C186" si="11">B179*100/77</f>
        <v>5.1948051948051948</v>
      </c>
    </row>
    <row r="180" spans="1:3" s="65" customFormat="1" ht="24" x14ac:dyDescent="0.55000000000000004">
      <c r="A180" s="77" t="s">
        <v>37</v>
      </c>
      <c r="B180" s="45">
        <v>2</v>
      </c>
      <c r="C180" s="46">
        <f t="shared" si="11"/>
        <v>2.5974025974025974</v>
      </c>
    </row>
    <row r="181" spans="1:3" s="65" customFormat="1" ht="24" x14ac:dyDescent="0.55000000000000004">
      <c r="A181" s="77" t="s">
        <v>56</v>
      </c>
      <c r="B181" s="45">
        <v>2</v>
      </c>
      <c r="C181" s="46">
        <f t="shared" si="11"/>
        <v>2.5974025974025974</v>
      </c>
    </row>
    <row r="182" spans="1:3" s="65" customFormat="1" ht="24" x14ac:dyDescent="0.55000000000000004">
      <c r="A182" s="77" t="s">
        <v>166</v>
      </c>
      <c r="B182" s="45">
        <v>2</v>
      </c>
      <c r="C182" s="46">
        <f t="shared" si="11"/>
        <v>2.5974025974025974</v>
      </c>
    </row>
    <row r="183" spans="1:3" s="65" customFormat="1" ht="24" x14ac:dyDescent="0.55000000000000004">
      <c r="A183" s="77" t="s">
        <v>37</v>
      </c>
      <c r="B183" s="45">
        <v>1</v>
      </c>
      <c r="C183" s="46">
        <f t="shared" si="11"/>
        <v>1.2987012987012987</v>
      </c>
    </row>
    <row r="184" spans="1:3" s="65" customFormat="1" ht="24" x14ac:dyDescent="0.55000000000000004">
      <c r="A184" s="77" t="s">
        <v>272</v>
      </c>
      <c r="B184" s="45">
        <v>1</v>
      </c>
      <c r="C184" s="46">
        <f t="shared" si="11"/>
        <v>1.2987012987012987</v>
      </c>
    </row>
    <row r="185" spans="1:3" s="65" customFormat="1" ht="24" x14ac:dyDescent="0.55000000000000004">
      <c r="A185" s="77" t="s">
        <v>207</v>
      </c>
      <c r="B185" s="45">
        <v>1</v>
      </c>
      <c r="C185" s="46">
        <f t="shared" si="11"/>
        <v>1.2987012987012987</v>
      </c>
    </row>
    <row r="186" spans="1:3" s="65" customFormat="1" ht="24" x14ac:dyDescent="0.55000000000000004">
      <c r="A186" s="81" t="s">
        <v>28</v>
      </c>
      <c r="B186" s="63">
        <v>1</v>
      </c>
      <c r="C186" s="123">
        <f t="shared" si="11"/>
        <v>1.2987012987012987</v>
      </c>
    </row>
    <row r="187" spans="1:3" s="65" customFormat="1" ht="24" x14ac:dyDescent="0.55000000000000004">
      <c r="A187" s="61" t="s">
        <v>192</v>
      </c>
      <c r="B187" s="45"/>
      <c r="C187" s="46"/>
    </row>
    <row r="188" spans="1:3" s="65" customFormat="1" ht="24" x14ac:dyDescent="0.55000000000000004">
      <c r="A188" s="77" t="s">
        <v>208</v>
      </c>
      <c r="B188" s="45">
        <v>4</v>
      </c>
      <c r="C188" s="46">
        <f>B188*100/77</f>
        <v>5.1948051948051948</v>
      </c>
    </row>
    <row r="189" spans="1:3" s="65" customFormat="1" ht="24" x14ac:dyDescent="0.55000000000000004">
      <c r="A189" s="77" t="s">
        <v>303</v>
      </c>
      <c r="B189" s="47">
        <v>2</v>
      </c>
      <c r="C189" s="48">
        <f t="shared" ref="C189:C197" si="12">B189*100/77</f>
        <v>2.5974025974025974</v>
      </c>
    </row>
    <row r="190" spans="1:3" s="65" customFormat="1" ht="24" x14ac:dyDescent="0.55000000000000004">
      <c r="A190" s="77" t="s">
        <v>304</v>
      </c>
      <c r="B190" s="47">
        <v>1</v>
      </c>
      <c r="C190" s="48">
        <f t="shared" si="12"/>
        <v>1.2987012987012987</v>
      </c>
    </row>
    <row r="191" spans="1:3" s="65" customFormat="1" ht="24" x14ac:dyDescent="0.55000000000000004">
      <c r="A191" s="77" t="s">
        <v>305</v>
      </c>
      <c r="B191" s="47">
        <v>1</v>
      </c>
      <c r="C191" s="48">
        <f t="shared" si="12"/>
        <v>1.2987012987012987</v>
      </c>
    </row>
    <row r="192" spans="1:3" s="65" customFormat="1" ht="24" x14ac:dyDescent="0.55000000000000004">
      <c r="A192" s="77" t="s">
        <v>56</v>
      </c>
      <c r="B192" s="47">
        <v>1</v>
      </c>
      <c r="C192" s="48">
        <f t="shared" si="12"/>
        <v>1.2987012987012987</v>
      </c>
    </row>
    <row r="193" spans="1:3" s="65" customFormat="1" ht="24" x14ac:dyDescent="0.55000000000000004">
      <c r="A193" s="77" t="s">
        <v>207</v>
      </c>
      <c r="B193" s="47">
        <v>1</v>
      </c>
      <c r="C193" s="48">
        <f t="shared" si="12"/>
        <v>1.2987012987012987</v>
      </c>
    </row>
    <row r="194" spans="1:3" s="65" customFormat="1" ht="24" x14ac:dyDescent="0.55000000000000004">
      <c r="A194" s="77" t="s">
        <v>59</v>
      </c>
      <c r="B194" s="47">
        <v>1</v>
      </c>
      <c r="C194" s="48">
        <f t="shared" si="12"/>
        <v>1.2987012987012987</v>
      </c>
    </row>
    <row r="195" spans="1:3" s="65" customFormat="1" ht="24" x14ac:dyDescent="0.55000000000000004">
      <c r="A195" s="77" t="s">
        <v>245</v>
      </c>
      <c r="B195" s="47">
        <v>1</v>
      </c>
      <c r="C195" s="48">
        <f t="shared" si="12"/>
        <v>1.2987012987012987</v>
      </c>
    </row>
    <row r="196" spans="1:3" s="65" customFormat="1" ht="24" x14ac:dyDescent="0.55000000000000004">
      <c r="A196" s="77" t="s">
        <v>52</v>
      </c>
      <c r="B196" s="47">
        <v>1</v>
      </c>
      <c r="C196" s="48">
        <f t="shared" si="12"/>
        <v>1.2987012987012987</v>
      </c>
    </row>
    <row r="197" spans="1:3" s="65" customFormat="1" ht="24" x14ac:dyDescent="0.55000000000000004">
      <c r="A197" s="81" t="s">
        <v>61</v>
      </c>
      <c r="B197" s="80">
        <v>1</v>
      </c>
      <c r="C197" s="49">
        <f t="shared" si="12"/>
        <v>1.2987012987012987</v>
      </c>
    </row>
    <row r="198" spans="1:3" s="65" customFormat="1" ht="24" x14ac:dyDescent="0.55000000000000004">
      <c r="A198" s="104" t="s">
        <v>75</v>
      </c>
      <c r="B198" s="104" t="s">
        <v>73</v>
      </c>
      <c r="C198" s="58" t="s">
        <v>74</v>
      </c>
    </row>
    <row r="199" spans="1:3" s="65" customFormat="1" ht="24" x14ac:dyDescent="0.55000000000000004">
      <c r="A199" s="44" t="s">
        <v>193</v>
      </c>
      <c r="B199" s="45"/>
      <c r="C199" s="46"/>
    </row>
    <row r="200" spans="1:3" s="65" customFormat="1" ht="24" x14ac:dyDescent="0.55000000000000004">
      <c r="A200" s="79" t="s">
        <v>207</v>
      </c>
      <c r="B200" s="45">
        <v>3</v>
      </c>
      <c r="C200" s="46">
        <f t="shared" ref="C200:C203" si="13">B200*100/69</f>
        <v>4.3478260869565215</v>
      </c>
    </row>
    <row r="201" spans="1:3" s="65" customFormat="1" ht="24" x14ac:dyDescent="0.55000000000000004">
      <c r="A201" s="79" t="s">
        <v>34</v>
      </c>
      <c r="B201" s="45">
        <v>2</v>
      </c>
      <c r="C201" s="46">
        <f t="shared" si="13"/>
        <v>2.8985507246376812</v>
      </c>
    </row>
    <row r="202" spans="1:3" s="65" customFormat="1" ht="24" x14ac:dyDescent="0.55000000000000004">
      <c r="A202" s="79" t="s">
        <v>166</v>
      </c>
      <c r="B202" s="45">
        <v>1</v>
      </c>
      <c r="C202" s="46">
        <f t="shared" si="13"/>
        <v>1.4492753623188406</v>
      </c>
    </row>
    <row r="203" spans="1:3" s="65" customFormat="1" ht="24" x14ac:dyDescent="0.55000000000000004">
      <c r="A203" s="79" t="s">
        <v>37</v>
      </c>
      <c r="B203" s="63">
        <v>1</v>
      </c>
      <c r="C203" s="46">
        <f t="shared" si="13"/>
        <v>1.4492753623188406</v>
      </c>
    </row>
    <row r="204" spans="1:3" s="38" customFormat="1" ht="24" x14ac:dyDescent="0.55000000000000004">
      <c r="A204" s="73" t="s">
        <v>82</v>
      </c>
      <c r="B204" s="70">
        <f>SUM(B153:B203)</f>
        <v>77</v>
      </c>
      <c r="C204" s="58">
        <f>B204*100/77</f>
        <v>100</v>
      </c>
    </row>
    <row r="205" spans="1:3" s="24" customFormat="1" ht="24" x14ac:dyDescent="0.55000000000000004">
      <c r="A205" s="26"/>
      <c r="B205" s="27"/>
      <c r="C205" s="28"/>
    </row>
    <row r="206" spans="1:3" s="38" customFormat="1" ht="24" x14ac:dyDescent="0.55000000000000004">
      <c r="A206" s="74" t="s">
        <v>321</v>
      </c>
      <c r="B206" s="14"/>
      <c r="C206" s="68"/>
    </row>
    <row r="207" spans="1:3" s="38" customFormat="1" ht="24" x14ac:dyDescent="0.55000000000000004">
      <c r="A207" s="74" t="s">
        <v>365</v>
      </c>
      <c r="B207" s="14"/>
      <c r="C207" s="68"/>
    </row>
    <row r="208" spans="1:3" s="38" customFormat="1" ht="24" x14ac:dyDescent="0.55000000000000004">
      <c r="A208" s="74" t="s">
        <v>322</v>
      </c>
      <c r="B208" s="14"/>
      <c r="C208" s="68"/>
    </row>
    <row r="209" spans="1:3" s="38" customFormat="1" ht="24" x14ac:dyDescent="0.55000000000000004">
      <c r="A209" s="74" t="s">
        <v>323</v>
      </c>
      <c r="B209" s="14"/>
      <c r="C209" s="68"/>
    </row>
    <row r="210" spans="1:3" s="38" customFormat="1" ht="24" x14ac:dyDescent="0.55000000000000004">
      <c r="A210" s="74" t="s">
        <v>366</v>
      </c>
      <c r="B210" s="14"/>
      <c r="C210" s="68"/>
    </row>
    <row r="211" spans="1:3" s="38" customFormat="1" ht="24" x14ac:dyDescent="0.55000000000000004">
      <c r="A211" s="74" t="s">
        <v>367</v>
      </c>
      <c r="B211" s="14"/>
      <c r="C211" s="68"/>
    </row>
    <row r="212" spans="1:3" s="38" customFormat="1" ht="24" x14ac:dyDescent="0.55000000000000004">
      <c r="A212" s="74" t="s">
        <v>368</v>
      </c>
      <c r="B212" s="14"/>
      <c r="C212" s="68"/>
    </row>
    <row r="213" spans="1:3" s="38" customFormat="1" ht="24" x14ac:dyDescent="0.55000000000000004">
      <c r="A213" s="74" t="s">
        <v>369</v>
      </c>
      <c r="B213" s="14"/>
      <c r="C213" s="68"/>
    </row>
    <row r="214" spans="1:3" s="38" customFormat="1" ht="24" x14ac:dyDescent="0.55000000000000004">
      <c r="A214" s="74" t="s">
        <v>370</v>
      </c>
      <c r="B214" s="14"/>
      <c r="C214" s="68"/>
    </row>
    <row r="215" spans="1:3" s="38" customFormat="1" ht="24" x14ac:dyDescent="0.55000000000000004">
      <c r="A215" s="74" t="s">
        <v>357</v>
      </c>
      <c r="B215" s="14"/>
      <c r="C215" s="68"/>
    </row>
    <row r="216" spans="1:3" s="24" customFormat="1" ht="24" x14ac:dyDescent="0.55000000000000004">
      <c r="A216" s="26"/>
      <c r="B216" s="27"/>
      <c r="C216" s="28"/>
    </row>
    <row r="217" spans="1:3" s="24" customFormat="1" ht="24" x14ac:dyDescent="0.55000000000000004">
      <c r="A217" s="26"/>
      <c r="B217" s="27"/>
      <c r="C217" s="28"/>
    </row>
    <row r="218" spans="1:3" s="24" customFormat="1" ht="24" x14ac:dyDescent="0.55000000000000004">
      <c r="A218" s="26"/>
      <c r="B218" s="27"/>
      <c r="C218" s="28"/>
    </row>
    <row r="219" spans="1:3" s="24" customFormat="1" ht="24" x14ac:dyDescent="0.55000000000000004">
      <c r="A219" s="26"/>
      <c r="B219" s="27"/>
      <c r="C219" s="28"/>
    </row>
    <row r="220" spans="1:3" s="24" customFormat="1" ht="24" x14ac:dyDescent="0.55000000000000004">
      <c r="A220" s="26"/>
      <c r="B220" s="27"/>
      <c r="C220" s="28"/>
    </row>
    <row r="221" spans="1:3" s="24" customFormat="1" ht="24" x14ac:dyDescent="0.55000000000000004">
      <c r="A221" s="26"/>
      <c r="B221" s="27"/>
      <c r="C221" s="28"/>
    </row>
    <row r="222" spans="1:3" s="24" customFormat="1" ht="24" x14ac:dyDescent="0.55000000000000004">
      <c r="A222" s="26"/>
      <c r="B222" s="27"/>
      <c r="C222" s="28"/>
    </row>
    <row r="223" spans="1:3" s="24" customFormat="1" ht="24" x14ac:dyDescent="0.55000000000000004">
      <c r="A223" s="26"/>
      <c r="B223" s="27"/>
      <c r="C223" s="28"/>
    </row>
    <row r="224" spans="1:3" s="24" customFormat="1" ht="24" x14ac:dyDescent="0.55000000000000004">
      <c r="A224" s="26"/>
      <c r="B224" s="27"/>
      <c r="C224" s="28"/>
    </row>
    <row r="225" spans="1:4" s="24" customFormat="1" ht="24" x14ac:dyDescent="0.55000000000000004">
      <c r="A225" s="26"/>
      <c r="B225" s="27"/>
      <c r="C225" s="28"/>
    </row>
    <row r="226" spans="1:4" s="24" customFormat="1" ht="24" x14ac:dyDescent="0.55000000000000004">
      <c r="A226" s="26"/>
      <c r="B226" s="27"/>
      <c r="C226" s="28"/>
    </row>
    <row r="227" spans="1:4" s="24" customFormat="1" ht="24" x14ac:dyDescent="0.55000000000000004">
      <c r="A227" s="26"/>
      <c r="B227" s="27"/>
      <c r="C227" s="28"/>
    </row>
    <row r="228" spans="1:4" s="24" customFormat="1" ht="24" x14ac:dyDescent="0.55000000000000004">
      <c r="A228" s="26"/>
      <c r="B228" s="27"/>
      <c r="C228" s="28"/>
    </row>
    <row r="229" spans="1:4" s="24" customFormat="1" ht="24" x14ac:dyDescent="0.55000000000000004">
      <c r="A229" s="26"/>
      <c r="B229" s="27"/>
      <c r="C229" s="28"/>
    </row>
    <row r="230" spans="1:4" s="67" customFormat="1" ht="24" x14ac:dyDescent="0.55000000000000004">
      <c r="A230" s="41" t="s">
        <v>209</v>
      </c>
      <c r="B230" s="66"/>
      <c r="C230" s="66"/>
      <c r="D230" s="11"/>
    </row>
    <row r="231" spans="1:4" s="33" customFormat="1" x14ac:dyDescent="0.5">
      <c r="A231" s="163" t="s">
        <v>69</v>
      </c>
      <c r="B231" s="174" t="s">
        <v>308</v>
      </c>
      <c r="C231" s="175"/>
      <c r="D231" s="176"/>
    </row>
    <row r="232" spans="1:4" s="33" customFormat="1" ht="56.25" x14ac:dyDescent="0.5">
      <c r="A232" s="164"/>
      <c r="B232" s="99" t="s">
        <v>63</v>
      </c>
      <c r="C232" s="98" t="s">
        <v>68</v>
      </c>
      <c r="D232" s="98" t="s">
        <v>146</v>
      </c>
    </row>
    <row r="233" spans="1:4" s="33" customFormat="1" x14ac:dyDescent="0.5">
      <c r="A233" s="50" t="s">
        <v>8</v>
      </c>
      <c r="B233" s="51">
        <f>'กลุ่ม Elementary 2'!I16</f>
        <v>4.2857142857142856</v>
      </c>
      <c r="C233" s="51">
        <f>'กลุ่ม Elementary 2'!I17</f>
        <v>0.72627303920256159</v>
      </c>
      <c r="D233" s="8" t="str">
        <f>IF(B233&gt;4.5,"มากที่สุด",IF(B233&gt;3.5,"มาก",IF(B233&gt;2.5,"ปานกลาง",IF(B233&gt;1.5,"น้อย",IF(B233&lt;=1.5,"น้อยที่สุด")))))</f>
        <v>มาก</v>
      </c>
    </row>
    <row r="234" spans="1:4" s="33" customFormat="1" x14ac:dyDescent="0.5">
      <c r="A234" s="50" t="s">
        <v>9</v>
      </c>
      <c r="B234" s="51">
        <f>'กลุ่ม Elementary 2'!J16</f>
        <v>4.4285714285714288</v>
      </c>
      <c r="C234" s="51">
        <f>'กลุ่ม Elementary 2'!J17</f>
        <v>0.64620617265886493</v>
      </c>
      <c r="D234" s="8" t="str">
        <f t="shared" ref="D234:D246" si="14">IF(B234&gt;4.5,"มากที่สุด",IF(B234&gt;3.5,"มาก",IF(B234&gt;2.5,"ปานกลาง",IF(B234&gt;1.5,"น้อย",IF(B234&lt;=1.5,"น้อยที่สุด")))))</f>
        <v>มาก</v>
      </c>
    </row>
    <row r="235" spans="1:4" s="33" customFormat="1" x14ac:dyDescent="0.5">
      <c r="A235" s="50" t="s">
        <v>10</v>
      </c>
      <c r="B235" s="51">
        <f>'กลุ่ม Elementary 2'!K16</f>
        <v>4.2142857142857144</v>
      </c>
      <c r="C235" s="51">
        <f>'กลุ่ม Elementary 2'!K17</f>
        <v>0.69929320675306816</v>
      </c>
      <c r="D235" s="8" t="str">
        <f t="shared" si="14"/>
        <v>มาก</v>
      </c>
    </row>
    <row r="236" spans="1:4" s="33" customFormat="1" x14ac:dyDescent="0.5">
      <c r="A236" s="50" t="s">
        <v>11</v>
      </c>
      <c r="B236" s="51">
        <f>'กลุ่ม Elementary 2'!L16</f>
        <v>4.2857142857142856</v>
      </c>
      <c r="C236" s="51">
        <f>'กลุ่ม Elementary 2'!L17</f>
        <v>0.72627303920256159</v>
      </c>
      <c r="D236" s="8" t="str">
        <f t="shared" si="14"/>
        <v>มาก</v>
      </c>
    </row>
    <row r="237" spans="1:4" s="33" customFormat="1" x14ac:dyDescent="0.5">
      <c r="A237" s="50" t="s">
        <v>12</v>
      </c>
      <c r="B237" s="51">
        <f>'กลุ่ม Elementary 2'!M16</f>
        <v>4.2857142857142856</v>
      </c>
      <c r="C237" s="51">
        <f>'กลุ่ม Elementary 2'!M17</f>
        <v>0.72627303920256159</v>
      </c>
      <c r="D237" s="8" t="str">
        <f t="shared" si="14"/>
        <v>มาก</v>
      </c>
    </row>
    <row r="238" spans="1:4" s="33" customFormat="1" x14ac:dyDescent="0.5">
      <c r="A238" s="50" t="s">
        <v>13</v>
      </c>
      <c r="B238" s="51">
        <f>'กลุ่ม Elementary 2'!N16</f>
        <v>4.5</v>
      </c>
      <c r="C238" s="51">
        <f>'กลุ่ม Elementary 2'!N17</f>
        <v>0.6504436355879909</v>
      </c>
      <c r="D238" s="8" t="str">
        <f t="shared" si="14"/>
        <v>มาก</v>
      </c>
    </row>
    <row r="239" spans="1:4" s="33" customFormat="1" x14ac:dyDescent="0.5">
      <c r="A239" s="50" t="s">
        <v>155</v>
      </c>
      <c r="B239" s="51">
        <f>'กลุ่ม Elementary 2'!Q16</f>
        <v>4.0714285714285712</v>
      </c>
      <c r="C239" s="51">
        <f>'กลุ่ม Elementary 2'!Q17</f>
        <v>0.91687476825318937</v>
      </c>
      <c r="D239" s="8" t="str">
        <f t="shared" ref="D239:D245" si="15">IF(B239&gt;4.5,"มากที่สุด",IF(B239&gt;3.5,"มาก",IF(B239&gt;2.5,"ปานกลาง",IF(B239&gt;1.5,"น้อย",IF(B239&lt;=1.5,"น้อยที่สุด")))))</f>
        <v>มาก</v>
      </c>
    </row>
    <row r="240" spans="1:4" s="33" customFormat="1" x14ac:dyDescent="0.5">
      <c r="A240" s="50" t="s">
        <v>17</v>
      </c>
      <c r="B240" s="51">
        <f>'กลุ่ม Elementary 2'!R16</f>
        <v>4.3571428571428568</v>
      </c>
      <c r="C240" s="51">
        <f>'กลุ่ม Elementary 2'!R17</f>
        <v>0.63332369377665143</v>
      </c>
      <c r="D240" s="8" t="str">
        <f t="shared" si="15"/>
        <v>มาก</v>
      </c>
    </row>
    <row r="241" spans="1:5" s="33" customFormat="1" x14ac:dyDescent="0.5">
      <c r="A241" s="50" t="s">
        <v>18</v>
      </c>
      <c r="B241" s="51">
        <f>'กลุ่ม Elementary 2'!S16</f>
        <v>4.3571428571428568</v>
      </c>
      <c r="C241" s="51">
        <f>'กลุ่ม Elementary 2'!S17</f>
        <v>0.63332369377665143</v>
      </c>
      <c r="D241" s="8" t="str">
        <f t="shared" si="15"/>
        <v>มาก</v>
      </c>
    </row>
    <row r="242" spans="1:5" s="33" customFormat="1" x14ac:dyDescent="0.5">
      <c r="A242" s="50" t="s">
        <v>19</v>
      </c>
      <c r="B242" s="51">
        <f>'กลุ่ม Elementary 2'!T16</f>
        <v>4.6428571428571432</v>
      </c>
      <c r="C242" s="51">
        <f>'กลุ่ม Elementary 2'!T17</f>
        <v>0.63332369377665143</v>
      </c>
      <c r="D242" s="8" t="str">
        <f t="shared" si="15"/>
        <v>มากที่สุด</v>
      </c>
    </row>
    <row r="243" spans="1:5" s="33" customFormat="1" x14ac:dyDescent="0.5">
      <c r="A243" s="50" t="s">
        <v>20</v>
      </c>
      <c r="B243" s="51">
        <f>'กลุ่ม Elementary 2'!U16</f>
        <v>4.3571428571428568</v>
      </c>
      <c r="C243" s="51">
        <f>'กลุ่ม Elementary 2'!U17</f>
        <v>0.92878273166406533</v>
      </c>
      <c r="D243" s="8" t="str">
        <f t="shared" si="15"/>
        <v>มาก</v>
      </c>
    </row>
    <row r="244" spans="1:5" s="33" customFormat="1" x14ac:dyDescent="0.5">
      <c r="A244" s="50" t="s">
        <v>21</v>
      </c>
      <c r="B244" s="51">
        <f>'กลุ่ม Elementary 2'!V16</f>
        <v>4.5</v>
      </c>
      <c r="C244" s="51">
        <f>'กลุ่ม Elementary 2'!V17</f>
        <v>0.6504436355879909</v>
      </c>
      <c r="D244" s="8" t="str">
        <f t="shared" si="15"/>
        <v>มาก</v>
      </c>
    </row>
    <row r="245" spans="1:5" s="33" customFormat="1" x14ac:dyDescent="0.5">
      <c r="A245" s="50" t="s">
        <v>22</v>
      </c>
      <c r="B245" s="51">
        <f>'กลุ่ม Elementary 2'!W16</f>
        <v>4.7142857142857144</v>
      </c>
      <c r="C245" s="51">
        <f>'กลุ่ม Elementary 2'!W17</f>
        <v>0.61124984550212502</v>
      </c>
      <c r="D245" s="8" t="str">
        <f t="shared" si="15"/>
        <v>มากที่สุด</v>
      </c>
    </row>
    <row r="246" spans="1:5" s="33" customFormat="1" ht="22.5" thickBot="1" x14ac:dyDescent="0.55000000000000004">
      <c r="A246" s="52" t="s">
        <v>64</v>
      </c>
      <c r="B246" s="53">
        <f>AVERAGE(B233:B245)</f>
        <v>4.3846153846153841</v>
      </c>
      <c r="C246" s="53">
        <f>AVERAGE(C233:C245)</f>
        <v>0.70631416884191778</v>
      </c>
      <c r="D246" s="9" t="str">
        <f t="shared" si="14"/>
        <v>มาก</v>
      </c>
    </row>
    <row r="247" spans="1:5" ht="22.5" thickTop="1" x14ac:dyDescent="0.5">
      <c r="A247" s="30"/>
      <c r="B247" s="31"/>
      <c r="C247" s="31"/>
      <c r="D247" s="32"/>
    </row>
    <row r="248" spans="1:5" s="38" customFormat="1" ht="24" x14ac:dyDescent="0.55000000000000004">
      <c r="A248" s="13" t="s">
        <v>98</v>
      </c>
      <c r="B248" s="56"/>
      <c r="C248" s="56"/>
      <c r="D248" s="12"/>
    </row>
    <row r="249" spans="1:5" s="38" customFormat="1" ht="24" x14ac:dyDescent="0.55000000000000004">
      <c r="A249" s="13" t="s">
        <v>131</v>
      </c>
      <c r="B249" s="56"/>
      <c r="C249" s="56"/>
      <c r="D249" s="12"/>
    </row>
    <row r="250" spans="1:5" s="38" customFormat="1" ht="24" x14ac:dyDescent="0.55000000000000004">
      <c r="A250" s="13" t="s">
        <v>324</v>
      </c>
      <c r="B250" s="56"/>
      <c r="C250" s="56"/>
      <c r="D250" s="12"/>
    </row>
    <row r="251" spans="1:5" s="38" customFormat="1" ht="24" x14ac:dyDescent="0.55000000000000004">
      <c r="A251" s="13" t="s">
        <v>325</v>
      </c>
      <c r="B251" s="56"/>
      <c r="C251" s="56"/>
      <c r="D251" s="12"/>
    </row>
    <row r="252" spans="1:5" s="38" customFormat="1" ht="24" x14ac:dyDescent="0.55000000000000004">
      <c r="A252" s="13" t="s">
        <v>326</v>
      </c>
      <c r="B252" s="56"/>
      <c r="C252" s="56"/>
      <c r="D252" s="12"/>
    </row>
    <row r="253" spans="1:5" s="38" customFormat="1" ht="24" x14ac:dyDescent="0.55000000000000004">
      <c r="A253" s="13"/>
      <c r="B253" s="68"/>
      <c r="C253" s="68"/>
      <c r="D253" s="14"/>
      <c r="E253" s="65"/>
    </row>
    <row r="254" spans="1:5" s="38" customFormat="1" ht="24" x14ac:dyDescent="0.55000000000000004">
      <c r="A254" s="13"/>
      <c r="B254" s="68"/>
      <c r="C254" s="68"/>
      <c r="D254" s="14"/>
      <c r="E254" s="65"/>
    </row>
    <row r="255" spans="1:5" s="38" customFormat="1" ht="24" x14ac:dyDescent="0.55000000000000004">
      <c r="A255" s="13"/>
      <c r="B255" s="68"/>
      <c r="C255" s="68"/>
      <c r="D255" s="14"/>
      <c r="E255" s="65"/>
    </row>
    <row r="256" spans="1:5" s="38" customFormat="1" ht="24" x14ac:dyDescent="0.55000000000000004">
      <c r="A256" s="13"/>
      <c r="B256" s="68"/>
      <c r="C256" s="68"/>
      <c r="D256" s="14"/>
      <c r="E256" s="65"/>
    </row>
    <row r="257" spans="1:7" s="38" customFormat="1" ht="24" x14ac:dyDescent="0.55000000000000004">
      <c r="A257" s="13"/>
      <c r="B257" s="68"/>
      <c r="C257" s="68"/>
      <c r="D257" s="14"/>
      <c r="E257" s="65"/>
    </row>
    <row r="258" spans="1:7" s="38" customFormat="1" ht="24" x14ac:dyDescent="0.55000000000000004">
      <c r="A258" s="13"/>
      <c r="B258" s="68"/>
      <c r="C258" s="68"/>
      <c r="D258" s="14"/>
      <c r="E258" s="65"/>
    </row>
    <row r="259" spans="1:7" s="38" customFormat="1" ht="24" x14ac:dyDescent="0.55000000000000004">
      <c r="A259" s="13"/>
      <c r="B259" s="68"/>
      <c r="C259" s="68"/>
      <c r="D259" s="14"/>
      <c r="E259" s="65"/>
    </row>
    <row r="260" spans="1:7" s="38" customFormat="1" ht="24" x14ac:dyDescent="0.55000000000000004">
      <c r="A260" s="13"/>
      <c r="B260" s="68"/>
      <c r="C260" s="68"/>
      <c r="D260" s="14"/>
      <c r="E260" s="65"/>
    </row>
    <row r="261" spans="1:7" s="38" customFormat="1" ht="24" x14ac:dyDescent="0.55000000000000004">
      <c r="A261" s="13"/>
      <c r="B261" s="68"/>
      <c r="C261" s="68"/>
      <c r="D261" s="14"/>
      <c r="E261" s="65"/>
    </row>
    <row r="262" spans="1:7" s="38" customFormat="1" ht="24" x14ac:dyDescent="0.55000000000000004">
      <c r="A262" s="13"/>
      <c r="B262" s="68"/>
      <c r="C262" s="68"/>
      <c r="D262" s="14"/>
      <c r="E262" s="65"/>
    </row>
    <row r="263" spans="1:7" s="75" customFormat="1" ht="24" x14ac:dyDescent="0.55000000000000004">
      <c r="A263" s="75" t="s">
        <v>210</v>
      </c>
      <c r="E263" s="88"/>
      <c r="F263" s="88"/>
      <c r="G263" s="88"/>
    </row>
    <row r="264" spans="1:7" s="75" customFormat="1" ht="24" x14ac:dyDescent="0.55000000000000004">
      <c r="A264" s="75" t="s">
        <v>309</v>
      </c>
      <c r="E264" s="88"/>
      <c r="F264" s="88"/>
      <c r="G264" s="88"/>
    </row>
    <row r="265" spans="1:7" s="75" customFormat="1" ht="25.5" customHeight="1" x14ac:dyDescent="0.55000000000000004">
      <c r="A265" s="168" t="s">
        <v>75</v>
      </c>
      <c r="B265" s="170"/>
      <c r="C265" s="170" t="s">
        <v>73</v>
      </c>
      <c r="D265" s="94" t="s">
        <v>126</v>
      </c>
      <c r="E265" s="88"/>
      <c r="F265" s="89"/>
      <c r="G265" s="88"/>
    </row>
    <row r="266" spans="1:7" s="75" customFormat="1" ht="25.5" customHeight="1" x14ac:dyDescent="0.55000000000000004">
      <c r="A266" s="169"/>
      <c r="B266" s="171"/>
      <c r="C266" s="171"/>
      <c r="D266" s="95" t="s">
        <v>127</v>
      </c>
      <c r="E266" s="88"/>
      <c r="F266" s="88"/>
      <c r="G266" s="88"/>
    </row>
    <row r="267" spans="1:7" s="38" customFormat="1" ht="24" x14ac:dyDescent="0.55000000000000004">
      <c r="A267" s="97" t="s">
        <v>124</v>
      </c>
      <c r="B267" s="91"/>
      <c r="C267" s="91"/>
      <c r="D267" s="90"/>
      <c r="E267" s="37"/>
      <c r="F267" s="37"/>
      <c r="G267" s="37"/>
    </row>
    <row r="268" spans="1:7" s="38" customFormat="1" ht="25.5" customHeight="1" x14ac:dyDescent="0.55000000000000004">
      <c r="A268" s="92" t="s">
        <v>129</v>
      </c>
      <c r="B268" s="84">
        <f>'กลุ่ม Elementary 2'!O16</f>
        <v>2.6428571428571428</v>
      </c>
      <c r="C268" s="84">
        <f>'กลุ่ม Elementary 2'!O18</f>
        <v>2.5172613022896124</v>
      </c>
      <c r="D268" s="85" t="s">
        <v>279</v>
      </c>
      <c r="E268" s="37"/>
      <c r="F268" s="37"/>
      <c r="G268" s="37"/>
    </row>
    <row r="269" spans="1:7" s="38" customFormat="1" ht="24.75" thickBot="1" x14ac:dyDescent="0.6">
      <c r="A269" s="87" t="s">
        <v>125</v>
      </c>
      <c r="B269" s="86">
        <f>AVERAGE(B268:B268)</f>
        <v>2.6428571428571428</v>
      </c>
      <c r="C269" s="86">
        <f>SUM(C268)</f>
        <v>2.5172613022896124</v>
      </c>
      <c r="D269" s="96" t="s">
        <v>279</v>
      </c>
      <c r="E269" s="37"/>
      <c r="F269" s="37"/>
      <c r="G269" s="37"/>
    </row>
    <row r="270" spans="1:7" s="38" customFormat="1" ht="24.75" thickTop="1" x14ac:dyDescent="0.55000000000000004">
      <c r="A270" s="83" t="s">
        <v>128</v>
      </c>
      <c r="B270" s="91"/>
      <c r="C270" s="91"/>
      <c r="D270" s="91"/>
      <c r="E270" s="37"/>
      <c r="F270" s="37"/>
      <c r="G270" s="37"/>
    </row>
    <row r="271" spans="1:7" s="38" customFormat="1" ht="25.5" customHeight="1" x14ac:dyDescent="0.55000000000000004">
      <c r="A271" s="92" t="s">
        <v>130</v>
      </c>
      <c r="B271" s="84">
        <f>'กลุ่ม Elementary 2'!P16</f>
        <v>4</v>
      </c>
      <c r="C271" s="84">
        <f>'กลุ่ม Elementary 2'!P17</f>
        <v>0.55470019622522915</v>
      </c>
      <c r="D271" s="85" t="s">
        <v>30</v>
      </c>
      <c r="E271" s="37"/>
      <c r="F271" s="37"/>
      <c r="G271" s="37"/>
    </row>
    <row r="272" spans="1:7" s="38" customFormat="1" ht="24.75" thickBot="1" x14ac:dyDescent="0.6">
      <c r="A272" s="87" t="s">
        <v>125</v>
      </c>
      <c r="B272" s="86">
        <f>AVERAGE(B271:B271)</f>
        <v>4</v>
      </c>
      <c r="C272" s="86">
        <f>SUM(C271)</f>
        <v>0.55470019622522915</v>
      </c>
      <c r="D272" s="93" t="s">
        <v>30</v>
      </c>
      <c r="E272" s="37"/>
      <c r="F272" s="37"/>
      <c r="G272" s="37"/>
    </row>
    <row r="273" spans="1:7" s="38" customFormat="1" ht="24.75" thickTop="1" x14ac:dyDescent="0.55000000000000004">
      <c r="A273" s="82"/>
      <c r="E273" s="37"/>
      <c r="F273" s="37"/>
      <c r="G273" s="37"/>
    </row>
    <row r="274" spans="1:7" s="38" customFormat="1" ht="24" x14ac:dyDescent="0.55000000000000004">
      <c r="A274" s="38" t="s">
        <v>211</v>
      </c>
    </row>
    <row r="275" spans="1:7" s="38" customFormat="1" ht="24" x14ac:dyDescent="0.55000000000000004">
      <c r="A275" s="38" t="s">
        <v>448</v>
      </c>
    </row>
    <row r="276" spans="1:7" s="38" customFormat="1" ht="24" x14ac:dyDescent="0.55000000000000004">
      <c r="A276" s="38" t="s">
        <v>327</v>
      </c>
    </row>
    <row r="277" spans="1:7" s="38" customFormat="1" ht="24" x14ac:dyDescent="0.55000000000000004"/>
    <row r="278" spans="1:7" s="33" customFormat="1" ht="24" x14ac:dyDescent="0.55000000000000004">
      <c r="A278" s="41" t="s">
        <v>212</v>
      </c>
      <c r="B278" s="55"/>
      <c r="C278" s="55"/>
      <c r="D278" s="10"/>
      <c r="E278" s="67"/>
    </row>
    <row r="279" spans="1:7" s="33" customFormat="1" x14ac:dyDescent="0.5">
      <c r="A279" s="163" t="s">
        <v>69</v>
      </c>
      <c r="B279" s="174" t="s">
        <v>310</v>
      </c>
      <c r="C279" s="175"/>
      <c r="D279" s="176"/>
    </row>
    <row r="280" spans="1:7" s="33" customFormat="1" ht="56.25" x14ac:dyDescent="0.5">
      <c r="A280" s="164"/>
      <c r="B280" s="99" t="s">
        <v>63</v>
      </c>
      <c r="C280" s="98" t="s">
        <v>68</v>
      </c>
      <c r="D280" s="98" t="s">
        <v>146</v>
      </c>
    </row>
    <row r="281" spans="1:7" s="33" customFormat="1" x14ac:dyDescent="0.5">
      <c r="A281" s="50" t="s">
        <v>8</v>
      </c>
      <c r="B281" s="51">
        <f>'กลุ่ม Intermediate'!I20</f>
        <v>4.7222222222222223</v>
      </c>
      <c r="C281" s="51">
        <f>'กลุ่ม Intermediate'!I21</f>
        <v>0.46088859896247686</v>
      </c>
      <c r="D281" s="8" t="str">
        <f>IF(B281&gt;4.5,"มากที่สุด",IF(B281&gt;3.5,"มาก",IF(B281&gt;2.5,"ปานกลาง",IF(B281&gt;1.5,"น้อย",IF(B281&lt;=1.5,"น้อยที่สุด")))))</f>
        <v>มากที่สุด</v>
      </c>
    </row>
    <row r="282" spans="1:7" s="33" customFormat="1" x14ac:dyDescent="0.5">
      <c r="A282" s="50" t="s">
        <v>9</v>
      </c>
      <c r="B282" s="51">
        <f>'กลุ่ม Intermediate'!J20</f>
        <v>4.666666666666667</v>
      </c>
      <c r="C282" s="51">
        <f>'กลุ่ม Intermediate'!J21</f>
        <v>0.48507125007266594</v>
      </c>
      <c r="D282" s="8" t="str">
        <f t="shared" ref="D282:D294" si="16">IF(B282&gt;4.5,"มากที่สุด",IF(B282&gt;3.5,"มาก",IF(B282&gt;2.5,"ปานกลาง",IF(B282&gt;1.5,"น้อย",IF(B282&lt;=1.5,"น้อยที่สุด")))))</f>
        <v>มากที่สุด</v>
      </c>
    </row>
    <row r="283" spans="1:7" s="33" customFormat="1" x14ac:dyDescent="0.5">
      <c r="A283" s="50" t="s">
        <v>10</v>
      </c>
      <c r="B283" s="51">
        <f>'กลุ่ม Intermediate'!K20</f>
        <v>4.5555555555555554</v>
      </c>
      <c r="C283" s="51">
        <f>'กลุ่ม Intermediate'!K21</f>
        <v>0.61569876345519992</v>
      </c>
      <c r="D283" s="8" t="str">
        <f t="shared" si="16"/>
        <v>มากที่สุด</v>
      </c>
    </row>
    <row r="284" spans="1:7" s="33" customFormat="1" x14ac:dyDescent="0.5">
      <c r="A284" s="50" t="s">
        <v>11</v>
      </c>
      <c r="B284" s="51">
        <f>'กลุ่ม Intermediate'!L20</f>
        <v>4.7777777777777777</v>
      </c>
      <c r="C284" s="51">
        <f>'กลุ่ม Intermediate'!L21</f>
        <v>0.42779263194649869</v>
      </c>
      <c r="D284" s="100" t="str">
        <f t="shared" si="16"/>
        <v>มากที่สุด</v>
      </c>
    </row>
    <row r="285" spans="1:7" s="33" customFormat="1" x14ac:dyDescent="0.5">
      <c r="A285" s="50" t="s">
        <v>12</v>
      </c>
      <c r="B285" s="51">
        <f>'กลุ่ม Intermediate'!M20</f>
        <v>4.7777777777777777</v>
      </c>
      <c r="C285" s="51">
        <f>'กลุ่ม Intermediate'!M21</f>
        <v>0.42779263194649869</v>
      </c>
      <c r="D285" s="100" t="str">
        <f t="shared" si="16"/>
        <v>มากที่สุด</v>
      </c>
    </row>
    <row r="286" spans="1:7" s="33" customFormat="1" x14ac:dyDescent="0.5">
      <c r="A286" s="50" t="s">
        <v>13</v>
      </c>
      <c r="B286" s="51">
        <f>'กลุ่ม Intermediate'!N20</f>
        <v>4.666666666666667</v>
      </c>
      <c r="C286" s="51">
        <f>'กลุ่ม Intermediate'!N21</f>
        <v>0.76696498884737041</v>
      </c>
      <c r="D286" s="8" t="str">
        <f t="shared" si="16"/>
        <v>มากที่สุด</v>
      </c>
    </row>
    <row r="287" spans="1:7" s="33" customFormat="1" x14ac:dyDescent="0.5">
      <c r="A287" s="50" t="s">
        <v>16</v>
      </c>
      <c r="B287" s="51">
        <f>'กลุ่ม Intermediate'!Q20</f>
        <v>4.1111111111111107</v>
      </c>
      <c r="C287" s="51">
        <f>'กลุ่ม Intermediate'!Q21</f>
        <v>0.67639954159452287</v>
      </c>
      <c r="D287" s="8" t="str">
        <f t="shared" si="16"/>
        <v>มาก</v>
      </c>
    </row>
    <row r="288" spans="1:7" s="33" customFormat="1" x14ac:dyDescent="0.5">
      <c r="A288" s="50" t="s">
        <v>17</v>
      </c>
      <c r="B288" s="51">
        <f>'กลุ่ม Intermediate'!R20</f>
        <v>4.4444444444444446</v>
      </c>
      <c r="C288" s="51">
        <f>'กลุ่ม Intermediate'!R21</f>
        <v>0.61569876345519992</v>
      </c>
      <c r="D288" s="8" t="str">
        <f t="shared" si="16"/>
        <v>มาก</v>
      </c>
    </row>
    <row r="289" spans="1:7" s="33" customFormat="1" x14ac:dyDescent="0.5">
      <c r="A289" s="50" t="s">
        <v>18</v>
      </c>
      <c r="B289" s="51">
        <f>'กลุ่ม Intermediate'!S20</f>
        <v>4.0555555555555554</v>
      </c>
      <c r="C289" s="51">
        <f>'กลุ่ม Intermediate'!S21</f>
        <v>0.72535769855270305</v>
      </c>
      <c r="D289" s="8" t="str">
        <f t="shared" si="16"/>
        <v>มาก</v>
      </c>
    </row>
    <row r="290" spans="1:7" s="33" customFormat="1" x14ac:dyDescent="0.5">
      <c r="A290" s="50" t="s">
        <v>19</v>
      </c>
      <c r="B290" s="51">
        <f>'กลุ่ม Intermediate'!T20</f>
        <v>4.666666666666667</v>
      </c>
      <c r="C290" s="51">
        <f>'กลุ่ม Intermediate'!T21</f>
        <v>0.59408852578600457</v>
      </c>
      <c r="D290" s="8" t="str">
        <f t="shared" si="16"/>
        <v>มากที่สุด</v>
      </c>
    </row>
    <row r="291" spans="1:7" s="33" customFormat="1" x14ac:dyDescent="0.5">
      <c r="A291" s="50" t="s">
        <v>20</v>
      </c>
      <c r="B291" s="51">
        <f>'กลุ่ม Intermediate'!U20</f>
        <v>4.7222222222222223</v>
      </c>
      <c r="C291" s="51">
        <f>'กลุ่ม Intermediate'!U21</f>
        <v>0.46088859896247686</v>
      </c>
      <c r="D291" s="8" t="str">
        <f t="shared" si="16"/>
        <v>มากที่สุด</v>
      </c>
    </row>
    <row r="292" spans="1:7" s="33" customFormat="1" x14ac:dyDescent="0.5">
      <c r="A292" s="50" t="s">
        <v>21</v>
      </c>
      <c r="B292" s="51">
        <f>'กลุ่ม Intermediate'!V20</f>
        <v>4.6111111111111107</v>
      </c>
      <c r="C292" s="51">
        <f>'กลุ่ม Intermediate'!V21</f>
        <v>0.60768498891418543</v>
      </c>
      <c r="D292" s="8" t="str">
        <f t="shared" si="16"/>
        <v>มากที่สุด</v>
      </c>
    </row>
    <row r="293" spans="1:7" s="33" customFormat="1" x14ac:dyDescent="0.5">
      <c r="A293" s="50" t="s">
        <v>22</v>
      </c>
      <c r="B293" s="51">
        <f>'กลุ่ม Intermediate'!W20</f>
        <v>4.7222222222222223</v>
      </c>
      <c r="C293" s="51">
        <f>'กลุ่ม Intermediate'!W21</f>
        <v>0.4608885989624768</v>
      </c>
      <c r="D293" s="8" t="str">
        <f t="shared" si="16"/>
        <v>มากที่สุด</v>
      </c>
    </row>
    <row r="294" spans="1:7" s="33" customFormat="1" ht="22.5" thickBot="1" x14ac:dyDescent="0.55000000000000004">
      <c r="A294" s="52" t="s">
        <v>64</v>
      </c>
      <c r="B294" s="53">
        <f>AVERAGE(B281:B293)</f>
        <v>4.5769230769230766</v>
      </c>
      <c r="C294" s="53">
        <f>AVERAGE(C281:C293)</f>
        <v>0.56347812165063682</v>
      </c>
      <c r="D294" s="9" t="str">
        <f t="shared" si="16"/>
        <v>มากที่สุด</v>
      </c>
    </row>
    <row r="295" spans="1:7" s="33" customFormat="1" ht="22.5" thickTop="1" x14ac:dyDescent="0.5">
      <c r="A295" s="54"/>
      <c r="B295" s="55"/>
      <c r="C295" s="55"/>
      <c r="D295" s="10"/>
    </row>
    <row r="296" spans="1:7" s="38" customFormat="1" ht="24" x14ac:dyDescent="0.55000000000000004">
      <c r="A296" s="13" t="s">
        <v>97</v>
      </c>
      <c r="B296" s="56"/>
      <c r="C296" s="56"/>
      <c r="D296" s="12"/>
    </row>
    <row r="297" spans="1:7" s="38" customFormat="1" ht="24" x14ac:dyDescent="0.55000000000000004">
      <c r="A297" s="13" t="s">
        <v>328</v>
      </c>
      <c r="B297" s="56"/>
      <c r="C297" s="56"/>
      <c r="D297" s="12"/>
    </row>
    <row r="298" spans="1:7" s="38" customFormat="1" ht="24" x14ac:dyDescent="0.55000000000000004">
      <c r="A298" s="13" t="s">
        <v>329</v>
      </c>
      <c r="B298" s="56"/>
      <c r="C298" s="56"/>
      <c r="D298" s="12"/>
    </row>
    <row r="299" spans="1:7" s="38" customFormat="1" ht="24" x14ac:dyDescent="0.55000000000000004">
      <c r="A299" s="13" t="s">
        <v>471</v>
      </c>
      <c r="B299" s="56"/>
      <c r="C299" s="56"/>
      <c r="D299" s="12"/>
    </row>
    <row r="300" spans="1:7" s="38" customFormat="1" ht="24" x14ac:dyDescent="0.55000000000000004">
      <c r="A300" s="13" t="s">
        <v>345</v>
      </c>
      <c r="B300" s="56"/>
      <c r="C300" s="56"/>
      <c r="D300" s="12"/>
    </row>
    <row r="301" spans="1:7" s="38" customFormat="1" ht="24" x14ac:dyDescent="0.55000000000000004">
      <c r="A301" s="13" t="s">
        <v>330</v>
      </c>
      <c r="B301" s="56"/>
      <c r="C301" s="56"/>
      <c r="D301" s="12"/>
    </row>
    <row r="302" spans="1:7" s="38" customFormat="1" ht="24" x14ac:dyDescent="0.55000000000000004">
      <c r="A302" s="13" t="s">
        <v>331</v>
      </c>
      <c r="B302" s="56"/>
      <c r="C302" s="56"/>
      <c r="D302" s="12"/>
    </row>
    <row r="303" spans="1:7" s="38" customFormat="1" ht="24" x14ac:dyDescent="0.55000000000000004">
      <c r="A303" s="36"/>
      <c r="B303" s="37"/>
      <c r="C303" s="37"/>
    </row>
    <row r="304" spans="1:7" s="75" customFormat="1" ht="24" x14ac:dyDescent="0.55000000000000004">
      <c r="A304" s="75" t="s">
        <v>213</v>
      </c>
      <c r="E304" s="88"/>
      <c r="F304" s="88"/>
      <c r="G304" s="88"/>
    </row>
    <row r="305" spans="1:7" s="75" customFormat="1" ht="21" customHeight="1" x14ac:dyDescent="0.55000000000000004">
      <c r="A305" s="75" t="s">
        <v>311</v>
      </c>
      <c r="E305" s="88"/>
      <c r="F305" s="88"/>
      <c r="G305" s="88"/>
    </row>
    <row r="306" spans="1:7" s="75" customFormat="1" ht="25.5" customHeight="1" x14ac:dyDescent="0.55000000000000004">
      <c r="A306" s="168" t="s">
        <v>75</v>
      </c>
      <c r="B306" s="170"/>
      <c r="C306" s="170" t="s">
        <v>73</v>
      </c>
      <c r="D306" s="94" t="s">
        <v>126</v>
      </c>
      <c r="E306" s="88"/>
      <c r="F306" s="89"/>
      <c r="G306" s="88"/>
    </row>
    <row r="307" spans="1:7" s="75" customFormat="1" ht="25.5" customHeight="1" x14ac:dyDescent="0.55000000000000004">
      <c r="A307" s="169"/>
      <c r="B307" s="171"/>
      <c r="C307" s="171"/>
      <c r="D307" s="95" t="s">
        <v>127</v>
      </c>
      <c r="E307" s="88"/>
      <c r="F307" s="88"/>
      <c r="G307" s="88"/>
    </row>
    <row r="308" spans="1:7" s="38" customFormat="1" ht="24" x14ac:dyDescent="0.55000000000000004">
      <c r="A308" s="97" t="s">
        <v>124</v>
      </c>
      <c r="B308" s="91"/>
      <c r="C308" s="91"/>
      <c r="D308" s="90"/>
      <c r="E308" s="37"/>
      <c r="F308" s="37"/>
      <c r="G308" s="37"/>
    </row>
    <row r="309" spans="1:7" s="38" customFormat="1" ht="25.5" customHeight="1" x14ac:dyDescent="0.55000000000000004">
      <c r="A309" s="92" t="s">
        <v>129</v>
      </c>
      <c r="B309" s="84">
        <f>'กลุ่ม Intermediate'!O20</f>
        <v>3.1666666666666665</v>
      </c>
      <c r="C309" s="84">
        <f>'กลุ่ม Intermediate'!O21</f>
        <v>0.92354814518279893</v>
      </c>
      <c r="D309" s="85" t="s">
        <v>279</v>
      </c>
      <c r="E309" s="37"/>
      <c r="F309" s="37"/>
      <c r="G309" s="37"/>
    </row>
    <row r="310" spans="1:7" s="38" customFormat="1" ht="24.75" thickBot="1" x14ac:dyDescent="0.6">
      <c r="A310" s="87" t="s">
        <v>125</v>
      </c>
      <c r="B310" s="86">
        <f>AVERAGE(B309:B309)</f>
        <v>3.1666666666666665</v>
      </c>
      <c r="C310" s="86">
        <f>SUM(C309)</f>
        <v>0.92354814518279893</v>
      </c>
      <c r="D310" s="85" t="s">
        <v>279</v>
      </c>
      <c r="E310" s="37"/>
      <c r="F310" s="37"/>
      <c r="G310" s="37"/>
    </row>
    <row r="311" spans="1:7" s="38" customFormat="1" ht="24.75" thickTop="1" x14ac:dyDescent="0.55000000000000004">
      <c r="A311" s="83" t="s">
        <v>128</v>
      </c>
      <c r="B311" s="91"/>
      <c r="C311" s="91"/>
      <c r="D311" s="91"/>
      <c r="E311" s="37"/>
      <c r="F311" s="37"/>
      <c r="G311" s="37"/>
    </row>
    <row r="312" spans="1:7" s="38" customFormat="1" ht="25.5" customHeight="1" x14ac:dyDescent="0.55000000000000004">
      <c r="A312" s="92" t="s">
        <v>130</v>
      </c>
      <c r="B312" s="84">
        <f>'กลุ่ม Intermediate'!P20</f>
        <v>4.166666666666667</v>
      </c>
      <c r="C312" s="84">
        <f>'กลุ่ม Intermediate'!P21</f>
        <v>0.51449575542752657</v>
      </c>
      <c r="D312" s="85" t="s">
        <v>30</v>
      </c>
      <c r="E312" s="37"/>
      <c r="F312" s="37"/>
      <c r="G312" s="37"/>
    </row>
    <row r="313" spans="1:7" s="38" customFormat="1" ht="24.75" thickBot="1" x14ac:dyDescent="0.6">
      <c r="A313" s="87" t="s">
        <v>125</v>
      </c>
      <c r="B313" s="86">
        <f>AVERAGE(B312:B312)</f>
        <v>4.166666666666667</v>
      </c>
      <c r="C313" s="86">
        <f>SUM(C312)</f>
        <v>0.51449575542752657</v>
      </c>
      <c r="D313" s="93" t="s">
        <v>30</v>
      </c>
      <c r="E313" s="37"/>
      <c r="F313" s="37"/>
      <c r="G313" s="37"/>
    </row>
    <row r="314" spans="1:7" s="38" customFormat="1" ht="24.75" thickTop="1" x14ac:dyDescent="0.55000000000000004">
      <c r="A314" s="82"/>
      <c r="E314" s="37"/>
      <c r="F314" s="37"/>
      <c r="G314" s="37"/>
    </row>
    <row r="315" spans="1:7" s="38" customFormat="1" ht="24" x14ac:dyDescent="0.55000000000000004">
      <c r="A315" s="38" t="s">
        <v>220</v>
      </c>
    </row>
    <row r="316" spans="1:7" s="38" customFormat="1" ht="24" x14ac:dyDescent="0.55000000000000004">
      <c r="A316" s="38" t="s">
        <v>449</v>
      </c>
    </row>
    <row r="317" spans="1:7" s="38" customFormat="1" ht="24" x14ac:dyDescent="0.55000000000000004">
      <c r="A317" s="38" t="s">
        <v>332</v>
      </c>
    </row>
    <row r="318" spans="1:7" s="38" customFormat="1" ht="24" x14ac:dyDescent="0.55000000000000004"/>
    <row r="319" spans="1:7" s="38" customFormat="1" ht="24" x14ac:dyDescent="0.55000000000000004"/>
    <row r="320" spans="1:7" s="38" customFormat="1" ht="24" x14ac:dyDescent="0.55000000000000004"/>
    <row r="321" spans="1:4" s="38" customFormat="1" ht="24" x14ac:dyDescent="0.55000000000000004"/>
    <row r="322" spans="1:4" s="38" customFormat="1" ht="24" x14ac:dyDescent="0.55000000000000004"/>
    <row r="323" spans="1:4" s="38" customFormat="1" ht="24" x14ac:dyDescent="0.55000000000000004"/>
    <row r="324" spans="1:4" s="38" customFormat="1" ht="24" x14ac:dyDescent="0.55000000000000004"/>
    <row r="325" spans="1:4" s="38" customFormat="1" ht="24" x14ac:dyDescent="0.55000000000000004"/>
    <row r="326" spans="1:4" s="38" customFormat="1" ht="24" x14ac:dyDescent="0.55000000000000004"/>
    <row r="327" spans="1:4" s="33" customFormat="1" ht="24" x14ac:dyDescent="0.55000000000000004">
      <c r="A327" s="41" t="s">
        <v>214</v>
      </c>
      <c r="B327" s="35"/>
      <c r="C327" s="35"/>
    </row>
    <row r="328" spans="1:4" s="33" customFormat="1" x14ac:dyDescent="0.5">
      <c r="A328" s="163" t="s">
        <v>69</v>
      </c>
      <c r="B328" s="165" t="s">
        <v>312</v>
      </c>
      <c r="C328" s="166"/>
      <c r="D328" s="167"/>
    </row>
    <row r="329" spans="1:4" s="33" customFormat="1" ht="56.25" x14ac:dyDescent="0.5">
      <c r="A329" s="164"/>
      <c r="B329" s="99" t="s">
        <v>63</v>
      </c>
      <c r="C329" s="98" t="s">
        <v>68</v>
      </c>
      <c r="D329" s="98" t="s">
        <v>146</v>
      </c>
    </row>
    <row r="330" spans="1:4" s="33" customFormat="1" x14ac:dyDescent="0.5">
      <c r="A330" s="50" t="s">
        <v>8</v>
      </c>
      <c r="B330" s="51">
        <f>'กลุ่ม Per-Intermediate'!I26</f>
        <v>4.375</v>
      </c>
      <c r="C330" s="51">
        <f>'กลุ่ม Per-Intermediate'!I27</f>
        <v>0.49453535504684026</v>
      </c>
      <c r="D330" s="8" t="str">
        <f>IF(B330&gt;4.5,"มากที่สุด",IF(B330&gt;3.5,"มาก",IF(B330&gt;2.5,"ปานกลาง",IF(B330&gt;1.5,"น้อย",IF(B330&lt;=1.5,"น้อยที่สุด")))))</f>
        <v>มาก</v>
      </c>
    </row>
    <row r="331" spans="1:4" s="33" customFormat="1" x14ac:dyDescent="0.5">
      <c r="A331" s="50" t="s">
        <v>9</v>
      </c>
      <c r="B331" s="51">
        <f>'กลุ่ม Per-Intermediate'!J26</f>
        <v>4.208333333333333</v>
      </c>
      <c r="C331" s="51">
        <f>'กลุ่ม Per-Intermediate'!J27</f>
        <v>0.72106000875924559</v>
      </c>
      <c r="D331" s="8" t="str">
        <f t="shared" ref="D331:D343" si="17">IF(B331&gt;4.5,"มากที่สุด",IF(B331&gt;3.5,"มาก",IF(B331&gt;2.5,"ปานกลาง",IF(B331&gt;1.5,"น้อย",IF(B331&lt;=1.5,"น้อยที่สุด")))))</f>
        <v>มาก</v>
      </c>
    </row>
    <row r="332" spans="1:4" s="33" customFormat="1" x14ac:dyDescent="0.5">
      <c r="A332" s="50" t="s">
        <v>10</v>
      </c>
      <c r="B332" s="51">
        <f>'กลุ่ม Per-Intermediate'!K26</f>
        <v>4.083333333333333</v>
      </c>
      <c r="C332" s="51">
        <f>'กลุ่ม Per-Intermediate'!K27</f>
        <v>0.71728150235677179</v>
      </c>
      <c r="D332" s="8" t="str">
        <f t="shared" si="17"/>
        <v>มาก</v>
      </c>
    </row>
    <row r="333" spans="1:4" s="33" customFormat="1" x14ac:dyDescent="0.5">
      <c r="A333" s="50" t="s">
        <v>11</v>
      </c>
      <c r="B333" s="51">
        <f>'กลุ่ม Per-Intermediate'!L26</f>
        <v>4.458333333333333</v>
      </c>
      <c r="C333" s="51">
        <f>'กลุ่ม Per-Intermediate'!L27</f>
        <v>0.58822996587527088</v>
      </c>
      <c r="D333" s="8" t="str">
        <f t="shared" si="17"/>
        <v>มาก</v>
      </c>
    </row>
    <row r="334" spans="1:4" s="33" customFormat="1" x14ac:dyDescent="0.5">
      <c r="A334" s="50" t="s">
        <v>12</v>
      </c>
      <c r="B334" s="51">
        <f>'กลุ่ม Per-Intermediate'!M26</f>
        <v>4.333333333333333</v>
      </c>
      <c r="C334" s="51">
        <f>'กลุ่ม Per-Intermediate'!M27</f>
        <v>0.63702205727060546</v>
      </c>
      <c r="D334" s="8" t="str">
        <f t="shared" si="17"/>
        <v>มาก</v>
      </c>
    </row>
    <row r="335" spans="1:4" s="33" customFormat="1" x14ac:dyDescent="0.5">
      <c r="A335" s="50" t="s">
        <v>13</v>
      </c>
      <c r="B335" s="51">
        <f>'กลุ่ม Per-Intermediate'!N26</f>
        <v>4.5</v>
      </c>
      <c r="C335" s="51">
        <f>'กลุ่ม Per-Intermediate'!N27</f>
        <v>0.5107539184552492</v>
      </c>
      <c r="D335" s="8" t="str">
        <f t="shared" si="17"/>
        <v>มาก</v>
      </c>
    </row>
    <row r="336" spans="1:4" s="33" customFormat="1" x14ac:dyDescent="0.5">
      <c r="A336" s="50" t="s">
        <v>16</v>
      </c>
      <c r="B336" s="51">
        <f>'กลุ่ม Per-Intermediate'!Q26</f>
        <v>4.041666666666667</v>
      </c>
      <c r="C336" s="51">
        <f>'กลุ่ม Per-Intermediate'!Q27</f>
        <v>0.6240935455708444</v>
      </c>
      <c r="D336" s="8" t="str">
        <f t="shared" si="17"/>
        <v>มาก</v>
      </c>
    </row>
    <row r="337" spans="1:4" s="33" customFormat="1" x14ac:dyDescent="0.5">
      <c r="A337" s="50" t="s">
        <v>17</v>
      </c>
      <c r="B337" s="51">
        <f>'กลุ่ม Per-Intermediate'!R26</f>
        <v>4.25</v>
      </c>
      <c r="C337" s="51">
        <f>'กลุ่ม Per-Intermediate'!R27</f>
        <v>0.60791875887432878</v>
      </c>
      <c r="D337" s="8" t="str">
        <f t="shared" si="17"/>
        <v>มาก</v>
      </c>
    </row>
    <row r="338" spans="1:4" s="33" customFormat="1" x14ac:dyDescent="0.5">
      <c r="A338" s="50" t="s">
        <v>18</v>
      </c>
      <c r="B338" s="51">
        <f>'กลุ่ม Intermediate'!S20</f>
        <v>4.0555555555555554</v>
      </c>
      <c r="C338" s="51">
        <f>'กลุ่ม Per-Intermediate'!S27</f>
        <v>0.69025305168634932</v>
      </c>
      <c r="D338" s="8" t="str">
        <f t="shared" si="17"/>
        <v>มาก</v>
      </c>
    </row>
    <row r="339" spans="1:4" s="33" customFormat="1" x14ac:dyDescent="0.5">
      <c r="A339" s="50" t="s">
        <v>19</v>
      </c>
      <c r="B339" s="51">
        <f>'กลุ่ม Per-Intermediate'!T26</f>
        <v>4.166666666666667</v>
      </c>
      <c r="C339" s="51">
        <f>'กลุ่ม Per-Intermediate'!T27</f>
        <v>0.7613869876268804</v>
      </c>
      <c r="D339" s="8" t="str">
        <f t="shared" si="17"/>
        <v>มาก</v>
      </c>
    </row>
    <row r="340" spans="1:4" s="33" customFormat="1" x14ac:dyDescent="0.5">
      <c r="A340" s="50" t="s">
        <v>20</v>
      </c>
      <c r="B340" s="51">
        <f>'กลุ่ม Per-Intermediate'!U26</f>
        <v>4.458333333333333</v>
      </c>
      <c r="C340" s="51">
        <f>'กลุ่ม Per-Intermediate'!U27</f>
        <v>0.58822996587527088</v>
      </c>
      <c r="D340" s="8" t="str">
        <f t="shared" si="17"/>
        <v>มาก</v>
      </c>
    </row>
    <row r="341" spans="1:4" s="33" customFormat="1" x14ac:dyDescent="0.5">
      <c r="A341" s="50" t="s">
        <v>21</v>
      </c>
      <c r="B341" s="51">
        <f>'กลุ่ม Per-Intermediate'!V26</f>
        <v>4.208333333333333</v>
      </c>
      <c r="C341" s="51">
        <f>'กลุ่ม Per-Intermediate'!V27</f>
        <v>0.65800533014007778</v>
      </c>
      <c r="D341" s="8" t="str">
        <f t="shared" si="17"/>
        <v>มาก</v>
      </c>
    </row>
    <row r="342" spans="1:4" s="33" customFormat="1" x14ac:dyDescent="0.5">
      <c r="A342" s="50" t="s">
        <v>22</v>
      </c>
      <c r="B342" s="51">
        <f>'กลุ่ม Per-Intermediate'!W26</f>
        <v>4.541666666666667</v>
      </c>
      <c r="C342" s="51">
        <f>'กลุ่ม Per-Intermediate'!W27</f>
        <v>0.58822996587527088</v>
      </c>
      <c r="D342" s="8" t="str">
        <f t="shared" si="17"/>
        <v>มากที่สุด</v>
      </c>
    </row>
    <row r="343" spans="1:4" s="33" customFormat="1" ht="22.5" thickBot="1" x14ac:dyDescent="0.55000000000000004">
      <c r="A343" s="52" t="s">
        <v>64</v>
      </c>
      <c r="B343" s="53">
        <f>AVERAGE(B330:B342)</f>
        <v>4.2831196581196584</v>
      </c>
      <c r="C343" s="53">
        <f>AVERAGE(C330:C342)</f>
        <v>0.62976926257023125</v>
      </c>
      <c r="D343" s="9" t="str">
        <f t="shared" si="17"/>
        <v>มาก</v>
      </c>
    </row>
    <row r="344" spans="1:4" s="33" customFormat="1" ht="22.5" thickTop="1" x14ac:dyDescent="0.5">
      <c r="A344" s="54"/>
      <c r="B344" s="55"/>
      <c r="C344" s="55"/>
      <c r="D344" s="10"/>
    </row>
    <row r="345" spans="1:4" s="38" customFormat="1" ht="24" x14ac:dyDescent="0.55000000000000004">
      <c r="A345" s="13" t="s">
        <v>97</v>
      </c>
      <c r="B345" s="56"/>
      <c r="C345" s="56"/>
      <c r="D345" s="12"/>
    </row>
    <row r="346" spans="1:4" s="38" customFormat="1" ht="24" x14ac:dyDescent="0.55000000000000004">
      <c r="A346" s="13" t="s">
        <v>147</v>
      </c>
      <c r="B346" s="56"/>
      <c r="C346" s="56"/>
      <c r="D346" s="12"/>
    </row>
    <row r="347" spans="1:4" s="38" customFormat="1" ht="24" x14ac:dyDescent="0.55000000000000004">
      <c r="A347" s="13" t="s">
        <v>333</v>
      </c>
      <c r="B347" s="56"/>
      <c r="C347" s="56"/>
      <c r="D347" s="12"/>
    </row>
    <row r="348" spans="1:4" s="38" customFormat="1" ht="24" x14ac:dyDescent="0.55000000000000004">
      <c r="A348" s="13" t="s">
        <v>339</v>
      </c>
      <c r="B348" s="56"/>
      <c r="C348" s="56"/>
      <c r="D348" s="12"/>
    </row>
    <row r="349" spans="1:4" s="38" customFormat="1" ht="24" x14ac:dyDescent="0.55000000000000004">
      <c r="A349" s="13" t="s">
        <v>334</v>
      </c>
      <c r="B349" s="56"/>
      <c r="C349" s="56"/>
      <c r="D349" s="12"/>
    </row>
    <row r="350" spans="1:4" s="38" customFormat="1" ht="24" x14ac:dyDescent="0.55000000000000004">
      <c r="A350" s="13"/>
      <c r="B350" s="56"/>
      <c r="C350" s="56"/>
      <c r="D350" s="12"/>
    </row>
    <row r="351" spans="1:4" s="38" customFormat="1" ht="24" x14ac:dyDescent="0.55000000000000004">
      <c r="A351" s="13"/>
      <c r="B351" s="56"/>
      <c r="C351" s="56"/>
      <c r="D351" s="12"/>
    </row>
    <row r="352" spans="1:4" s="38" customFormat="1" ht="24" x14ac:dyDescent="0.55000000000000004">
      <c r="A352" s="13"/>
      <c r="B352" s="56"/>
      <c r="C352" s="56"/>
      <c r="D352" s="12"/>
    </row>
    <row r="353" spans="1:7" s="38" customFormat="1" ht="24" x14ac:dyDescent="0.55000000000000004">
      <c r="A353" s="13"/>
      <c r="B353" s="56"/>
      <c r="C353" s="56"/>
      <c r="D353" s="12"/>
    </row>
    <row r="354" spans="1:7" s="38" customFormat="1" ht="24" x14ac:dyDescent="0.55000000000000004">
      <c r="A354" s="13"/>
      <c r="B354" s="56"/>
      <c r="C354" s="56"/>
      <c r="D354" s="12"/>
    </row>
    <row r="355" spans="1:7" s="38" customFormat="1" ht="24" x14ac:dyDescent="0.55000000000000004">
      <c r="A355" s="13"/>
      <c r="B355" s="56"/>
      <c r="C355" s="56"/>
      <c r="D355" s="12"/>
    </row>
    <row r="356" spans="1:7" s="38" customFormat="1" ht="24" x14ac:dyDescent="0.55000000000000004">
      <c r="A356" s="13"/>
      <c r="B356" s="56"/>
      <c r="C356" s="56"/>
      <c r="D356" s="12"/>
    </row>
    <row r="357" spans="1:7" s="38" customFormat="1" ht="24" x14ac:dyDescent="0.55000000000000004">
      <c r="A357" s="13"/>
      <c r="B357" s="56"/>
      <c r="C357" s="56"/>
      <c r="D357" s="12"/>
    </row>
    <row r="358" spans="1:7" s="38" customFormat="1" ht="24" x14ac:dyDescent="0.55000000000000004">
      <c r="A358" s="13"/>
      <c r="B358" s="56"/>
      <c r="C358" s="56"/>
      <c r="D358" s="12"/>
    </row>
    <row r="359" spans="1:7" s="38" customFormat="1" ht="24" x14ac:dyDescent="0.55000000000000004">
      <c r="A359" s="13"/>
      <c r="B359" s="56"/>
      <c r="C359" s="56"/>
      <c r="D359" s="12"/>
    </row>
    <row r="360" spans="1:7" s="75" customFormat="1" ht="24" x14ac:dyDescent="0.55000000000000004">
      <c r="A360" s="75" t="s">
        <v>479</v>
      </c>
      <c r="E360" s="88"/>
      <c r="F360" s="88"/>
      <c r="G360" s="88"/>
    </row>
    <row r="361" spans="1:7" s="75" customFormat="1" ht="24" x14ac:dyDescent="0.55000000000000004">
      <c r="A361" s="75" t="s">
        <v>313</v>
      </c>
      <c r="E361" s="88"/>
      <c r="F361" s="88"/>
      <c r="G361" s="88"/>
    </row>
    <row r="362" spans="1:7" s="75" customFormat="1" ht="25.5" customHeight="1" x14ac:dyDescent="0.55000000000000004">
      <c r="A362" s="168" t="s">
        <v>75</v>
      </c>
      <c r="B362" s="170"/>
      <c r="C362" s="170" t="s">
        <v>73</v>
      </c>
      <c r="D362" s="94" t="s">
        <v>126</v>
      </c>
      <c r="E362" s="88"/>
      <c r="F362" s="89"/>
      <c r="G362" s="88"/>
    </row>
    <row r="363" spans="1:7" s="75" customFormat="1" ht="18.75" customHeight="1" x14ac:dyDescent="0.55000000000000004">
      <c r="A363" s="169"/>
      <c r="B363" s="171"/>
      <c r="C363" s="171"/>
      <c r="D363" s="95" t="s">
        <v>127</v>
      </c>
      <c r="E363" s="88"/>
      <c r="F363" s="88"/>
      <c r="G363" s="88"/>
    </row>
    <row r="364" spans="1:7" s="38" customFormat="1" ht="24" x14ac:dyDescent="0.55000000000000004">
      <c r="A364" s="97" t="s">
        <v>124</v>
      </c>
      <c r="B364" s="91"/>
      <c r="C364" s="91"/>
      <c r="D364" s="90"/>
      <c r="E364" s="37"/>
      <c r="F364" s="37"/>
      <c r="G364" s="37"/>
    </row>
    <row r="365" spans="1:7" s="38" customFormat="1" ht="25.5" customHeight="1" x14ac:dyDescent="0.55000000000000004">
      <c r="A365" s="92" t="s">
        <v>129</v>
      </c>
      <c r="B365" s="84">
        <f>'กลุ่ม Per-Intermediate'!O26</f>
        <v>2.75</v>
      </c>
      <c r="C365" s="84">
        <f>'กลุ่ม Per-Intermediate'!O27</f>
        <v>1.1515584902738285</v>
      </c>
      <c r="D365" s="85" t="s">
        <v>279</v>
      </c>
      <c r="E365" s="37"/>
      <c r="F365" s="37"/>
      <c r="G365" s="37"/>
    </row>
    <row r="366" spans="1:7" s="38" customFormat="1" ht="24.75" thickBot="1" x14ac:dyDescent="0.6">
      <c r="A366" s="87" t="s">
        <v>125</v>
      </c>
      <c r="B366" s="86">
        <f>AVERAGE(B365:B365)</f>
        <v>2.75</v>
      </c>
      <c r="C366" s="86">
        <f>SUM(C365)</f>
        <v>1.1515584902738285</v>
      </c>
      <c r="D366" s="96" t="s">
        <v>279</v>
      </c>
      <c r="E366" s="37"/>
      <c r="F366" s="37"/>
      <c r="G366" s="37"/>
    </row>
    <row r="367" spans="1:7" s="38" customFormat="1" ht="24.75" thickTop="1" x14ac:dyDescent="0.55000000000000004">
      <c r="A367" s="83" t="s">
        <v>128</v>
      </c>
      <c r="B367" s="91"/>
      <c r="C367" s="91"/>
      <c r="D367" s="91"/>
      <c r="E367" s="37"/>
      <c r="F367" s="37"/>
      <c r="G367" s="37"/>
    </row>
    <row r="368" spans="1:7" s="38" customFormat="1" ht="25.5" customHeight="1" x14ac:dyDescent="0.55000000000000004">
      <c r="A368" s="92" t="s">
        <v>130</v>
      </c>
      <c r="B368" s="84">
        <f>'กลุ่ม Per-Intermediate'!P26</f>
        <v>3.9166666666666665</v>
      </c>
      <c r="C368" s="84">
        <f>'กลุ่ม Per-Intermediate'!P27</f>
        <v>0.65386254815829381</v>
      </c>
      <c r="D368" s="85" t="s">
        <v>30</v>
      </c>
      <c r="E368" s="37"/>
      <c r="F368" s="37"/>
      <c r="G368" s="37"/>
    </row>
    <row r="369" spans="1:7" s="38" customFormat="1" ht="24.75" thickBot="1" x14ac:dyDescent="0.6">
      <c r="A369" s="87" t="s">
        <v>125</v>
      </c>
      <c r="B369" s="86">
        <f>AVERAGE(B368:B368)</f>
        <v>3.9166666666666665</v>
      </c>
      <c r="C369" s="86">
        <f>SUM(C368)</f>
        <v>0.65386254815829381</v>
      </c>
      <c r="D369" s="93" t="s">
        <v>30</v>
      </c>
      <c r="E369" s="37"/>
      <c r="F369" s="37"/>
      <c r="G369" s="37"/>
    </row>
    <row r="370" spans="1:7" s="38" customFormat="1" ht="24.75" thickTop="1" x14ac:dyDescent="0.55000000000000004">
      <c r="A370" s="82"/>
      <c r="E370" s="37"/>
      <c r="F370" s="37"/>
      <c r="G370" s="37"/>
    </row>
    <row r="371" spans="1:7" s="38" customFormat="1" ht="24" x14ac:dyDescent="0.55000000000000004">
      <c r="A371" s="38" t="s">
        <v>215</v>
      </c>
    </row>
    <row r="372" spans="1:7" s="38" customFormat="1" ht="24" x14ac:dyDescent="0.55000000000000004">
      <c r="A372" s="38" t="s">
        <v>450</v>
      </c>
    </row>
    <row r="373" spans="1:7" s="38" customFormat="1" ht="24" x14ac:dyDescent="0.55000000000000004">
      <c r="A373" s="38" t="s">
        <v>335</v>
      </c>
    </row>
    <row r="374" spans="1:7" s="38" customFormat="1" ht="24" x14ac:dyDescent="0.55000000000000004"/>
    <row r="375" spans="1:7" s="33" customFormat="1" ht="24" x14ac:dyDescent="0.55000000000000004">
      <c r="A375" s="41" t="s">
        <v>216</v>
      </c>
      <c r="B375" s="35"/>
      <c r="C375" s="35"/>
    </row>
    <row r="376" spans="1:7" s="33" customFormat="1" x14ac:dyDescent="0.5">
      <c r="A376" s="163" t="s">
        <v>69</v>
      </c>
      <c r="B376" s="165" t="s">
        <v>314</v>
      </c>
      <c r="C376" s="166"/>
      <c r="D376" s="167"/>
    </row>
    <row r="377" spans="1:7" s="33" customFormat="1" ht="56.25" x14ac:dyDescent="0.5">
      <c r="A377" s="164"/>
      <c r="B377" s="99" t="s">
        <v>63</v>
      </c>
      <c r="C377" s="98" t="s">
        <v>68</v>
      </c>
      <c r="D377" s="98" t="s">
        <v>146</v>
      </c>
    </row>
    <row r="378" spans="1:7" s="33" customFormat="1" x14ac:dyDescent="0.5">
      <c r="A378" s="50" t="s">
        <v>8</v>
      </c>
      <c r="B378" s="51">
        <f>'กลุ่ม starer 2'!I16</f>
        <v>4.3571428571428568</v>
      </c>
      <c r="C378" s="51">
        <f>'กลุ่ม starer 2'!I17</f>
        <v>0.84189738614109577</v>
      </c>
      <c r="D378" s="8" t="str">
        <f>IF(B378&gt;4.5,"มากที่สุด",IF(B378&gt;3.5,"มาก",IF(B378&gt;2.5,"ปานกลาง",IF(B378&gt;1.5,"น้อย",IF(B378&lt;=1.5,"น้อยที่สุด")))))</f>
        <v>มาก</v>
      </c>
    </row>
    <row r="379" spans="1:7" s="33" customFormat="1" x14ac:dyDescent="0.5">
      <c r="A379" s="50" t="s">
        <v>9</v>
      </c>
      <c r="B379" s="51">
        <f>'กลุ่ม starer 2'!J16</f>
        <v>4.6428571428571432</v>
      </c>
      <c r="C379" s="51">
        <f>'กลุ่ม starer 2'!J17</f>
        <v>0.63332369377665143</v>
      </c>
      <c r="D379" s="8" t="str">
        <f t="shared" ref="D379:D391" si="18">IF(B379&gt;4.5,"มากที่สุด",IF(B379&gt;3.5,"มาก",IF(B379&gt;2.5,"ปานกลาง",IF(B379&gt;1.5,"น้อย",IF(B379&lt;=1.5,"น้อยที่สุด")))))</f>
        <v>มากที่สุด</v>
      </c>
    </row>
    <row r="380" spans="1:7" s="33" customFormat="1" x14ac:dyDescent="0.5">
      <c r="A380" s="50" t="s">
        <v>10</v>
      </c>
      <c r="B380" s="51">
        <f>'กลุ่ม starer 2'!K16</f>
        <v>4.5</v>
      </c>
      <c r="C380" s="51">
        <f>'กลุ่ม starer 2'!K17</f>
        <v>0.75955452531274992</v>
      </c>
      <c r="D380" s="8" t="str">
        <f t="shared" si="18"/>
        <v>มาก</v>
      </c>
    </row>
    <row r="381" spans="1:7" s="33" customFormat="1" x14ac:dyDescent="0.5">
      <c r="A381" s="50" t="s">
        <v>11</v>
      </c>
      <c r="B381" s="51">
        <f>'กลุ่ม starer 2'!L16</f>
        <v>4.4285714285714288</v>
      </c>
      <c r="C381" s="51">
        <f>'กลุ่ม starer 2'!L17</f>
        <v>0.75592894601845528</v>
      </c>
      <c r="D381" s="8" t="str">
        <f t="shared" si="18"/>
        <v>มาก</v>
      </c>
    </row>
    <row r="382" spans="1:7" s="33" customFormat="1" x14ac:dyDescent="0.5">
      <c r="A382" s="50" t="s">
        <v>12</v>
      </c>
      <c r="B382" s="51">
        <f>'กลุ่ม starer 2'!M16</f>
        <v>4.3571428571428568</v>
      </c>
      <c r="C382" s="51">
        <f>'กลุ่ม starer 2'!M17</f>
        <v>0.74494634366849233</v>
      </c>
      <c r="D382" s="8" t="str">
        <f t="shared" si="18"/>
        <v>มาก</v>
      </c>
    </row>
    <row r="383" spans="1:7" s="33" customFormat="1" x14ac:dyDescent="0.5">
      <c r="A383" s="50" t="s">
        <v>13</v>
      </c>
      <c r="B383" s="51">
        <f>'กลุ่ม starer 2'!N16</f>
        <v>4.5714285714285712</v>
      </c>
      <c r="C383" s="51">
        <f>'กลุ่ม starer 2'!N17</f>
        <v>0.75592894601845528</v>
      </c>
      <c r="D383" s="8" t="str">
        <f t="shared" si="18"/>
        <v>มากที่สุด</v>
      </c>
    </row>
    <row r="384" spans="1:7" s="33" customFormat="1" x14ac:dyDescent="0.5">
      <c r="A384" s="50" t="s">
        <v>16</v>
      </c>
      <c r="B384" s="51">
        <f>'กลุ่ม starer 2'!Q16</f>
        <v>4.4285714285714288</v>
      </c>
      <c r="C384" s="51">
        <f>'กลุ่ม starer 2'!Q17</f>
        <v>0.64620617265886493</v>
      </c>
      <c r="D384" s="8" t="str">
        <f t="shared" si="18"/>
        <v>มาก</v>
      </c>
    </row>
    <row r="385" spans="1:4" s="33" customFormat="1" x14ac:dyDescent="0.5">
      <c r="A385" s="50" t="s">
        <v>17</v>
      </c>
      <c r="B385" s="51">
        <f>'กลุ่ม starer 2'!R16</f>
        <v>4.5714285714285712</v>
      </c>
      <c r="C385" s="51">
        <f>'กลุ่ม starer 2'!R17</f>
        <v>0.75592894601845528</v>
      </c>
      <c r="D385" s="8" t="str">
        <f t="shared" si="18"/>
        <v>มากที่สุด</v>
      </c>
    </row>
    <row r="386" spans="1:4" s="33" customFormat="1" x14ac:dyDescent="0.5">
      <c r="A386" s="50" t="s">
        <v>18</v>
      </c>
      <c r="B386" s="51">
        <f>'กลุ่ม starer 2'!S16</f>
        <v>4.5</v>
      </c>
      <c r="C386" s="51">
        <f>'กลุ่ม starer 2'!S17</f>
        <v>0.75955452531274992</v>
      </c>
      <c r="D386" s="8" t="str">
        <f t="shared" si="18"/>
        <v>มาก</v>
      </c>
    </row>
    <row r="387" spans="1:4" s="33" customFormat="1" x14ac:dyDescent="0.5">
      <c r="A387" s="50" t="s">
        <v>19</v>
      </c>
      <c r="B387" s="51">
        <f>'กลุ่ม starer 2'!T16</f>
        <v>4.6428571428571432</v>
      </c>
      <c r="C387" s="51">
        <f>'กลุ่ม starer 2'!T17</f>
        <v>0.74494634366849233</v>
      </c>
      <c r="D387" s="8" t="str">
        <f t="shared" si="18"/>
        <v>มากที่สุด</v>
      </c>
    </row>
    <row r="388" spans="1:4" s="33" customFormat="1" x14ac:dyDescent="0.5">
      <c r="A388" s="50" t="s">
        <v>20</v>
      </c>
      <c r="B388" s="51">
        <f>'กลุ่ม starer 2'!U16</f>
        <v>4.6428571428571432</v>
      </c>
      <c r="C388" s="51">
        <f>'กลุ่ม starer 2'!U17</f>
        <v>0.74494634366849233</v>
      </c>
      <c r="D388" s="8" t="str">
        <f t="shared" si="18"/>
        <v>มากที่สุด</v>
      </c>
    </row>
    <row r="389" spans="1:4" s="33" customFormat="1" x14ac:dyDescent="0.5">
      <c r="A389" s="50" t="s">
        <v>21</v>
      </c>
      <c r="B389" s="51">
        <f>'กลุ่ม starer 2'!V16</f>
        <v>4.7142857142857144</v>
      </c>
      <c r="C389" s="51">
        <f>'กลุ่ม starer 2'!V17</f>
        <v>0.72627303920256159</v>
      </c>
      <c r="D389" s="8" t="str">
        <f t="shared" si="18"/>
        <v>มากที่สุด</v>
      </c>
    </row>
    <row r="390" spans="1:4" s="33" customFormat="1" x14ac:dyDescent="0.5">
      <c r="A390" s="50" t="s">
        <v>22</v>
      </c>
      <c r="B390" s="51">
        <f>'กลุ่ม starer 2'!W16</f>
        <v>4.7142857142857144</v>
      </c>
      <c r="C390" s="51">
        <f>'กลุ่ม starer 2'!W17</f>
        <v>0.72627303920256159</v>
      </c>
      <c r="D390" s="8" t="str">
        <f t="shared" si="18"/>
        <v>มากที่สุด</v>
      </c>
    </row>
    <row r="391" spans="1:4" s="33" customFormat="1" ht="22.5" thickBot="1" x14ac:dyDescent="0.55000000000000004">
      <c r="A391" s="52" t="s">
        <v>64</v>
      </c>
      <c r="B391" s="53">
        <f>AVERAGE(B378:B390)</f>
        <v>4.5439560439560447</v>
      </c>
      <c r="C391" s="53">
        <f>AVERAGE(C378:C390)</f>
        <v>0.73813140389754461</v>
      </c>
      <c r="D391" s="9" t="str">
        <f t="shared" si="18"/>
        <v>มากที่สุด</v>
      </c>
    </row>
    <row r="392" spans="1:4" s="33" customFormat="1" ht="22.5" thickTop="1" x14ac:dyDescent="0.5">
      <c r="A392" s="54"/>
      <c r="B392" s="55"/>
      <c r="C392" s="55"/>
      <c r="D392" s="10"/>
    </row>
    <row r="393" spans="1:4" s="38" customFormat="1" ht="24" x14ac:dyDescent="0.55000000000000004">
      <c r="A393" s="13" t="s">
        <v>97</v>
      </c>
      <c r="B393" s="56"/>
      <c r="C393" s="56"/>
      <c r="D393" s="12"/>
    </row>
    <row r="394" spans="1:4" s="38" customFormat="1" ht="24" x14ac:dyDescent="0.55000000000000004">
      <c r="A394" s="13" t="s">
        <v>336</v>
      </c>
      <c r="B394" s="56"/>
      <c r="C394" s="56"/>
      <c r="D394" s="12"/>
    </row>
    <row r="395" spans="1:4" s="38" customFormat="1" ht="24" x14ac:dyDescent="0.55000000000000004">
      <c r="A395" s="13" t="s">
        <v>337</v>
      </c>
      <c r="B395" s="56"/>
      <c r="C395" s="56"/>
      <c r="D395" s="12"/>
    </row>
    <row r="396" spans="1:4" s="38" customFormat="1" ht="24" x14ac:dyDescent="0.55000000000000004">
      <c r="A396" s="13" t="s">
        <v>338</v>
      </c>
      <c r="B396" s="56"/>
      <c r="C396" s="56"/>
      <c r="D396" s="12"/>
    </row>
    <row r="397" spans="1:4" s="38" customFormat="1" ht="24" x14ac:dyDescent="0.55000000000000004">
      <c r="A397" s="13" t="s">
        <v>340</v>
      </c>
      <c r="B397" s="56"/>
      <c r="C397" s="56"/>
      <c r="D397" s="12"/>
    </row>
    <row r="398" spans="1:4" s="38" customFormat="1" ht="24" x14ac:dyDescent="0.55000000000000004">
      <c r="A398" s="13" t="s">
        <v>341</v>
      </c>
      <c r="B398" s="56"/>
      <c r="C398" s="56"/>
      <c r="D398" s="12"/>
    </row>
    <row r="399" spans="1:4" s="38" customFormat="1" ht="24" x14ac:dyDescent="0.55000000000000004">
      <c r="A399" s="13" t="s">
        <v>342</v>
      </c>
      <c r="B399" s="56"/>
      <c r="C399" s="56"/>
      <c r="D399" s="12"/>
    </row>
    <row r="400" spans="1:4" s="38" customFormat="1" ht="24" x14ac:dyDescent="0.55000000000000004">
      <c r="A400" s="13"/>
      <c r="B400" s="56"/>
      <c r="C400" s="56"/>
      <c r="D400" s="12"/>
    </row>
    <row r="401" spans="1:7" s="75" customFormat="1" ht="24" x14ac:dyDescent="0.55000000000000004">
      <c r="A401" s="75" t="s">
        <v>480</v>
      </c>
      <c r="E401" s="88"/>
      <c r="F401" s="88"/>
      <c r="G401" s="88"/>
    </row>
    <row r="402" spans="1:7" s="75" customFormat="1" ht="24" x14ac:dyDescent="0.55000000000000004">
      <c r="A402" s="75" t="s">
        <v>315</v>
      </c>
      <c r="E402" s="88"/>
      <c r="F402" s="88"/>
      <c r="G402" s="88"/>
    </row>
    <row r="403" spans="1:7" s="75" customFormat="1" ht="21" customHeight="1" x14ac:dyDescent="0.55000000000000004">
      <c r="A403" s="168" t="s">
        <v>75</v>
      </c>
      <c r="B403" s="170"/>
      <c r="C403" s="170" t="s">
        <v>73</v>
      </c>
      <c r="D403" s="94" t="s">
        <v>126</v>
      </c>
      <c r="E403" s="88"/>
      <c r="F403" s="89"/>
      <c r="G403" s="88"/>
    </row>
    <row r="404" spans="1:7" s="75" customFormat="1" ht="13.5" customHeight="1" x14ac:dyDescent="0.55000000000000004">
      <c r="A404" s="169"/>
      <c r="B404" s="171"/>
      <c r="C404" s="171"/>
      <c r="D404" s="95" t="s">
        <v>127</v>
      </c>
      <c r="E404" s="88"/>
      <c r="F404" s="88"/>
      <c r="G404" s="88"/>
    </row>
    <row r="405" spans="1:7" s="38" customFormat="1" ht="24" x14ac:dyDescent="0.55000000000000004">
      <c r="A405" s="97" t="s">
        <v>124</v>
      </c>
      <c r="B405" s="91"/>
      <c r="C405" s="91"/>
      <c r="D405" s="90"/>
      <c r="E405" s="37"/>
      <c r="F405" s="37"/>
      <c r="G405" s="37"/>
    </row>
    <row r="406" spans="1:7" s="38" customFormat="1" ht="25.5" customHeight="1" x14ac:dyDescent="0.55000000000000004">
      <c r="A406" s="92" t="s">
        <v>129</v>
      </c>
      <c r="B406" s="84">
        <f>'กลุ่ม starer 2'!O16</f>
        <v>2.7142857142857144</v>
      </c>
      <c r="C406" s="84">
        <f>'กลุ่ม starer 2'!O17</f>
        <v>0.91387353346337563</v>
      </c>
      <c r="D406" s="85" t="s">
        <v>279</v>
      </c>
      <c r="E406" s="37"/>
      <c r="F406" s="37"/>
      <c r="G406" s="37"/>
    </row>
    <row r="407" spans="1:7" s="38" customFormat="1" ht="24.75" thickBot="1" x14ac:dyDescent="0.6">
      <c r="A407" s="87" t="s">
        <v>125</v>
      </c>
      <c r="B407" s="86">
        <f>AVERAGE(B406:B406)</f>
        <v>2.7142857142857144</v>
      </c>
      <c r="C407" s="86">
        <f>SUM(C406)</f>
        <v>0.91387353346337563</v>
      </c>
      <c r="D407" s="96" t="s">
        <v>279</v>
      </c>
      <c r="E407" s="37"/>
      <c r="F407" s="37"/>
      <c r="G407" s="37"/>
    </row>
    <row r="408" spans="1:7" s="38" customFormat="1" ht="24.75" thickTop="1" x14ac:dyDescent="0.55000000000000004">
      <c r="A408" s="83" t="s">
        <v>128</v>
      </c>
      <c r="B408" s="91"/>
      <c r="C408" s="91"/>
      <c r="D408" s="91"/>
      <c r="E408" s="37"/>
      <c r="F408" s="37"/>
      <c r="G408" s="37"/>
    </row>
    <row r="409" spans="1:7" s="38" customFormat="1" ht="25.5" customHeight="1" x14ac:dyDescent="0.55000000000000004">
      <c r="A409" s="92" t="s">
        <v>130</v>
      </c>
      <c r="B409" s="84">
        <f>'กลุ่ม starer 2'!P16</f>
        <v>4.2142857142857144</v>
      </c>
      <c r="C409" s="84">
        <f>'กลุ่ม starer 2'!P17</f>
        <v>0.69929320675306816</v>
      </c>
      <c r="D409" s="85" t="s">
        <v>30</v>
      </c>
      <c r="E409" s="37"/>
      <c r="F409" s="37"/>
      <c r="G409" s="37"/>
    </row>
    <row r="410" spans="1:7" s="38" customFormat="1" ht="24.75" thickBot="1" x14ac:dyDescent="0.6">
      <c r="A410" s="87" t="s">
        <v>125</v>
      </c>
      <c r="B410" s="86">
        <f>AVERAGE(B409:B409)</f>
        <v>4.2142857142857144</v>
      </c>
      <c r="C410" s="86">
        <f>SUM(C409)</f>
        <v>0.69929320675306816</v>
      </c>
      <c r="D410" s="93" t="s">
        <v>30</v>
      </c>
      <c r="E410" s="37"/>
      <c r="F410" s="37"/>
      <c r="G410" s="37"/>
    </row>
    <row r="411" spans="1:7" s="38" customFormat="1" ht="24.75" thickTop="1" x14ac:dyDescent="0.55000000000000004">
      <c r="A411" s="82"/>
      <c r="E411" s="37"/>
      <c r="F411" s="37"/>
      <c r="G411" s="37"/>
    </row>
    <row r="412" spans="1:7" s="38" customFormat="1" ht="24" x14ac:dyDescent="0.55000000000000004">
      <c r="A412" s="38" t="s">
        <v>217</v>
      </c>
    </row>
    <row r="413" spans="1:7" s="38" customFormat="1" ht="24" x14ac:dyDescent="0.55000000000000004">
      <c r="A413" s="38" t="s">
        <v>451</v>
      </c>
    </row>
    <row r="414" spans="1:7" s="38" customFormat="1" ht="24" x14ac:dyDescent="0.55000000000000004">
      <c r="A414" s="38" t="s">
        <v>343</v>
      </c>
    </row>
    <row r="415" spans="1:7" s="38" customFormat="1" ht="24" x14ac:dyDescent="0.55000000000000004"/>
    <row r="416" spans="1:7" s="38" customFormat="1" ht="24" x14ac:dyDescent="0.55000000000000004"/>
    <row r="417" spans="1:4" s="38" customFormat="1" ht="24" x14ac:dyDescent="0.55000000000000004"/>
    <row r="418" spans="1:4" s="38" customFormat="1" ht="24" x14ac:dyDescent="0.55000000000000004"/>
    <row r="419" spans="1:4" s="38" customFormat="1" ht="24" x14ac:dyDescent="0.55000000000000004"/>
    <row r="420" spans="1:4" s="38" customFormat="1" ht="24" x14ac:dyDescent="0.55000000000000004"/>
    <row r="421" spans="1:4" s="38" customFormat="1" ht="24" x14ac:dyDescent="0.55000000000000004"/>
    <row r="422" spans="1:4" s="38" customFormat="1" ht="24" x14ac:dyDescent="0.55000000000000004"/>
    <row r="423" spans="1:4" s="38" customFormat="1" ht="24" x14ac:dyDescent="0.55000000000000004"/>
    <row r="424" spans="1:4" s="38" customFormat="1" ht="24" x14ac:dyDescent="0.55000000000000004"/>
    <row r="425" spans="1:4" s="33" customFormat="1" ht="24" x14ac:dyDescent="0.55000000000000004">
      <c r="A425" s="41" t="s">
        <v>218</v>
      </c>
      <c r="B425" s="35"/>
      <c r="C425" s="35"/>
    </row>
    <row r="426" spans="1:4" s="33" customFormat="1" x14ac:dyDescent="0.5">
      <c r="A426" s="163" t="s">
        <v>69</v>
      </c>
      <c r="B426" s="165" t="s">
        <v>316</v>
      </c>
      <c r="C426" s="166"/>
      <c r="D426" s="167"/>
    </row>
    <row r="427" spans="1:4" s="33" customFormat="1" ht="56.25" x14ac:dyDescent="0.5">
      <c r="A427" s="164"/>
      <c r="B427" s="99" t="s">
        <v>63</v>
      </c>
      <c r="C427" s="98" t="s">
        <v>68</v>
      </c>
      <c r="D427" s="98" t="s">
        <v>146</v>
      </c>
    </row>
    <row r="428" spans="1:4" s="33" customFormat="1" x14ac:dyDescent="0.5">
      <c r="A428" s="50" t="s">
        <v>8</v>
      </c>
      <c r="B428" s="51">
        <f>'กลุ่ม Upper-Intermediate'!I9</f>
        <v>4.5714285714285712</v>
      </c>
      <c r="C428" s="51">
        <f>'กลุ่ม Upper-Intermediate'!I9</f>
        <v>4.5714285714285712</v>
      </c>
      <c r="D428" s="8" t="str">
        <f>IF(B428&gt;4.5,"มากที่สุด",IF(B428&gt;3.5,"มาก",IF(B428&gt;2.5,"ปานกลาง",IF(B428&gt;1.5,"น้อย",IF(B428&lt;=1.5,"น้อยที่สุด")))))</f>
        <v>มากที่สุด</v>
      </c>
    </row>
    <row r="429" spans="1:4" s="33" customFormat="1" x14ac:dyDescent="0.5">
      <c r="A429" s="50" t="s">
        <v>9</v>
      </c>
      <c r="B429" s="51">
        <f>'กลุ่ม Upper-Intermediate'!J9</f>
        <v>4.5714285714285712</v>
      </c>
      <c r="C429" s="51">
        <f>'กลุ่ม Upper-Intermediate'!J10</f>
        <v>0.53452248382485001</v>
      </c>
      <c r="D429" s="8" t="str">
        <f t="shared" ref="D429:D441" si="19">IF(B429&gt;4.5,"มากที่สุด",IF(B429&gt;3.5,"มาก",IF(B429&gt;2.5,"ปานกลาง",IF(B429&gt;1.5,"น้อย",IF(B429&lt;=1.5,"น้อยที่สุด")))))</f>
        <v>มากที่สุด</v>
      </c>
    </row>
    <row r="430" spans="1:4" s="33" customFormat="1" x14ac:dyDescent="0.5">
      <c r="A430" s="50" t="s">
        <v>10</v>
      </c>
      <c r="B430" s="51">
        <f>'กลุ่ม Upper-Intermediate'!K9</f>
        <v>4.2857142857142856</v>
      </c>
      <c r="C430" s="51">
        <f>'กลุ่ม Upper-Intermediate'!K10</f>
        <v>0.48795003647426449</v>
      </c>
      <c r="D430" s="8" t="str">
        <f t="shared" si="19"/>
        <v>มาก</v>
      </c>
    </row>
    <row r="431" spans="1:4" s="33" customFormat="1" x14ac:dyDescent="0.5">
      <c r="A431" s="50" t="s">
        <v>11</v>
      </c>
      <c r="B431" s="51">
        <f>'กลุ่ม Upper-Intermediate'!L9</f>
        <v>4.1428571428571432</v>
      </c>
      <c r="C431" s="51">
        <f>'กลุ่ม Upper-Intermediate'!L10</f>
        <v>0.6900655593423547</v>
      </c>
      <c r="D431" s="8" t="str">
        <f t="shared" si="19"/>
        <v>มาก</v>
      </c>
    </row>
    <row r="432" spans="1:4" s="33" customFormat="1" x14ac:dyDescent="0.5">
      <c r="A432" s="50" t="s">
        <v>12</v>
      </c>
      <c r="B432" s="51">
        <f>'กลุ่ม Upper-Intermediate'!M9</f>
        <v>4.1428571428571432</v>
      </c>
      <c r="C432" s="51">
        <f>'กลุ่ม Upper-Intermediate'!M10</f>
        <v>0.6900655593423547</v>
      </c>
      <c r="D432" s="8" t="str">
        <f t="shared" si="19"/>
        <v>มาก</v>
      </c>
    </row>
    <row r="433" spans="1:4" s="33" customFormat="1" x14ac:dyDescent="0.5">
      <c r="A433" s="50" t="s">
        <v>13</v>
      </c>
      <c r="B433" s="51">
        <f>'กลุ่ม Upper-Intermediate'!N9</f>
        <v>4.5714285714285712</v>
      </c>
      <c r="C433" s="51">
        <f>'กลุ่ม Upper-Intermediate'!N10</f>
        <v>0.53452248382485001</v>
      </c>
      <c r="D433" s="8" t="str">
        <f t="shared" si="19"/>
        <v>มากที่สุด</v>
      </c>
    </row>
    <row r="434" spans="1:4" s="33" customFormat="1" x14ac:dyDescent="0.5">
      <c r="A434" s="50" t="s">
        <v>16</v>
      </c>
      <c r="B434" s="51">
        <f>'กลุ่ม Upper-Intermediate'!Q9</f>
        <v>4.1428571428571432</v>
      </c>
      <c r="C434" s="51">
        <f>'กลุ่ม Upper-Intermediate'!Q10</f>
        <v>0.37796447300922725</v>
      </c>
      <c r="D434" s="8" t="str">
        <f t="shared" si="19"/>
        <v>มาก</v>
      </c>
    </row>
    <row r="435" spans="1:4" s="33" customFormat="1" x14ac:dyDescent="0.5">
      <c r="A435" s="50" t="s">
        <v>17</v>
      </c>
      <c r="B435" s="51">
        <f>'กลุ่ม Upper-Intermediate'!R9</f>
        <v>4.2857142857142856</v>
      </c>
      <c r="C435" s="51">
        <f>'กลุ่ม Upper-Intermediate'!R10</f>
        <v>0.48795003647426449</v>
      </c>
      <c r="D435" s="8" t="str">
        <f t="shared" si="19"/>
        <v>มาก</v>
      </c>
    </row>
    <row r="436" spans="1:4" s="33" customFormat="1" x14ac:dyDescent="0.5">
      <c r="A436" s="50" t="s">
        <v>18</v>
      </c>
      <c r="B436" s="51">
        <f>'กลุ่ม Upper-Intermediate'!S9</f>
        <v>3.8571428571428572</v>
      </c>
      <c r="C436" s="51">
        <f>'กลุ่ม Upper-Intermediate'!S10</f>
        <v>0.6900655593423547</v>
      </c>
      <c r="D436" s="8" t="str">
        <f t="shared" si="19"/>
        <v>มาก</v>
      </c>
    </row>
    <row r="437" spans="1:4" s="33" customFormat="1" x14ac:dyDescent="0.5">
      <c r="A437" s="50" t="s">
        <v>19</v>
      </c>
      <c r="B437" s="51">
        <f>'กลุ่ม Upper-Intermediate'!T9</f>
        <v>3.8571428571428572</v>
      </c>
      <c r="C437" s="51">
        <f>'กลุ่ม Upper-Intermediate'!T10</f>
        <v>0.6900655593423547</v>
      </c>
      <c r="D437" s="8" t="str">
        <f t="shared" si="19"/>
        <v>มาก</v>
      </c>
    </row>
    <row r="438" spans="1:4" s="33" customFormat="1" x14ac:dyDescent="0.5">
      <c r="A438" s="50" t="s">
        <v>20</v>
      </c>
      <c r="B438" s="51">
        <f>'กลุ่ม Upper-Intermediate'!U9</f>
        <v>4.8571428571428568</v>
      </c>
      <c r="C438" s="51">
        <f>'กลุ่ม Upper-Intermediate'!U10</f>
        <v>0.37796447300922725</v>
      </c>
      <c r="D438" s="8" t="str">
        <f t="shared" si="19"/>
        <v>มากที่สุด</v>
      </c>
    </row>
    <row r="439" spans="1:4" s="33" customFormat="1" x14ac:dyDescent="0.5">
      <c r="A439" s="50" t="s">
        <v>21</v>
      </c>
      <c r="B439" s="51">
        <f>'กลุ่ม Upper-Intermediate'!V9</f>
        <v>4</v>
      </c>
      <c r="C439" s="51">
        <f>'กลุ่ม Upper-Intermediate'!V10</f>
        <v>0.57735026918962573</v>
      </c>
      <c r="D439" s="8" t="str">
        <f t="shared" si="19"/>
        <v>มาก</v>
      </c>
    </row>
    <row r="440" spans="1:4" s="33" customFormat="1" x14ac:dyDescent="0.5">
      <c r="A440" s="50" t="s">
        <v>22</v>
      </c>
      <c r="B440" s="51">
        <f>'กลุ่ม Upper-Intermediate'!W9</f>
        <v>4.1428571428571432</v>
      </c>
      <c r="C440" s="51">
        <f>'กลุ่ม Upper-Intermediate'!W10</f>
        <v>0.6900655593423547</v>
      </c>
      <c r="D440" s="8" t="str">
        <f t="shared" si="19"/>
        <v>มาก</v>
      </c>
    </row>
    <row r="441" spans="1:4" s="33" customFormat="1" ht="22.5" thickBot="1" x14ac:dyDescent="0.55000000000000004">
      <c r="A441" s="52" t="s">
        <v>64</v>
      </c>
      <c r="B441" s="53">
        <f>AVERAGE(B428:B440)</f>
        <v>4.2637362637362637</v>
      </c>
      <c r="C441" s="53">
        <f>AVERAGE(C428:C440)</f>
        <v>0.87692158645743479</v>
      </c>
      <c r="D441" s="9" t="str">
        <f t="shared" si="19"/>
        <v>มาก</v>
      </c>
    </row>
    <row r="442" spans="1:4" s="33" customFormat="1" ht="22.5" thickTop="1" x14ac:dyDescent="0.5">
      <c r="A442" s="54"/>
      <c r="B442" s="55"/>
      <c r="C442" s="55"/>
      <c r="D442" s="10"/>
    </row>
    <row r="443" spans="1:4" s="38" customFormat="1" ht="24" x14ac:dyDescent="0.55000000000000004">
      <c r="A443" s="13" t="s">
        <v>97</v>
      </c>
      <c r="B443" s="56"/>
      <c r="C443" s="56"/>
      <c r="D443" s="12"/>
    </row>
    <row r="444" spans="1:4" s="38" customFormat="1" ht="24" x14ac:dyDescent="0.55000000000000004">
      <c r="A444" s="13" t="s">
        <v>206</v>
      </c>
      <c r="B444" s="56"/>
      <c r="C444" s="56"/>
      <c r="D444" s="12"/>
    </row>
    <row r="445" spans="1:4" s="38" customFormat="1" ht="24" x14ac:dyDescent="0.55000000000000004">
      <c r="A445" s="13" t="s">
        <v>344</v>
      </c>
      <c r="B445" s="56"/>
      <c r="C445" s="56"/>
      <c r="D445" s="12"/>
    </row>
    <row r="446" spans="1:4" s="38" customFormat="1" ht="24" x14ac:dyDescent="0.55000000000000004">
      <c r="A446" s="13" t="s">
        <v>346</v>
      </c>
      <c r="B446" s="56"/>
      <c r="C446" s="56"/>
      <c r="D446" s="12"/>
    </row>
    <row r="447" spans="1:4" s="38" customFormat="1" ht="24" x14ac:dyDescent="0.55000000000000004">
      <c r="A447" s="13" t="s">
        <v>347</v>
      </c>
      <c r="B447" s="56"/>
      <c r="C447" s="56"/>
      <c r="D447" s="12"/>
    </row>
    <row r="448" spans="1:4" s="38" customFormat="1" ht="24" x14ac:dyDescent="0.55000000000000004">
      <c r="A448" s="13" t="s">
        <v>425</v>
      </c>
      <c r="B448" s="56"/>
      <c r="C448" s="56"/>
      <c r="D448" s="12"/>
    </row>
    <row r="449" spans="1:7" s="24" customFormat="1" ht="24" x14ac:dyDescent="0.55000000000000004">
      <c r="A449" s="126"/>
      <c r="B449" s="127"/>
      <c r="C449" s="127"/>
      <c r="D449" s="128"/>
    </row>
    <row r="450" spans="1:7" s="24" customFormat="1" ht="24" x14ac:dyDescent="0.55000000000000004">
      <c r="A450" s="126"/>
      <c r="B450" s="127"/>
      <c r="C450" s="127"/>
      <c r="D450" s="128"/>
    </row>
    <row r="451" spans="1:7" s="24" customFormat="1" ht="24" x14ac:dyDescent="0.55000000000000004">
      <c r="A451" s="126"/>
      <c r="B451" s="127"/>
      <c r="C451" s="127"/>
      <c r="D451" s="128"/>
    </row>
    <row r="452" spans="1:7" s="24" customFormat="1" ht="24" x14ac:dyDescent="0.55000000000000004">
      <c r="A452" s="126"/>
      <c r="B452" s="127"/>
      <c r="C452" s="127"/>
      <c r="D452" s="128"/>
    </row>
    <row r="453" spans="1:7" s="24" customFormat="1" ht="24" x14ac:dyDescent="0.55000000000000004">
      <c r="A453" s="126"/>
      <c r="B453" s="127"/>
      <c r="C453" s="127"/>
      <c r="D453" s="128"/>
    </row>
    <row r="454" spans="1:7" s="24" customFormat="1" ht="24" x14ac:dyDescent="0.55000000000000004">
      <c r="A454" s="126"/>
      <c r="B454" s="127"/>
      <c r="C454" s="127"/>
      <c r="D454" s="128"/>
    </row>
    <row r="455" spans="1:7" s="24" customFormat="1" ht="24" x14ac:dyDescent="0.55000000000000004">
      <c r="A455" s="126"/>
      <c r="B455" s="127"/>
      <c r="C455" s="127"/>
      <c r="D455" s="128"/>
    </row>
    <row r="456" spans="1:7" s="24" customFormat="1" ht="24" x14ac:dyDescent="0.55000000000000004">
      <c r="A456" s="126"/>
      <c r="B456" s="127"/>
      <c r="C456" s="127"/>
      <c r="D456" s="128"/>
    </row>
    <row r="457" spans="1:7" s="24" customFormat="1" ht="24" x14ac:dyDescent="0.55000000000000004">
      <c r="A457" s="126"/>
      <c r="B457" s="127"/>
      <c r="C457" s="127"/>
      <c r="D457" s="128"/>
    </row>
    <row r="458" spans="1:7" s="75" customFormat="1" ht="24" x14ac:dyDescent="0.55000000000000004">
      <c r="A458" s="75" t="s">
        <v>317</v>
      </c>
      <c r="E458" s="88"/>
      <c r="F458" s="88"/>
      <c r="G458" s="88"/>
    </row>
    <row r="459" spans="1:7" s="75" customFormat="1" ht="24" x14ac:dyDescent="0.55000000000000004">
      <c r="A459" s="75" t="s">
        <v>318</v>
      </c>
      <c r="E459" s="88"/>
      <c r="F459" s="88"/>
      <c r="G459" s="88"/>
    </row>
    <row r="460" spans="1:7" s="75" customFormat="1" ht="25.5" customHeight="1" x14ac:dyDescent="0.55000000000000004">
      <c r="A460" s="168" t="s">
        <v>75</v>
      </c>
      <c r="B460" s="170"/>
      <c r="C460" s="170" t="s">
        <v>73</v>
      </c>
      <c r="D460" s="94" t="s">
        <v>126</v>
      </c>
      <c r="E460" s="88"/>
      <c r="F460" s="89"/>
      <c r="G460" s="88"/>
    </row>
    <row r="461" spans="1:7" s="75" customFormat="1" ht="18.75" customHeight="1" x14ac:dyDescent="0.55000000000000004">
      <c r="A461" s="169"/>
      <c r="B461" s="171"/>
      <c r="C461" s="171"/>
      <c r="D461" s="95" t="s">
        <v>127</v>
      </c>
      <c r="E461" s="88"/>
      <c r="F461" s="88"/>
      <c r="G461" s="88"/>
    </row>
    <row r="462" spans="1:7" s="38" customFormat="1" ht="24" x14ac:dyDescent="0.55000000000000004">
      <c r="A462" s="97" t="s">
        <v>124</v>
      </c>
      <c r="B462" s="91"/>
      <c r="C462" s="91"/>
      <c r="D462" s="90"/>
      <c r="E462" s="37"/>
      <c r="F462" s="37"/>
      <c r="G462" s="37"/>
    </row>
    <row r="463" spans="1:7" s="38" customFormat="1" ht="25.5" customHeight="1" x14ac:dyDescent="0.55000000000000004">
      <c r="A463" s="92" t="s">
        <v>129</v>
      </c>
      <c r="B463" s="84">
        <f>'กลุ่ม Upper-Intermediate'!O9</f>
        <v>2.8571428571428572</v>
      </c>
      <c r="C463" s="84">
        <f>'กลุ่ม Upper-Intermediate'!O10</f>
        <v>0.37796447300922653</v>
      </c>
      <c r="D463" s="85" t="s">
        <v>279</v>
      </c>
      <c r="E463" s="37"/>
      <c r="F463" s="37"/>
      <c r="G463" s="37"/>
    </row>
    <row r="464" spans="1:7" s="38" customFormat="1" ht="24.75" thickBot="1" x14ac:dyDescent="0.6">
      <c r="A464" s="87" t="s">
        <v>125</v>
      </c>
      <c r="B464" s="86">
        <f>AVERAGE(B463:B463)</f>
        <v>2.8571428571428572</v>
      </c>
      <c r="C464" s="86">
        <f>SUM(C463)</f>
        <v>0.37796447300922653</v>
      </c>
      <c r="D464" s="96" t="s">
        <v>279</v>
      </c>
      <c r="E464" s="37"/>
      <c r="F464" s="37"/>
      <c r="G464" s="37"/>
    </row>
    <row r="465" spans="1:7" s="38" customFormat="1" ht="24.75" thickTop="1" x14ac:dyDescent="0.55000000000000004">
      <c r="A465" s="83" t="s">
        <v>128</v>
      </c>
      <c r="B465" s="91"/>
      <c r="C465" s="91"/>
      <c r="D465" s="91"/>
      <c r="E465" s="37"/>
      <c r="F465" s="37"/>
      <c r="G465" s="37"/>
    </row>
    <row r="466" spans="1:7" s="38" customFormat="1" ht="25.5" customHeight="1" x14ac:dyDescent="0.55000000000000004">
      <c r="A466" s="92" t="s">
        <v>130</v>
      </c>
      <c r="B466" s="84">
        <f>'กลุ่ม Upper-Intermediate'!P9</f>
        <v>3.8571428571428572</v>
      </c>
      <c r="C466" s="84">
        <f>'กลุ่ม Upper-Intermediate'!P10</f>
        <v>0.37796447300922725</v>
      </c>
      <c r="D466" s="85" t="s">
        <v>30</v>
      </c>
      <c r="E466" s="37"/>
      <c r="F466" s="37"/>
      <c r="G466" s="37"/>
    </row>
    <row r="467" spans="1:7" s="38" customFormat="1" ht="24.75" thickBot="1" x14ac:dyDescent="0.6">
      <c r="A467" s="87" t="s">
        <v>125</v>
      </c>
      <c r="B467" s="86">
        <f>AVERAGE(B466:B466)</f>
        <v>3.8571428571428572</v>
      </c>
      <c r="C467" s="86">
        <f>SUM(C466)</f>
        <v>0.37796447300922725</v>
      </c>
      <c r="D467" s="93" t="s">
        <v>30</v>
      </c>
      <c r="E467" s="37"/>
      <c r="F467" s="37"/>
      <c r="G467" s="37"/>
    </row>
    <row r="468" spans="1:7" s="38" customFormat="1" ht="24.75" thickTop="1" x14ac:dyDescent="0.55000000000000004">
      <c r="A468" s="82"/>
      <c r="E468" s="37"/>
      <c r="F468" s="37"/>
      <c r="G468" s="37"/>
    </row>
    <row r="469" spans="1:7" s="38" customFormat="1" ht="24" x14ac:dyDescent="0.55000000000000004">
      <c r="A469" s="38" t="s">
        <v>219</v>
      </c>
    </row>
    <row r="470" spans="1:7" s="38" customFormat="1" ht="24" x14ac:dyDescent="0.55000000000000004">
      <c r="A470" s="38" t="s">
        <v>472</v>
      </c>
    </row>
    <row r="471" spans="1:7" s="38" customFormat="1" ht="24" x14ac:dyDescent="0.55000000000000004">
      <c r="A471" s="38" t="s">
        <v>348</v>
      </c>
    </row>
    <row r="472" spans="1:7" s="24" customFormat="1" ht="24" x14ac:dyDescent="0.55000000000000004"/>
    <row r="473" spans="1:7" s="38" customFormat="1" ht="24" x14ac:dyDescent="0.55000000000000004">
      <c r="A473" s="41" t="s">
        <v>185</v>
      </c>
      <c r="B473" s="37"/>
      <c r="C473" s="37"/>
    </row>
    <row r="474" spans="1:7" s="24" customFormat="1" ht="24" x14ac:dyDescent="0.55000000000000004">
      <c r="A474" s="107" t="s">
        <v>186</v>
      </c>
      <c r="B474" s="108" t="s">
        <v>73</v>
      </c>
      <c r="C474" s="108" t="s">
        <v>74</v>
      </c>
    </row>
    <row r="475" spans="1:7" s="24" customFormat="1" ht="24" x14ac:dyDescent="0.55000000000000004">
      <c r="A475" s="114" t="s">
        <v>277</v>
      </c>
      <c r="B475" s="115">
        <v>1</v>
      </c>
      <c r="C475" s="116">
        <f>B475*100/2</f>
        <v>50</v>
      </c>
    </row>
    <row r="476" spans="1:7" s="24" customFormat="1" ht="26.25" customHeight="1" x14ac:dyDescent="0.55000000000000004">
      <c r="A476" s="114" t="s">
        <v>278</v>
      </c>
      <c r="B476" s="115">
        <v>1</v>
      </c>
      <c r="C476" s="116">
        <f>B476*100/2</f>
        <v>50</v>
      </c>
    </row>
    <row r="477" spans="1:7" s="24" customFormat="1" ht="24" x14ac:dyDescent="0.55000000000000004">
      <c r="A477" s="112" t="s">
        <v>82</v>
      </c>
      <c r="B477" s="108">
        <f>SUM(B475:B476)</f>
        <v>2</v>
      </c>
      <c r="C477" s="113">
        <f>B477*100/2</f>
        <v>100</v>
      </c>
    </row>
    <row r="478" spans="1:7" s="24" customFormat="1" ht="24" x14ac:dyDescent="0.55000000000000004">
      <c r="A478" s="130"/>
      <c r="B478" s="131"/>
      <c r="C478" s="131"/>
    </row>
    <row r="479" spans="1:7" s="24" customFormat="1" ht="24" x14ac:dyDescent="0.55000000000000004">
      <c r="A479" s="107" t="s">
        <v>187</v>
      </c>
      <c r="B479" s="108" t="s">
        <v>73</v>
      </c>
      <c r="C479" s="108" t="s">
        <v>74</v>
      </c>
    </row>
    <row r="480" spans="1:7" s="24" customFormat="1" ht="48" x14ac:dyDescent="0.55000000000000004">
      <c r="A480" s="109" t="s">
        <v>281</v>
      </c>
      <c r="B480" s="115">
        <v>1</v>
      </c>
      <c r="C480" s="116">
        <f>B480*100/1</f>
        <v>100</v>
      </c>
    </row>
    <row r="481" spans="1:6" s="24" customFormat="1" ht="24" x14ac:dyDescent="0.55000000000000004">
      <c r="A481" s="112" t="s">
        <v>82</v>
      </c>
      <c r="B481" s="108">
        <f>SUM(B480:B480)</f>
        <v>1</v>
      </c>
      <c r="C481" s="113">
        <f>B481*100/1</f>
        <v>100</v>
      </c>
    </row>
    <row r="482" spans="1:6" s="24" customFormat="1" ht="24" x14ac:dyDescent="0.55000000000000004">
      <c r="A482" s="130"/>
      <c r="B482" s="131"/>
      <c r="C482" s="131"/>
      <c r="D482" s="29"/>
      <c r="E482" s="29"/>
      <c r="F482" s="29"/>
    </row>
    <row r="483" spans="1:6" s="24" customFormat="1" ht="24" x14ac:dyDescent="0.55000000000000004">
      <c r="A483" s="130"/>
      <c r="B483" s="131"/>
      <c r="C483" s="131"/>
      <c r="D483" s="29"/>
      <c r="E483" s="29"/>
      <c r="F483" s="29"/>
    </row>
    <row r="484" spans="1:6" s="24" customFormat="1" ht="24" x14ac:dyDescent="0.55000000000000004">
      <c r="A484" s="130"/>
      <c r="B484" s="131"/>
      <c r="C484" s="131"/>
      <c r="D484" s="29"/>
      <c r="E484" s="29"/>
      <c r="F484" s="29"/>
    </row>
    <row r="485" spans="1:6" s="24" customFormat="1" ht="24" x14ac:dyDescent="0.55000000000000004">
      <c r="A485" s="130"/>
      <c r="B485" s="131"/>
      <c r="C485" s="131"/>
      <c r="D485" s="29"/>
      <c r="E485" s="29"/>
      <c r="F485" s="29"/>
    </row>
    <row r="486" spans="1:6" s="24" customFormat="1" ht="24" x14ac:dyDescent="0.55000000000000004">
      <c r="A486" s="130"/>
      <c r="B486" s="131"/>
      <c r="C486" s="131"/>
      <c r="D486" s="29"/>
      <c r="E486" s="29"/>
      <c r="F486" s="29"/>
    </row>
    <row r="487" spans="1:6" s="24" customFormat="1" ht="24" x14ac:dyDescent="0.55000000000000004">
      <c r="A487" s="130"/>
      <c r="B487" s="131"/>
      <c r="C487" s="131"/>
      <c r="D487" s="29"/>
      <c r="E487" s="29"/>
      <c r="F487" s="29"/>
    </row>
    <row r="488" spans="1:6" s="24" customFormat="1" ht="24" x14ac:dyDescent="0.55000000000000004">
      <c r="A488" s="130"/>
      <c r="B488" s="131"/>
      <c r="C488" s="131"/>
      <c r="D488" s="29"/>
      <c r="E488" s="29"/>
      <c r="F488" s="29"/>
    </row>
    <row r="489" spans="1:6" s="24" customFormat="1" ht="24" x14ac:dyDescent="0.55000000000000004">
      <c r="A489" s="153"/>
      <c r="B489" s="154"/>
      <c r="C489" s="154"/>
      <c r="D489" s="29"/>
      <c r="E489" s="29"/>
      <c r="F489" s="29"/>
    </row>
    <row r="490" spans="1:6" s="24" customFormat="1" ht="24" x14ac:dyDescent="0.55000000000000004">
      <c r="A490" s="159" t="s">
        <v>189</v>
      </c>
      <c r="B490" s="156" t="s">
        <v>73</v>
      </c>
      <c r="C490" s="156" t="s">
        <v>74</v>
      </c>
    </row>
    <row r="491" spans="1:6" s="24" customFormat="1" ht="24" x14ac:dyDescent="0.55000000000000004">
      <c r="A491" s="117" t="s">
        <v>283</v>
      </c>
      <c r="B491" s="115">
        <v>2</v>
      </c>
      <c r="C491" s="116">
        <f>B491*100/6</f>
        <v>33.333333333333336</v>
      </c>
    </row>
    <row r="492" spans="1:6" s="24" customFormat="1" ht="24.75" customHeight="1" x14ac:dyDescent="0.55000000000000004">
      <c r="A492" s="142" t="s">
        <v>284</v>
      </c>
      <c r="B492" s="115">
        <v>1</v>
      </c>
      <c r="C492" s="116">
        <f>B492*100/6</f>
        <v>16.666666666666668</v>
      </c>
    </row>
    <row r="493" spans="1:6" s="24" customFormat="1" ht="21" customHeight="1" x14ac:dyDescent="0.55000000000000004">
      <c r="A493" s="144" t="s">
        <v>285</v>
      </c>
      <c r="B493" s="181">
        <v>1</v>
      </c>
      <c r="C493" s="179">
        <f t="shared" ref="C493" si="20">B493*100/6</f>
        <v>16.666666666666668</v>
      </c>
    </row>
    <row r="494" spans="1:6" s="24" customFormat="1" ht="24.75" customHeight="1" x14ac:dyDescent="0.55000000000000004">
      <c r="A494" s="143" t="s">
        <v>282</v>
      </c>
      <c r="B494" s="182"/>
      <c r="C494" s="180"/>
    </row>
    <row r="495" spans="1:6" s="24" customFormat="1" ht="24" x14ac:dyDescent="0.55000000000000004">
      <c r="A495" s="143" t="s">
        <v>360</v>
      </c>
      <c r="B495" s="110">
        <v>1</v>
      </c>
      <c r="C495" s="111">
        <f>B495*100/6</f>
        <v>16.666666666666668</v>
      </c>
    </row>
    <row r="496" spans="1:6" s="24" customFormat="1" ht="24" x14ac:dyDescent="0.55000000000000004">
      <c r="A496" s="117" t="s">
        <v>286</v>
      </c>
      <c r="B496" s="110">
        <v>1</v>
      </c>
      <c r="C496" s="111">
        <f>B496*100/6</f>
        <v>16.666666666666668</v>
      </c>
    </row>
    <row r="497" spans="1:3" s="24" customFormat="1" ht="24" x14ac:dyDescent="0.55000000000000004">
      <c r="A497" s="112" t="s">
        <v>82</v>
      </c>
      <c r="B497" s="108">
        <f>SUM(B491:B496)</f>
        <v>6</v>
      </c>
      <c r="C497" s="113">
        <f>B497*100/6</f>
        <v>100</v>
      </c>
    </row>
    <row r="498" spans="1:3" s="24" customFormat="1" ht="24" x14ac:dyDescent="0.55000000000000004">
      <c r="A498" s="22"/>
      <c r="B498" s="23"/>
      <c r="C498" s="23"/>
    </row>
    <row r="499" spans="1:3" s="24" customFormat="1" ht="24" x14ac:dyDescent="0.55000000000000004">
      <c r="A499" s="145" t="s">
        <v>190</v>
      </c>
      <c r="B499" s="108" t="s">
        <v>73</v>
      </c>
      <c r="C499" s="108" t="s">
        <v>74</v>
      </c>
    </row>
    <row r="500" spans="1:3" s="24" customFormat="1" ht="24.75" customHeight="1" x14ac:dyDescent="0.55000000000000004">
      <c r="A500" s="142" t="s">
        <v>288</v>
      </c>
      <c r="B500" s="177">
        <v>1</v>
      </c>
      <c r="C500" s="179">
        <f>B500*100/4</f>
        <v>25</v>
      </c>
    </row>
    <row r="501" spans="1:3" s="24" customFormat="1" ht="24.75" customHeight="1" x14ac:dyDescent="0.55000000000000004">
      <c r="A501" s="147" t="s">
        <v>287</v>
      </c>
      <c r="B501" s="178"/>
      <c r="C501" s="180"/>
    </row>
    <row r="502" spans="1:3" s="24" customFormat="1" ht="24.75" customHeight="1" x14ac:dyDescent="0.55000000000000004">
      <c r="A502" s="142" t="s">
        <v>291</v>
      </c>
      <c r="B502" s="177">
        <v>1</v>
      </c>
      <c r="C502" s="179">
        <f>B502*100/4</f>
        <v>25</v>
      </c>
    </row>
    <row r="503" spans="1:3" s="24" customFormat="1" ht="24.75" customHeight="1" x14ac:dyDescent="0.55000000000000004">
      <c r="A503" s="147" t="s">
        <v>289</v>
      </c>
      <c r="B503" s="183"/>
      <c r="C503" s="184"/>
    </row>
    <row r="504" spans="1:3" s="24" customFormat="1" ht="24.75" customHeight="1" x14ac:dyDescent="0.55000000000000004">
      <c r="A504" s="147" t="s">
        <v>290</v>
      </c>
      <c r="B504" s="178"/>
      <c r="C504" s="180"/>
    </row>
    <row r="505" spans="1:3" s="24" customFormat="1" ht="24.75" customHeight="1" x14ac:dyDescent="0.55000000000000004">
      <c r="A505" s="142" t="s">
        <v>292</v>
      </c>
      <c r="B505" s="177">
        <v>1</v>
      </c>
      <c r="C505" s="179">
        <f>B505*100/4</f>
        <v>25</v>
      </c>
    </row>
    <row r="506" spans="1:3" s="24" customFormat="1" ht="24.75" customHeight="1" x14ac:dyDescent="0.55000000000000004">
      <c r="A506" s="146" t="s">
        <v>319</v>
      </c>
      <c r="B506" s="178"/>
      <c r="C506" s="180"/>
    </row>
    <row r="507" spans="1:3" s="24" customFormat="1" ht="24.75" customHeight="1" x14ac:dyDescent="0.55000000000000004">
      <c r="A507" s="146" t="s">
        <v>293</v>
      </c>
      <c r="B507" s="148">
        <v>1</v>
      </c>
      <c r="C507" s="116">
        <f>B507*100/4</f>
        <v>25</v>
      </c>
    </row>
    <row r="508" spans="1:3" s="24" customFormat="1" ht="24" x14ac:dyDescent="0.55000000000000004">
      <c r="A508" s="112" t="s">
        <v>82</v>
      </c>
      <c r="B508" s="108">
        <f>SUM(B500:B507)</f>
        <v>4</v>
      </c>
      <c r="C508" s="113">
        <f>B508*100/4</f>
        <v>100</v>
      </c>
    </row>
    <row r="509" spans="1:3" s="24" customFormat="1" ht="24" x14ac:dyDescent="0.55000000000000004">
      <c r="A509" s="157"/>
      <c r="B509" s="158"/>
      <c r="C509" s="158"/>
    </row>
    <row r="510" spans="1:3" s="24" customFormat="1" ht="24" x14ac:dyDescent="0.55000000000000004">
      <c r="A510" s="155" t="s">
        <v>191</v>
      </c>
      <c r="B510" s="156" t="s">
        <v>73</v>
      </c>
      <c r="C510" s="156" t="s">
        <v>74</v>
      </c>
    </row>
    <row r="511" spans="1:3" s="24" customFormat="1" ht="24.75" customHeight="1" x14ac:dyDescent="0.55000000000000004">
      <c r="A511" s="142" t="s">
        <v>294</v>
      </c>
      <c r="B511" s="177">
        <v>1</v>
      </c>
      <c r="C511" s="179">
        <f>B511*100/2</f>
        <v>50</v>
      </c>
    </row>
    <row r="512" spans="1:3" s="24" customFormat="1" ht="24" x14ac:dyDescent="0.55000000000000004">
      <c r="A512" s="146" t="s">
        <v>320</v>
      </c>
      <c r="B512" s="178"/>
      <c r="C512" s="180"/>
    </row>
    <row r="513" spans="1:5" s="24" customFormat="1" ht="24" x14ac:dyDescent="0.55000000000000004">
      <c r="A513" s="149" t="s">
        <v>188</v>
      </c>
      <c r="B513" s="115">
        <v>1</v>
      </c>
      <c r="C513" s="116">
        <f>B513*100/2</f>
        <v>50</v>
      </c>
    </row>
    <row r="514" spans="1:5" s="24" customFormat="1" ht="24" x14ac:dyDescent="0.55000000000000004">
      <c r="A514" s="112" t="s">
        <v>82</v>
      </c>
      <c r="B514" s="108">
        <f>SUM(B511:B513)</f>
        <v>2</v>
      </c>
      <c r="C514" s="113">
        <f>B514*100/2</f>
        <v>100</v>
      </c>
    </row>
    <row r="515" spans="1:5" s="24" customFormat="1" ht="24" x14ac:dyDescent="0.55000000000000004">
      <c r="A515" s="130"/>
      <c r="B515" s="131"/>
      <c r="C515" s="131"/>
      <c r="D515" s="29"/>
      <c r="E515" s="29"/>
    </row>
    <row r="516" spans="1:5" s="24" customFormat="1" ht="24" x14ac:dyDescent="0.55000000000000004">
      <c r="A516" s="130"/>
      <c r="B516" s="131"/>
      <c r="C516" s="131"/>
      <c r="D516" s="29"/>
      <c r="E516" s="29"/>
    </row>
    <row r="517" spans="1:5" s="24" customFormat="1" ht="24" x14ac:dyDescent="0.55000000000000004">
      <c r="A517" s="130"/>
      <c r="B517" s="131"/>
      <c r="C517" s="131"/>
      <c r="D517" s="29"/>
      <c r="E517" s="29"/>
    </row>
    <row r="518" spans="1:5" s="24" customFormat="1" ht="24" x14ac:dyDescent="0.55000000000000004">
      <c r="A518" s="130"/>
      <c r="B518" s="131"/>
      <c r="C518" s="131"/>
      <c r="D518" s="29"/>
      <c r="E518" s="29"/>
    </row>
    <row r="519" spans="1:5" s="24" customFormat="1" ht="24" x14ac:dyDescent="0.55000000000000004">
      <c r="A519" s="130"/>
      <c r="B519" s="131"/>
      <c r="C519" s="131"/>
      <c r="D519" s="29"/>
      <c r="E519" s="29"/>
    </row>
    <row r="520" spans="1:5" s="24" customFormat="1" ht="24" x14ac:dyDescent="0.55000000000000004">
      <c r="A520" s="130"/>
      <c r="B520" s="131"/>
      <c r="C520" s="131"/>
      <c r="D520" s="29"/>
      <c r="E520" s="29"/>
    </row>
    <row r="521" spans="1:5" s="24" customFormat="1" ht="24" x14ac:dyDescent="0.55000000000000004">
      <c r="A521" s="130"/>
      <c r="B521" s="131"/>
      <c r="C521" s="131"/>
      <c r="D521" s="29"/>
      <c r="E521" s="29"/>
    </row>
    <row r="522" spans="1:5" s="24" customFormat="1" ht="24" x14ac:dyDescent="0.55000000000000004">
      <c r="A522" s="22"/>
      <c r="B522" s="23"/>
      <c r="C522" s="23"/>
    </row>
    <row r="523" spans="1:5" s="24" customFormat="1" ht="24" x14ac:dyDescent="0.55000000000000004">
      <c r="A523" s="22"/>
      <c r="B523" s="23"/>
      <c r="C523" s="23"/>
    </row>
    <row r="524" spans="1:5" s="24" customFormat="1" ht="24" x14ac:dyDescent="0.55000000000000004">
      <c r="A524" s="22"/>
      <c r="B524" s="23"/>
      <c r="C524" s="23"/>
    </row>
    <row r="525" spans="1:5" s="24" customFormat="1" ht="24" x14ac:dyDescent="0.55000000000000004">
      <c r="A525" s="22"/>
      <c r="B525" s="23"/>
      <c r="C525" s="23" t="s">
        <v>205</v>
      </c>
    </row>
    <row r="526" spans="1:5" s="24" customFormat="1" ht="24" x14ac:dyDescent="0.55000000000000004">
      <c r="A526" s="22"/>
      <c r="B526" s="23"/>
      <c r="C526" s="23"/>
    </row>
    <row r="527" spans="1:5" s="24" customFormat="1" ht="24" x14ac:dyDescent="0.55000000000000004">
      <c r="A527" s="22"/>
      <c r="B527" s="23"/>
      <c r="C527" s="23"/>
    </row>
    <row r="528" spans="1:5" s="24" customFormat="1" ht="24" x14ac:dyDescent="0.55000000000000004">
      <c r="A528" s="22"/>
      <c r="B528" s="23"/>
      <c r="C528" s="23"/>
    </row>
    <row r="529" spans="1:3" s="24" customFormat="1" ht="24" x14ac:dyDescent="0.55000000000000004">
      <c r="A529" s="22"/>
      <c r="B529" s="23"/>
      <c r="C529" s="23"/>
    </row>
    <row r="530" spans="1:3" s="24" customFormat="1" ht="24" x14ac:dyDescent="0.55000000000000004">
      <c r="A530" s="22"/>
      <c r="B530" s="23"/>
      <c r="C530" s="23"/>
    </row>
    <row r="531" spans="1:3" s="24" customFormat="1" ht="24" x14ac:dyDescent="0.55000000000000004">
      <c r="A531" s="22"/>
      <c r="B531" s="23"/>
      <c r="C531" s="23"/>
    </row>
    <row r="532" spans="1:3" s="24" customFormat="1" ht="24" x14ac:dyDescent="0.55000000000000004">
      <c r="A532" s="22"/>
      <c r="B532" s="23"/>
      <c r="C532" s="23"/>
    </row>
    <row r="533" spans="1:3" s="24" customFormat="1" ht="24" x14ac:dyDescent="0.55000000000000004">
      <c r="A533" s="22"/>
      <c r="B533" s="23"/>
      <c r="C533" s="23"/>
    </row>
    <row r="534" spans="1:3" s="24" customFormat="1" ht="24" x14ac:dyDescent="0.55000000000000004">
      <c r="A534" s="22"/>
      <c r="B534" s="23"/>
      <c r="C534" s="23"/>
    </row>
    <row r="535" spans="1:3" s="24" customFormat="1" ht="24" x14ac:dyDescent="0.55000000000000004">
      <c r="A535" s="22"/>
      <c r="B535" s="23"/>
      <c r="C535" s="23"/>
    </row>
    <row r="536" spans="1:3" s="24" customFormat="1" ht="24" x14ac:dyDescent="0.55000000000000004">
      <c r="A536" s="22"/>
      <c r="B536" s="23"/>
      <c r="C536" s="23"/>
    </row>
    <row r="537" spans="1:3" s="24" customFormat="1" ht="24" x14ac:dyDescent="0.55000000000000004">
      <c r="A537" s="22"/>
      <c r="B537" s="23"/>
      <c r="C537" s="23"/>
    </row>
    <row r="538" spans="1:3" s="24" customFormat="1" ht="24" x14ac:dyDescent="0.55000000000000004">
      <c r="A538" s="22"/>
      <c r="B538" s="23"/>
      <c r="C538" s="23"/>
    </row>
    <row r="539" spans="1:3" s="24" customFormat="1" ht="24" x14ac:dyDescent="0.55000000000000004">
      <c r="A539" s="22"/>
      <c r="B539" s="23"/>
      <c r="C539" s="23"/>
    </row>
    <row r="540" spans="1:3" s="24" customFormat="1" ht="24" x14ac:dyDescent="0.55000000000000004">
      <c r="A540" s="22"/>
      <c r="B540" s="23"/>
      <c r="C540" s="23"/>
    </row>
    <row r="541" spans="1:3" s="24" customFormat="1" ht="24" x14ac:dyDescent="0.55000000000000004">
      <c r="A541" s="22"/>
      <c r="B541" s="23"/>
      <c r="C541" s="23"/>
    </row>
    <row r="542" spans="1:3" s="24" customFormat="1" ht="24" x14ac:dyDescent="0.55000000000000004">
      <c r="A542" s="22"/>
      <c r="B542" s="23"/>
      <c r="C542" s="23"/>
    </row>
    <row r="543" spans="1:3" s="24" customFormat="1" ht="24" x14ac:dyDescent="0.55000000000000004">
      <c r="A543" s="22"/>
      <c r="B543" s="23"/>
      <c r="C543" s="23"/>
    </row>
    <row r="544" spans="1:3" s="24" customFormat="1" ht="24" x14ac:dyDescent="0.55000000000000004">
      <c r="A544" s="22"/>
      <c r="B544" s="23"/>
      <c r="C544" s="23"/>
    </row>
    <row r="545" spans="1:3" s="24" customFormat="1" ht="24" x14ac:dyDescent="0.55000000000000004">
      <c r="A545" s="22"/>
      <c r="B545" s="23"/>
      <c r="C545" s="23"/>
    </row>
    <row r="546" spans="1:3" s="24" customFormat="1" ht="24" x14ac:dyDescent="0.55000000000000004">
      <c r="A546" s="22"/>
      <c r="B546" s="23"/>
      <c r="C546" s="23"/>
    </row>
    <row r="547" spans="1:3" s="24" customFormat="1" ht="24" x14ac:dyDescent="0.55000000000000004">
      <c r="A547" s="22"/>
      <c r="B547" s="23"/>
      <c r="C547" s="23"/>
    </row>
    <row r="548" spans="1:3" s="24" customFormat="1" ht="24" x14ac:dyDescent="0.55000000000000004">
      <c r="A548" s="22"/>
      <c r="B548" s="23"/>
      <c r="C548" s="23"/>
    </row>
    <row r="549" spans="1:3" s="24" customFormat="1" ht="24" x14ac:dyDescent="0.55000000000000004">
      <c r="A549" s="22"/>
      <c r="B549" s="23"/>
      <c r="C549" s="23"/>
    </row>
    <row r="550" spans="1:3" s="24" customFormat="1" ht="24" x14ac:dyDescent="0.55000000000000004">
      <c r="A550" s="22"/>
      <c r="B550" s="23"/>
      <c r="C550" s="23"/>
    </row>
    <row r="551" spans="1:3" s="24" customFormat="1" ht="24" x14ac:dyDescent="0.55000000000000004">
      <c r="A551" s="22"/>
      <c r="B551" s="23"/>
      <c r="C551" s="23"/>
    </row>
    <row r="552" spans="1:3" s="24" customFormat="1" ht="24" x14ac:dyDescent="0.55000000000000004">
      <c r="A552" s="22"/>
      <c r="B552" s="23"/>
      <c r="C552" s="23"/>
    </row>
    <row r="553" spans="1:3" s="24" customFormat="1" ht="24" x14ac:dyDescent="0.55000000000000004">
      <c r="A553" s="22"/>
      <c r="B553" s="23"/>
      <c r="C553" s="23"/>
    </row>
    <row r="554" spans="1:3" s="24" customFormat="1" ht="24" x14ac:dyDescent="0.55000000000000004">
      <c r="A554" s="22"/>
      <c r="B554" s="23"/>
      <c r="C554" s="23"/>
    </row>
    <row r="555" spans="1:3" s="24" customFormat="1" ht="24" x14ac:dyDescent="0.55000000000000004">
      <c r="A555" s="22"/>
      <c r="B555" s="23"/>
      <c r="C555" s="23"/>
    </row>
    <row r="556" spans="1:3" s="24" customFormat="1" ht="24" x14ac:dyDescent="0.55000000000000004">
      <c r="A556" s="22"/>
      <c r="B556" s="23"/>
      <c r="C556" s="23"/>
    </row>
    <row r="557" spans="1:3" s="24" customFormat="1" ht="24" x14ac:dyDescent="0.55000000000000004">
      <c r="A557" s="22"/>
      <c r="B557" s="23"/>
      <c r="C557" s="23"/>
    </row>
    <row r="558" spans="1:3" s="24" customFormat="1" ht="24" x14ac:dyDescent="0.55000000000000004">
      <c r="A558" s="22"/>
      <c r="B558" s="23"/>
      <c r="C558" s="23"/>
    </row>
    <row r="559" spans="1:3" s="24" customFormat="1" ht="24" x14ac:dyDescent="0.55000000000000004">
      <c r="A559" s="22"/>
      <c r="B559" s="23"/>
      <c r="C559" s="23"/>
    </row>
    <row r="560" spans="1:3" s="24" customFormat="1" ht="24" x14ac:dyDescent="0.55000000000000004">
      <c r="A560" s="22"/>
      <c r="B560" s="23"/>
      <c r="C560" s="23"/>
    </row>
    <row r="561" spans="1:3" s="24" customFormat="1" ht="24" x14ac:dyDescent="0.55000000000000004">
      <c r="A561" s="22"/>
      <c r="B561" s="23"/>
      <c r="C561" s="23"/>
    </row>
    <row r="562" spans="1:3" s="24" customFormat="1" ht="24" x14ac:dyDescent="0.55000000000000004">
      <c r="A562" s="22"/>
      <c r="B562" s="23"/>
      <c r="C562" s="23"/>
    </row>
    <row r="563" spans="1:3" s="24" customFormat="1" ht="24" x14ac:dyDescent="0.55000000000000004">
      <c r="A563" s="22"/>
      <c r="B563" s="23"/>
      <c r="C563" s="23"/>
    </row>
    <row r="564" spans="1:3" s="24" customFormat="1" ht="24" x14ac:dyDescent="0.55000000000000004">
      <c r="A564" s="22"/>
      <c r="B564" s="23"/>
      <c r="C564" s="23"/>
    </row>
    <row r="565" spans="1:3" s="24" customFormat="1" ht="24" x14ac:dyDescent="0.55000000000000004">
      <c r="A565" s="22"/>
      <c r="B565" s="23"/>
      <c r="C565" s="23"/>
    </row>
    <row r="566" spans="1:3" s="24" customFormat="1" ht="24" x14ac:dyDescent="0.55000000000000004">
      <c r="A566" s="22"/>
      <c r="B566" s="23"/>
      <c r="C566" s="23"/>
    </row>
    <row r="567" spans="1:3" s="24" customFormat="1" ht="24" x14ac:dyDescent="0.55000000000000004">
      <c r="A567" s="22"/>
      <c r="B567" s="23"/>
      <c r="C567" s="23"/>
    </row>
    <row r="568" spans="1:3" s="24" customFormat="1" ht="24" x14ac:dyDescent="0.55000000000000004">
      <c r="A568" s="22"/>
      <c r="B568" s="23"/>
      <c r="C568" s="23"/>
    </row>
    <row r="569" spans="1:3" s="24" customFormat="1" ht="24" x14ac:dyDescent="0.55000000000000004">
      <c r="A569" s="22"/>
      <c r="B569" s="23"/>
      <c r="C569" s="23"/>
    </row>
    <row r="570" spans="1:3" s="24" customFormat="1" ht="24" x14ac:dyDescent="0.55000000000000004">
      <c r="A570" s="22"/>
      <c r="B570" s="23"/>
      <c r="C570" s="23"/>
    </row>
    <row r="571" spans="1:3" s="24" customFormat="1" ht="24" x14ac:dyDescent="0.55000000000000004">
      <c r="A571" s="22"/>
      <c r="B571" s="23"/>
      <c r="C571" s="23"/>
    </row>
    <row r="572" spans="1:3" s="24" customFormat="1" ht="24" x14ac:dyDescent="0.55000000000000004">
      <c r="A572" s="22"/>
      <c r="B572" s="23"/>
      <c r="C572" s="23"/>
    </row>
    <row r="573" spans="1:3" s="24" customFormat="1" ht="24" x14ac:dyDescent="0.55000000000000004">
      <c r="A573" s="22"/>
      <c r="B573" s="23"/>
      <c r="C573" s="23"/>
    </row>
    <row r="574" spans="1:3" s="24" customFormat="1" ht="24" x14ac:dyDescent="0.55000000000000004">
      <c r="A574" s="22"/>
      <c r="B574" s="23"/>
      <c r="C574" s="23"/>
    </row>
    <row r="575" spans="1:3" s="24" customFormat="1" ht="24" x14ac:dyDescent="0.55000000000000004">
      <c r="A575" s="22"/>
      <c r="B575" s="23"/>
      <c r="C575" s="23"/>
    </row>
    <row r="576" spans="1:3" s="24" customFormat="1" ht="24" x14ac:dyDescent="0.55000000000000004">
      <c r="A576" s="22"/>
      <c r="B576" s="23"/>
      <c r="C576" s="23"/>
    </row>
    <row r="577" spans="1:3" s="24" customFormat="1" ht="24" x14ac:dyDescent="0.55000000000000004">
      <c r="A577" s="22"/>
      <c r="B577" s="23"/>
      <c r="C577" s="23"/>
    </row>
    <row r="578" spans="1:3" s="24" customFormat="1" ht="24" x14ac:dyDescent="0.55000000000000004">
      <c r="A578" s="22"/>
      <c r="B578" s="23"/>
      <c r="C578" s="23"/>
    </row>
    <row r="579" spans="1:3" s="24" customFormat="1" ht="24" x14ac:dyDescent="0.55000000000000004">
      <c r="A579" s="22"/>
      <c r="B579" s="23"/>
      <c r="C579" s="23"/>
    </row>
    <row r="580" spans="1:3" s="24" customFormat="1" ht="24" x14ac:dyDescent="0.55000000000000004">
      <c r="A580" s="22"/>
      <c r="B580" s="23"/>
      <c r="C580" s="23"/>
    </row>
    <row r="581" spans="1:3" s="24" customFormat="1" ht="24" x14ac:dyDescent="0.55000000000000004">
      <c r="A581" s="22"/>
      <c r="B581" s="23"/>
      <c r="C581" s="23"/>
    </row>
    <row r="582" spans="1:3" s="24" customFormat="1" ht="24" x14ac:dyDescent="0.55000000000000004">
      <c r="A582" s="22"/>
      <c r="B582" s="23"/>
      <c r="C582" s="23"/>
    </row>
    <row r="583" spans="1:3" s="24" customFormat="1" ht="24" x14ac:dyDescent="0.55000000000000004">
      <c r="A583" s="22"/>
      <c r="B583" s="23"/>
      <c r="C583" s="23"/>
    </row>
    <row r="584" spans="1:3" s="24" customFormat="1" ht="24" x14ac:dyDescent="0.55000000000000004">
      <c r="A584" s="22"/>
      <c r="B584" s="23"/>
      <c r="C584" s="23"/>
    </row>
    <row r="585" spans="1:3" s="24" customFormat="1" ht="24" x14ac:dyDescent="0.55000000000000004">
      <c r="A585" s="22"/>
      <c r="B585" s="23"/>
      <c r="C585" s="23"/>
    </row>
    <row r="586" spans="1:3" s="24" customFormat="1" ht="24" x14ac:dyDescent="0.55000000000000004">
      <c r="A586" s="22"/>
      <c r="B586" s="23"/>
      <c r="C586" s="23"/>
    </row>
    <row r="587" spans="1:3" s="24" customFormat="1" ht="24" x14ac:dyDescent="0.55000000000000004">
      <c r="A587" s="22"/>
      <c r="B587" s="23"/>
      <c r="C587" s="23"/>
    </row>
    <row r="588" spans="1:3" s="24" customFormat="1" ht="24" x14ac:dyDescent="0.55000000000000004">
      <c r="A588" s="22"/>
      <c r="B588" s="23"/>
      <c r="C588" s="23"/>
    </row>
    <row r="589" spans="1:3" s="24" customFormat="1" ht="24" x14ac:dyDescent="0.55000000000000004">
      <c r="A589" s="22"/>
      <c r="B589" s="23"/>
      <c r="C589" s="23"/>
    </row>
    <row r="590" spans="1:3" s="24" customFormat="1" ht="24" x14ac:dyDescent="0.55000000000000004">
      <c r="A590" s="22"/>
      <c r="B590" s="23"/>
      <c r="C590" s="23"/>
    </row>
    <row r="591" spans="1:3" s="24" customFormat="1" ht="24" x14ac:dyDescent="0.55000000000000004">
      <c r="A591" s="22"/>
      <c r="B591" s="23"/>
      <c r="C591" s="23"/>
    </row>
    <row r="592" spans="1:3" s="24" customFormat="1" ht="24" x14ac:dyDescent="0.55000000000000004">
      <c r="A592" s="22"/>
      <c r="B592" s="23"/>
      <c r="C592" s="23"/>
    </row>
    <row r="593" spans="1:3" s="24" customFormat="1" ht="24" x14ac:dyDescent="0.55000000000000004">
      <c r="A593" s="22"/>
      <c r="B593" s="23"/>
      <c r="C593" s="23"/>
    </row>
    <row r="594" spans="1:3" s="24" customFormat="1" ht="24" x14ac:dyDescent="0.55000000000000004">
      <c r="A594" s="22"/>
      <c r="B594" s="23"/>
      <c r="C594" s="23"/>
    </row>
    <row r="595" spans="1:3" s="24" customFormat="1" ht="24" x14ac:dyDescent="0.55000000000000004">
      <c r="A595" s="22"/>
      <c r="B595" s="23"/>
      <c r="C595" s="23"/>
    </row>
    <row r="596" spans="1:3" s="24" customFormat="1" ht="24" x14ac:dyDescent="0.55000000000000004">
      <c r="A596" s="22"/>
      <c r="B596" s="23"/>
      <c r="C596" s="23"/>
    </row>
    <row r="597" spans="1:3" s="24" customFormat="1" ht="24" x14ac:dyDescent="0.55000000000000004">
      <c r="A597" s="22"/>
      <c r="B597" s="23"/>
      <c r="C597" s="23"/>
    </row>
    <row r="598" spans="1:3" s="24" customFormat="1" ht="24" x14ac:dyDescent="0.55000000000000004">
      <c r="A598" s="22"/>
      <c r="B598" s="23"/>
      <c r="C598" s="23"/>
    </row>
    <row r="599" spans="1:3" s="24" customFormat="1" ht="24" x14ac:dyDescent="0.55000000000000004">
      <c r="A599" s="22"/>
      <c r="B599" s="23"/>
      <c r="C599" s="23"/>
    </row>
    <row r="600" spans="1:3" s="24" customFormat="1" ht="24" x14ac:dyDescent="0.55000000000000004">
      <c r="A600" s="22"/>
      <c r="B600" s="23"/>
      <c r="C600" s="23"/>
    </row>
    <row r="601" spans="1:3" s="24" customFormat="1" ht="24" x14ac:dyDescent="0.55000000000000004">
      <c r="A601" s="22"/>
      <c r="B601" s="23"/>
      <c r="C601" s="23"/>
    </row>
    <row r="602" spans="1:3" s="24" customFormat="1" ht="24" x14ac:dyDescent="0.55000000000000004">
      <c r="A602" s="22"/>
      <c r="B602" s="23"/>
      <c r="C602" s="23"/>
    </row>
    <row r="603" spans="1:3" s="24" customFormat="1" ht="24" x14ac:dyDescent="0.55000000000000004">
      <c r="A603" s="22"/>
      <c r="B603" s="23"/>
      <c r="C603" s="23"/>
    </row>
    <row r="604" spans="1:3" s="24" customFormat="1" ht="24" x14ac:dyDescent="0.55000000000000004">
      <c r="A604" s="22"/>
      <c r="B604" s="23"/>
      <c r="C604" s="23"/>
    </row>
    <row r="605" spans="1:3" s="24" customFormat="1" ht="24" x14ac:dyDescent="0.55000000000000004">
      <c r="A605" s="22"/>
      <c r="B605" s="23"/>
      <c r="C605" s="23"/>
    </row>
    <row r="606" spans="1:3" s="24" customFormat="1" ht="24" x14ac:dyDescent="0.55000000000000004">
      <c r="A606" s="22"/>
      <c r="B606" s="23"/>
      <c r="C606" s="23"/>
    </row>
    <row r="607" spans="1:3" s="24" customFormat="1" ht="24" x14ac:dyDescent="0.55000000000000004">
      <c r="A607" s="22"/>
      <c r="B607" s="23"/>
      <c r="C607" s="23"/>
    </row>
    <row r="608" spans="1:3" s="24" customFormat="1" ht="24" x14ac:dyDescent="0.55000000000000004">
      <c r="A608" s="22"/>
      <c r="B608" s="23"/>
      <c r="C608" s="23"/>
    </row>
    <row r="609" spans="1:3" s="24" customFormat="1" ht="24" x14ac:dyDescent="0.55000000000000004">
      <c r="A609" s="22"/>
      <c r="B609" s="23"/>
      <c r="C609" s="23"/>
    </row>
    <row r="610" spans="1:3" s="24" customFormat="1" ht="24" x14ac:dyDescent="0.55000000000000004">
      <c r="A610" s="22"/>
      <c r="B610" s="23"/>
      <c r="C610" s="23"/>
    </row>
    <row r="611" spans="1:3" s="24" customFormat="1" ht="24" x14ac:dyDescent="0.55000000000000004">
      <c r="A611" s="22"/>
      <c r="B611" s="23"/>
      <c r="C611" s="23"/>
    </row>
    <row r="612" spans="1:3" s="24" customFormat="1" ht="24" x14ac:dyDescent="0.55000000000000004">
      <c r="A612" s="22"/>
      <c r="B612" s="23"/>
      <c r="C612" s="23"/>
    </row>
    <row r="613" spans="1:3" s="24" customFormat="1" ht="24" x14ac:dyDescent="0.55000000000000004">
      <c r="A613" s="22"/>
      <c r="B613" s="23"/>
      <c r="C613" s="23"/>
    </row>
    <row r="614" spans="1:3" s="24" customFormat="1" ht="24" x14ac:dyDescent="0.55000000000000004">
      <c r="A614" s="22"/>
      <c r="B614" s="23"/>
      <c r="C614" s="23"/>
    </row>
    <row r="615" spans="1:3" s="24" customFormat="1" ht="24" x14ac:dyDescent="0.55000000000000004">
      <c r="A615" s="22"/>
      <c r="B615" s="23"/>
      <c r="C615" s="23"/>
    </row>
    <row r="616" spans="1:3" s="24" customFormat="1" ht="24" x14ac:dyDescent="0.55000000000000004">
      <c r="A616" s="22"/>
      <c r="B616" s="23"/>
      <c r="C616" s="23"/>
    </row>
    <row r="617" spans="1:3" s="24" customFormat="1" ht="24" x14ac:dyDescent="0.55000000000000004">
      <c r="A617" s="22"/>
      <c r="B617" s="23"/>
      <c r="C617" s="23"/>
    </row>
    <row r="618" spans="1:3" s="24" customFormat="1" ht="24" x14ac:dyDescent="0.55000000000000004">
      <c r="A618" s="22"/>
      <c r="B618" s="23"/>
      <c r="C618" s="23"/>
    </row>
    <row r="619" spans="1:3" s="24" customFormat="1" ht="24" x14ac:dyDescent="0.55000000000000004">
      <c r="A619" s="22"/>
      <c r="B619" s="23"/>
      <c r="C619" s="23"/>
    </row>
    <row r="620" spans="1:3" s="24" customFormat="1" ht="24" x14ac:dyDescent="0.55000000000000004">
      <c r="A620" s="22"/>
      <c r="B620" s="23"/>
      <c r="C620" s="23"/>
    </row>
    <row r="621" spans="1:3" s="24" customFormat="1" ht="24" x14ac:dyDescent="0.55000000000000004">
      <c r="A621" s="22"/>
      <c r="B621" s="23"/>
      <c r="C621" s="23"/>
    </row>
    <row r="622" spans="1:3" s="24" customFormat="1" ht="24" x14ac:dyDescent="0.55000000000000004">
      <c r="A622" s="22"/>
      <c r="B622" s="23"/>
      <c r="C622" s="23"/>
    </row>
    <row r="623" spans="1:3" s="24" customFormat="1" ht="24" x14ac:dyDescent="0.55000000000000004">
      <c r="A623" s="22"/>
      <c r="B623" s="23"/>
      <c r="C623" s="23"/>
    </row>
    <row r="624" spans="1:3" s="24" customFormat="1" ht="24" x14ac:dyDescent="0.55000000000000004">
      <c r="A624" s="22"/>
      <c r="B624" s="23"/>
      <c r="C624" s="23"/>
    </row>
    <row r="625" spans="1:3" s="24" customFormat="1" ht="24" x14ac:dyDescent="0.55000000000000004">
      <c r="A625" s="22"/>
      <c r="B625" s="23"/>
      <c r="C625" s="23"/>
    </row>
    <row r="626" spans="1:3" s="24" customFormat="1" ht="24" x14ac:dyDescent="0.55000000000000004">
      <c r="A626" s="22"/>
      <c r="B626" s="23"/>
      <c r="C626" s="23"/>
    </row>
    <row r="627" spans="1:3" s="24" customFormat="1" ht="24" x14ac:dyDescent="0.55000000000000004">
      <c r="A627" s="22"/>
      <c r="B627" s="23"/>
      <c r="C627" s="23"/>
    </row>
    <row r="628" spans="1:3" s="24" customFormat="1" ht="24" x14ac:dyDescent="0.55000000000000004">
      <c r="A628" s="22"/>
      <c r="B628" s="23"/>
      <c r="C628" s="23"/>
    </row>
    <row r="629" spans="1:3" s="24" customFormat="1" ht="24" x14ac:dyDescent="0.55000000000000004">
      <c r="A629" s="22"/>
      <c r="B629" s="23"/>
      <c r="C629" s="23"/>
    </row>
    <row r="630" spans="1:3" s="24" customFormat="1" ht="24" x14ac:dyDescent="0.55000000000000004">
      <c r="A630" s="22"/>
      <c r="B630" s="23"/>
      <c r="C630" s="23"/>
    </row>
    <row r="631" spans="1:3" s="24" customFormat="1" ht="24" x14ac:dyDescent="0.55000000000000004">
      <c r="A631" s="22"/>
      <c r="B631" s="23"/>
      <c r="C631" s="23"/>
    </row>
    <row r="632" spans="1:3" s="24" customFormat="1" ht="24" x14ac:dyDescent="0.55000000000000004">
      <c r="A632" s="22"/>
      <c r="B632" s="23"/>
      <c r="C632" s="23"/>
    </row>
    <row r="633" spans="1:3" s="24" customFormat="1" ht="24" x14ac:dyDescent="0.55000000000000004">
      <c r="A633" s="22"/>
      <c r="B633" s="23"/>
      <c r="C633" s="23"/>
    </row>
    <row r="634" spans="1:3" s="24" customFormat="1" ht="24" x14ac:dyDescent="0.55000000000000004">
      <c r="A634" s="22"/>
      <c r="B634" s="23"/>
      <c r="C634" s="23"/>
    </row>
    <row r="635" spans="1:3" s="24" customFormat="1" ht="24" x14ac:dyDescent="0.55000000000000004">
      <c r="A635" s="22"/>
      <c r="B635" s="23"/>
      <c r="C635" s="23"/>
    </row>
    <row r="636" spans="1:3" s="24" customFormat="1" ht="24" x14ac:dyDescent="0.55000000000000004">
      <c r="A636" s="22"/>
      <c r="B636" s="23"/>
      <c r="C636" s="23"/>
    </row>
    <row r="637" spans="1:3" s="24" customFormat="1" ht="24" x14ac:dyDescent="0.55000000000000004">
      <c r="A637" s="22"/>
      <c r="B637" s="23"/>
      <c r="C637" s="23"/>
    </row>
    <row r="638" spans="1:3" s="24" customFormat="1" ht="24" x14ac:dyDescent="0.55000000000000004">
      <c r="A638" s="22"/>
      <c r="B638" s="23"/>
      <c r="C638" s="23"/>
    </row>
    <row r="639" spans="1:3" s="24" customFormat="1" ht="24" x14ac:dyDescent="0.55000000000000004">
      <c r="A639" s="22"/>
      <c r="B639" s="23"/>
      <c r="C639" s="23"/>
    </row>
    <row r="640" spans="1:3" s="24" customFormat="1" ht="24" x14ac:dyDescent="0.55000000000000004">
      <c r="A640" s="22"/>
      <c r="B640" s="23"/>
      <c r="C640" s="23"/>
    </row>
    <row r="641" spans="1:3" s="24" customFormat="1" ht="24" x14ac:dyDescent="0.55000000000000004">
      <c r="A641" s="22"/>
      <c r="B641" s="23"/>
      <c r="C641" s="23"/>
    </row>
    <row r="642" spans="1:3" s="24" customFormat="1" ht="24" x14ac:dyDescent="0.55000000000000004">
      <c r="A642" s="22"/>
      <c r="B642" s="23"/>
      <c r="C642" s="23"/>
    </row>
    <row r="643" spans="1:3" s="24" customFormat="1" ht="24" x14ac:dyDescent="0.55000000000000004">
      <c r="A643" s="22"/>
      <c r="B643" s="23"/>
      <c r="C643" s="23"/>
    </row>
    <row r="644" spans="1:3" s="24" customFormat="1" ht="24" x14ac:dyDescent="0.55000000000000004">
      <c r="A644" s="22"/>
      <c r="B644" s="23"/>
      <c r="C644" s="23"/>
    </row>
    <row r="645" spans="1:3" s="24" customFormat="1" ht="24" x14ac:dyDescent="0.55000000000000004">
      <c r="A645" s="22"/>
      <c r="B645" s="23"/>
      <c r="C645" s="23"/>
    </row>
    <row r="646" spans="1:3" s="24" customFormat="1" ht="24" x14ac:dyDescent="0.55000000000000004">
      <c r="A646" s="22"/>
      <c r="B646" s="23"/>
      <c r="C646" s="23"/>
    </row>
    <row r="647" spans="1:3" s="24" customFormat="1" ht="24" x14ac:dyDescent="0.55000000000000004">
      <c r="A647" s="22"/>
      <c r="B647" s="23"/>
      <c r="C647" s="23"/>
    </row>
    <row r="648" spans="1:3" s="24" customFormat="1" ht="24" x14ac:dyDescent="0.55000000000000004">
      <c r="A648" s="22"/>
      <c r="B648" s="23"/>
      <c r="C648" s="23"/>
    </row>
    <row r="649" spans="1:3" s="24" customFormat="1" ht="24" x14ac:dyDescent="0.55000000000000004">
      <c r="A649" s="22"/>
      <c r="B649" s="23"/>
      <c r="C649" s="23"/>
    </row>
    <row r="650" spans="1:3" s="24" customFormat="1" ht="24" x14ac:dyDescent="0.55000000000000004">
      <c r="A650" s="22"/>
      <c r="B650" s="23"/>
      <c r="C650" s="23"/>
    </row>
    <row r="651" spans="1:3" s="24" customFormat="1" ht="24" x14ac:dyDescent="0.55000000000000004">
      <c r="A651" s="22"/>
      <c r="B651" s="23"/>
      <c r="C651" s="23"/>
    </row>
    <row r="652" spans="1:3" s="24" customFormat="1" ht="24" x14ac:dyDescent="0.55000000000000004">
      <c r="A652" s="22"/>
      <c r="B652" s="23"/>
      <c r="C652" s="23"/>
    </row>
    <row r="653" spans="1:3" s="24" customFormat="1" ht="24" x14ac:dyDescent="0.55000000000000004">
      <c r="A653" s="22"/>
      <c r="B653" s="23"/>
      <c r="C653" s="23"/>
    </row>
    <row r="654" spans="1:3" s="24" customFormat="1" ht="24" x14ac:dyDescent="0.55000000000000004">
      <c r="A654" s="22"/>
      <c r="B654" s="23"/>
      <c r="C654" s="23"/>
    </row>
    <row r="655" spans="1:3" s="24" customFormat="1" ht="24" x14ac:dyDescent="0.55000000000000004">
      <c r="A655" s="22"/>
      <c r="B655" s="23"/>
      <c r="C655" s="23"/>
    </row>
    <row r="656" spans="1:3" s="24" customFormat="1" ht="24" x14ac:dyDescent="0.55000000000000004">
      <c r="A656" s="22"/>
      <c r="B656" s="23"/>
      <c r="C656" s="23"/>
    </row>
    <row r="657" spans="1:3" s="24" customFormat="1" ht="24" x14ac:dyDescent="0.55000000000000004">
      <c r="A657" s="22"/>
      <c r="B657" s="23"/>
      <c r="C657" s="23"/>
    </row>
    <row r="658" spans="1:3" s="24" customFormat="1" ht="24" x14ac:dyDescent="0.55000000000000004">
      <c r="A658" s="22"/>
      <c r="B658" s="23"/>
      <c r="C658" s="23"/>
    </row>
    <row r="659" spans="1:3" s="24" customFormat="1" ht="24" x14ac:dyDescent="0.55000000000000004">
      <c r="A659" s="22"/>
      <c r="B659" s="23"/>
      <c r="C659" s="23"/>
    </row>
    <row r="660" spans="1:3" s="24" customFormat="1" ht="24" x14ac:dyDescent="0.55000000000000004">
      <c r="A660" s="22"/>
      <c r="B660" s="23"/>
      <c r="C660" s="23"/>
    </row>
    <row r="661" spans="1:3" s="24" customFormat="1" ht="24" x14ac:dyDescent="0.55000000000000004">
      <c r="A661" s="22"/>
      <c r="B661" s="23"/>
      <c r="C661" s="23"/>
    </row>
    <row r="662" spans="1:3" s="24" customFormat="1" ht="24" x14ac:dyDescent="0.55000000000000004">
      <c r="A662" s="22"/>
      <c r="B662" s="23"/>
      <c r="C662" s="23"/>
    </row>
    <row r="663" spans="1:3" s="24" customFormat="1" ht="24" x14ac:dyDescent="0.55000000000000004">
      <c r="A663" s="22"/>
      <c r="B663" s="23"/>
      <c r="C663" s="23"/>
    </row>
    <row r="664" spans="1:3" s="24" customFormat="1" ht="24" x14ac:dyDescent="0.55000000000000004">
      <c r="A664" s="22"/>
      <c r="B664" s="23"/>
      <c r="C664" s="23"/>
    </row>
    <row r="665" spans="1:3" s="24" customFormat="1" ht="24" x14ac:dyDescent="0.55000000000000004">
      <c r="A665" s="22"/>
      <c r="B665" s="23"/>
      <c r="C665" s="23"/>
    </row>
    <row r="666" spans="1:3" s="24" customFormat="1" ht="24" x14ac:dyDescent="0.55000000000000004">
      <c r="A666" s="22"/>
      <c r="B666" s="23"/>
      <c r="C666" s="23"/>
    </row>
    <row r="667" spans="1:3" s="24" customFormat="1" ht="24" x14ac:dyDescent="0.55000000000000004">
      <c r="A667" s="22"/>
      <c r="B667" s="23"/>
      <c r="C667" s="23"/>
    </row>
    <row r="668" spans="1:3" s="24" customFormat="1" ht="24" x14ac:dyDescent="0.55000000000000004">
      <c r="A668" s="22"/>
      <c r="B668" s="23"/>
      <c r="C668" s="23"/>
    </row>
    <row r="669" spans="1:3" s="24" customFormat="1" ht="24" x14ac:dyDescent="0.55000000000000004">
      <c r="A669" s="22"/>
      <c r="B669" s="23"/>
      <c r="C669" s="23"/>
    </row>
    <row r="670" spans="1:3" s="24" customFormat="1" ht="24" x14ac:dyDescent="0.55000000000000004">
      <c r="A670" s="22"/>
      <c r="B670" s="23"/>
      <c r="C670" s="23"/>
    </row>
    <row r="671" spans="1:3" s="24" customFormat="1" ht="24" x14ac:dyDescent="0.55000000000000004">
      <c r="A671" s="22"/>
      <c r="B671" s="23"/>
      <c r="C671" s="23"/>
    </row>
    <row r="672" spans="1:3" s="24" customFormat="1" ht="24" x14ac:dyDescent="0.55000000000000004">
      <c r="A672" s="22"/>
      <c r="B672" s="23"/>
      <c r="C672" s="23"/>
    </row>
    <row r="673" spans="1:3" s="24" customFormat="1" ht="24" x14ac:dyDescent="0.55000000000000004">
      <c r="A673" s="22"/>
      <c r="B673" s="23"/>
      <c r="C673" s="23"/>
    </row>
    <row r="674" spans="1:3" s="24" customFormat="1" ht="24" x14ac:dyDescent="0.55000000000000004">
      <c r="A674" s="22"/>
      <c r="B674" s="23"/>
      <c r="C674" s="23"/>
    </row>
    <row r="675" spans="1:3" s="24" customFormat="1" ht="24" x14ac:dyDescent="0.55000000000000004">
      <c r="A675" s="22"/>
      <c r="B675" s="23"/>
      <c r="C675" s="23"/>
    </row>
    <row r="676" spans="1:3" s="24" customFormat="1" ht="24" x14ac:dyDescent="0.55000000000000004">
      <c r="A676" s="22"/>
      <c r="B676" s="23"/>
      <c r="C676" s="23"/>
    </row>
    <row r="677" spans="1:3" s="24" customFormat="1" ht="24" x14ac:dyDescent="0.55000000000000004">
      <c r="A677" s="22"/>
      <c r="B677" s="23"/>
      <c r="C677" s="23"/>
    </row>
    <row r="678" spans="1:3" s="24" customFormat="1" ht="24" x14ac:dyDescent="0.55000000000000004">
      <c r="A678" s="22"/>
      <c r="B678" s="23"/>
      <c r="C678" s="23"/>
    </row>
    <row r="679" spans="1:3" s="24" customFormat="1" ht="24" x14ac:dyDescent="0.55000000000000004">
      <c r="A679" s="22"/>
      <c r="B679" s="23"/>
      <c r="C679" s="23"/>
    </row>
    <row r="680" spans="1:3" s="24" customFormat="1" ht="24" x14ac:dyDescent="0.55000000000000004">
      <c r="A680" s="22"/>
      <c r="B680" s="23"/>
      <c r="C680" s="23"/>
    </row>
    <row r="681" spans="1:3" s="24" customFormat="1" ht="24" x14ac:dyDescent="0.55000000000000004">
      <c r="A681" s="22"/>
      <c r="B681" s="23"/>
      <c r="C681" s="23"/>
    </row>
    <row r="682" spans="1:3" s="24" customFormat="1" ht="24" x14ac:dyDescent="0.55000000000000004">
      <c r="A682" s="22"/>
      <c r="B682" s="23"/>
      <c r="C682" s="23"/>
    </row>
    <row r="683" spans="1:3" s="24" customFormat="1" ht="24" x14ac:dyDescent="0.55000000000000004">
      <c r="A683" s="22"/>
      <c r="B683" s="23"/>
      <c r="C683" s="23"/>
    </row>
    <row r="684" spans="1:3" s="24" customFormat="1" ht="24" x14ac:dyDescent="0.55000000000000004">
      <c r="A684" s="22"/>
      <c r="B684" s="23"/>
      <c r="C684" s="23"/>
    </row>
    <row r="685" spans="1:3" s="24" customFormat="1" ht="24" x14ac:dyDescent="0.55000000000000004">
      <c r="A685" s="22"/>
      <c r="B685" s="23"/>
      <c r="C685" s="23"/>
    </row>
    <row r="686" spans="1:3" s="24" customFormat="1" ht="24" x14ac:dyDescent="0.55000000000000004">
      <c r="A686" s="22"/>
      <c r="B686" s="23"/>
      <c r="C686" s="23"/>
    </row>
    <row r="687" spans="1:3" s="24" customFormat="1" ht="24" x14ac:dyDescent="0.55000000000000004">
      <c r="A687" s="22"/>
      <c r="B687" s="23"/>
      <c r="C687" s="23"/>
    </row>
  </sheetData>
  <mergeCells count="37">
    <mergeCell ref="B505:B506"/>
    <mergeCell ref="C505:C506"/>
    <mergeCell ref="B511:B512"/>
    <mergeCell ref="C511:C512"/>
    <mergeCell ref="B493:B494"/>
    <mergeCell ref="C493:C494"/>
    <mergeCell ref="B500:B501"/>
    <mergeCell ref="C500:C501"/>
    <mergeCell ref="B502:B504"/>
    <mergeCell ref="C502:C504"/>
    <mergeCell ref="A231:A232"/>
    <mergeCell ref="A1:D1"/>
    <mergeCell ref="A2:D2"/>
    <mergeCell ref="B231:D231"/>
    <mergeCell ref="A279:A280"/>
    <mergeCell ref="B279:D279"/>
    <mergeCell ref="A265:A266"/>
    <mergeCell ref="B265:B266"/>
    <mergeCell ref="C265:C266"/>
    <mergeCell ref="A306:A307"/>
    <mergeCell ref="B306:B307"/>
    <mergeCell ref="C306:C307"/>
    <mergeCell ref="A362:A363"/>
    <mergeCell ref="B362:B363"/>
    <mergeCell ref="C362:C363"/>
    <mergeCell ref="A328:A329"/>
    <mergeCell ref="B328:D328"/>
    <mergeCell ref="A376:A377"/>
    <mergeCell ref="B376:D376"/>
    <mergeCell ref="A403:A404"/>
    <mergeCell ref="B403:B404"/>
    <mergeCell ref="C403:C404"/>
    <mergeCell ref="A426:A427"/>
    <mergeCell ref="B426:D426"/>
    <mergeCell ref="A460:A461"/>
    <mergeCell ref="B460:B461"/>
    <mergeCell ref="C460:C461"/>
  </mergeCells>
  <pageMargins left="0.7" right="0" top="0.9" bottom="0.15" header="0.3" footer="0.3"/>
  <pageSetup paperSize="9" orientation="portrait" horizontalDpi="0" verticalDpi="0" r:id="rId1"/>
  <headerFooter>
    <oddHeader>Page &amp;P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5130" r:id="rId4">
          <objectPr defaultSize="0" r:id="rId5">
            <anchor moveWithCells="1" sizeWithCells="1">
              <from>
                <xdr:col>1</xdr:col>
                <xdr:colOff>142875</xdr:colOff>
                <xdr:row>264</xdr:row>
                <xdr:rowOff>209550</xdr:rowOff>
              </from>
              <to>
                <xdr:col>1</xdr:col>
                <xdr:colOff>276225</xdr:colOff>
                <xdr:row>265</xdr:row>
                <xdr:rowOff>76200</xdr:rowOff>
              </to>
            </anchor>
          </objectPr>
        </oleObject>
      </mc:Choice>
      <mc:Fallback>
        <oleObject progId="Equation.3" shapeId="5130" r:id="rId4"/>
      </mc:Fallback>
    </mc:AlternateContent>
    <mc:AlternateContent xmlns:mc="http://schemas.openxmlformats.org/markup-compatibility/2006">
      <mc:Choice Requires="x14">
        <oleObject progId="Equation.3" shapeId="5131" r:id="rId6">
          <objectPr defaultSize="0" r:id="rId5">
            <anchor moveWithCells="1" sizeWithCells="1">
              <from>
                <xdr:col>1</xdr:col>
                <xdr:colOff>142875</xdr:colOff>
                <xdr:row>305</xdr:row>
                <xdr:rowOff>209550</xdr:rowOff>
              </from>
              <to>
                <xdr:col>1</xdr:col>
                <xdr:colOff>276225</xdr:colOff>
                <xdr:row>306</xdr:row>
                <xdr:rowOff>76200</xdr:rowOff>
              </to>
            </anchor>
          </objectPr>
        </oleObject>
      </mc:Choice>
      <mc:Fallback>
        <oleObject progId="Equation.3" shapeId="5131" r:id="rId6"/>
      </mc:Fallback>
    </mc:AlternateContent>
    <mc:AlternateContent xmlns:mc="http://schemas.openxmlformats.org/markup-compatibility/2006">
      <mc:Choice Requires="x14">
        <oleObject progId="Equation.3" shapeId="5133" r:id="rId7">
          <objectPr defaultSize="0" r:id="rId5">
            <anchor moveWithCells="1" sizeWithCells="1">
              <from>
                <xdr:col>1</xdr:col>
                <xdr:colOff>142875</xdr:colOff>
                <xdr:row>361</xdr:row>
                <xdr:rowOff>209550</xdr:rowOff>
              </from>
              <to>
                <xdr:col>1</xdr:col>
                <xdr:colOff>276225</xdr:colOff>
                <xdr:row>362</xdr:row>
                <xdr:rowOff>76200</xdr:rowOff>
              </to>
            </anchor>
          </objectPr>
        </oleObject>
      </mc:Choice>
      <mc:Fallback>
        <oleObject progId="Equation.3" shapeId="5133" r:id="rId7"/>
      </mc:Fallback>
    </mc:AlternateContent>
    <mc:AlternateContent xmlns:mc="http://schemas.openxmlformats.org/markup-compatibility/2006">
      <mc:Choice Requires="x14">
        <oleObject progId="Equation.3" shapeId="5134" r:id="rId8">
          <objectPr defaultSize="0" r:id="rId5">
            <anchor moveWithCells="1" sizeWithCells="1">
              <from>
                <xdr:col>1</xdr:col>
                <xdr:colOff>142875</xdr:colOff>
                <xdr:row>402</xdr:row>
                <xdr:rowOff>209550</xdr:rowOff>
              </from>
              <to>
                <xdr:col>1</xdr:col>
                <xdr:colOff>276225</xdr:colOff>
                <xdr:row>403</xdr:row>
                <xdr:rowOff>76200</xdr:rowOff>
              </to>
            </anchor>
          </objectPr>
        </oleObject>
      </mc:Choice>
      <mc:Fallback>
        <oleObject progId="Equation.3" shapeId="5134" r:id="rId8"/>
      </mc:Fallback>
    </mc:AlternateContent>
    <mc:AlternateContent xmlns:mc="http://schemas.openxmlformats.org/markup-compatibility/2006">
      <mc:Choice Requires="x14">
        <oleObject progId="Equation.3" shapeId="5135" r:id="rId9">
          <objectPr defaultSize="0" r:id="rId5">
            <anchor moveWithCells="1" sizeWithCells="1">
              <from>
                <xdr:col>1</xdr:col>
                <xdr:colOff>142875</xdr:colOff>
                <xdr:row>459</xdr:row>
                <xdr:rowOff>209550</xdr:rowOff>
              </from>
              <to>
                <xdr:col>1</xdr:col>
                <xdr:colOff>276225</xdr:colOff>
                <xdr:row>460</xdr:row>
                <xdr:rowOff>76200</xdr:rowOff>
              </to>
            </anchor>
          </objectPr>
        </oleObject>
      </mc:Choice>
      <mc:Fallback>
        <oleObject progId="Equation.3" shapeId="5135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กลุ่ม Elementary 2</vt:lpstr>
      <vt:lpstr>กลุ่ม Intermediate</vt:lpstr>
      <vt:lpstr>กลุ่ม Per-Intermediate</vt:lpstr>
      <vt:lpstr>กลุ่ม starer 2</vt:lpstr>
      <vt:lpstr>กลุ่ม Upper-Intermediate</vt:lpstr>
      <vt:lpstr>รวมทั้งหมด</vt:lpstr>
      <vt:lpstr>บทสรุปผู้บริหาร</vt:lpstr>
      <vt:lpstr>report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kanukkarn yahongkarn</dc:creator>
  <cp:lastModifiedBy>monta chat-apiwan</cp:lastModifiedBy>
  <cp:lastPrinted>2019-12-03T09:17:24Z</cp:lastPrinted>
  <dcterms:created xsi:type="dcterms:W3CDTF">2018-04-27T06:56:30Z</dcterms:created>
  <dcterms:modified xsi:type="dcterms:W3CDTF">2019-12-03T09:18:13Z</dcterms:modified>
</cp:coreProperties>
</file>