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2\"/>
    </mc:Choice>
  </mc:AlternateContent>
  <bookViews>
    <workbookView xWindow="0" yWindow="0" windowWidth="20490" windowHeight="7755" activeTab="1"/>
  </bookViews>
  <sheets>
    <sheet name="DATA" sheetId="1" r:id="rId1"/>
    <sheet name="บทสรุป" sheetId="9" r:id="rId2"/>
    <sheet name="ตาราง1-2" sheetId="2" r:id="rId3"/>
    <sheet name="ตาราง3" sheetId="18" r:id="rId4"/>
    <sheet name="ตาราง 4" sheetId="14" r:id="rId5"/>
    <sheet name="เสนอแนะ" sheetId="19" r:id="rId6"/>
  </sheets>
  <definedNames>
    <definedName name="_xlnm._FilterDatabase" localSheetId="0" hidden="1">DATA!$C$1:$C$154</definedName>
  </definedNames>
  <calcPr calcId="162913"/>
</workbook>
</file>

<file path=xl/calcChain.xml><?xml version="1.0" encoding="utf-8"?>
<calcChain xmlns="http://schemas.openxmlformats.org/spreadsheetml/2006/main">
  <c r="G33" i="2" l="1"/>
  <c r="G17" i="2"/>
  <c r="D19" i="19" l="1"/>
  <c r="F33" i="2" l="1"/>
  <c r="C49" i="1"/>
  <c r="C44" i="1"/>
  <c r="C42" i="1"/>
  <c r="P42" i="1"/>
  <c r="N42" i="1"/>
  <c r="N40" i="1"/>
  <c r="L40" i="1"/>
  <c r="AD41" i="1"/>
  <c r="AD40" i="1"/>
  <c r="AC43" i="1"/>
  <c r="AC42" i="1"/>
  <c r="Z42" i="1"/>
  <c r="Y43" i="1"/>
  <c r="Y42" i="1"/>
  <c r="W43" i="1"/>
  <c r="W42" i="1"/>
  <c r="U43" i="1"/>
  <c r="U42" i="1"/>
  <c r="U40" i="1"/>
  <c r="Y40" i="1"/>
  <c r="X40" i="1"/>
  <c r="W40" i="1"/>
  <c r="V40" i="1"/>
  <c r="AC40" i="1"/>
  <c r="AB40" i="1"/>
  <c r="AA40" i="1"/>
  <c r="Z40" i="1"/>
  <c r="H24" i="14" l="1"/>
  <c r="G24" i="14"/>
  <c r="H23" i="14"/>
  <c r="G23" i="14"/>
  <c r="I23" i="14" s="1"/>
  <c r="H19" i="14"/>
  <c r="G18" i="14"/>
  <c r="G12" i="2" l="1"/>
  <c r="G16" i="2" l="1"/>
  <c r="G32" i="2" l="1"/>
  <c r="C43" i="1" l="1"/>
  <c r="Z43" i="1" l="1"/>
  <c r="F20" i="18"/>
  <c r="F16" i="18"/>
  <c r="G16" i="18"/>
  <c r="P43" i="1"/>
  <c r="N43" i="1"/>
  <c r="M41" i="1"/>
  <c r="N41" i="1"/>
  <c r="O41" i="1"/>
  <c r="P41" i="1"/>
  <c r="Q41" i="1"/>
  <c r="R41" i="1"/>
  <c r="S41" i="1"/>
  <c r="T41" i="1"/>
  <c r="U41" i="1"/>
  <c r="H20" i="14" s="1"/>
  <c r="V41" i="1"/>
  <c r="G14" i="18" s="1"/>
  <c r="W41" i="1"/>
  <c r="G15" i="18" s="1"/>
  <c r="X41" i="1"/>
  <c r="G18" i="18" s="1"/>
  <c r="Y41" i="1"/>
  <c r="G19" i="18" s="1"/>
  <c r="Z41" i="1"/>
  <c r="AA41" i="1"/>
  <c r="AB41" i="1"/>
  <c r="AC41" i="1"/>
  <c r="L41" i="1"/>
  <c r="M40" i="1"/>
  <c r="O40" i="1"/>
  <c r="P40" i="1"/>
  <c r="Q40" i="1"/>
  <c r="R40" i="1"/>
  <c r="S40" i="1"/>
  <c r="T40" i="1"/>
  <c r="G20" i="14"/>
  <c r="I20" i="14" s="1"/>
  <c r="F14" i="18"/>
  <c r="F15" i="18"/>
  <c r="H15" i="18" s="1"/>
  <c r="F18" i="18"/>
  <c r="H18" i="18" s="1"/>
  <c r="F19" i="18"/>
  <c r="H19" i="18" s="1"/>
  <c r="E41" i="1"/>
  <c r="F41" i="1"/>
  <c r="G41" i="1"/>
  <c r="H41" i="1"/>
  <c r="I41" i="1"/>
  <c r="J41" i="1"/>
  <c r="K41" i="1"/>
  <c r="D41" i="1"/>
  <c r="E40" i="1"/>
  <c r="F40" i="1"/>
  <c r="G40" i="1"/>
  <c r="H40" i="1"/>
  <c r="I40" i="1"/>
  <c r="J40" i="1"/>
  <c r="K40" i="1"/>
  <c r="D40" i="1"/>
  <c r="C47" i="1" l="1"/>
  <c r="C48" i="1"/>
  <c r="C46" i="1"/>
  <c r="G20" i="18"/>
  <c r="H20" i="18"/>
  <c r="H16" i="18"/>
  <c r="H14" i="18" l="1"/>
  <c r="G28" i="2" l="1"/>
  <c r="G29" i="2"/>
  <c r="G30" i="2"/>
  <c r="H30" i="14"/>
  <c r="G30" i="14"/>
  <c r="H29" i="14" l="1"/>
  <c r="H8" i="14"/>
  <c r="H9" i="14"/>
  <c r="H16" i="14"/>
  <c r="H17" i="14"/>
  <c r="H18" i="14"/>
  <c r="G9" i="14"/>
  <c r="G12" i="14"/>
  <c r="G13" i="14"/>
  <c r="G16" i="14"/>
  <c r="G17" i="14"/>
  <c r="G19" i="14"/>
  <c r="H7" i="14"/>
  <c r="G8" i="14" l="1"/>
  <c r="G7" i="14"/>
  <c r="G28" i="14" l="1"/>
  <c r="G31" i="2" l="1"/>
  <c r="G25" i="2"/>
  <c r="G26" i="2"/>
  <c r="G27" i="2"/>
  <c r="H10" i="14" l="1"/>
  <c r="G26" i="14"/>
  <c r="G27" i="14"/>
  <c r="H12" i="14"/>
  <c r="H13" i="14"/>
  <c r="H26" i="14"/>
  <c r="H27" i="14"/>
  <c r="H28" i="14"/>
  <c r="I30" i="14" l="1"/>
  <c r="I28" i="14"/>
  <c r="I27" i="14"/>
  <c r="I26" i="14"/>
  <c r="I19" i="14"/>
  <c r="I18" i="14"/>
  <c r="I17" i="14"/>
  <c r="I16" i="14"/>
  <c r="I13" i="14"/>
  <c r="I12" i="14"/>
  <c r="I9" i="14"/>
  <c r="I8" i="14"/>
  <c r="I7" i="14"/>
  <c r="I24" i="14" l="1"/>
  <c r="G21" i="14"/>
  <c r="I21" i="14" s="1"/>
  <c r="G14" i="14"/>
  <c r="I14" i="14" s="1"/>
  <c r="G29" i="14" l="1"/>
  <c r="I29" i="14" s="1"/>
  <c r="G10" i="14"/>
  <c r="I10" i="14" s="1"/>
  <c r="G14" i="2" l="1"/>
  <c r="G13" i="2" l="1"/>
  <c r="H21" i="14"/>
  <c r="H14" i="14" l="1"/>
  <c r="G15" i="2" l="1"/>
</calcChain>
</file>

<file path=xl/sharedStrings.xml><?xml version="1.0" encoding="utf-8"?>
<sst xmlns="http://schemas.openxmlformats.org/spreadsheetml/2006/main" count="234" uniqueCount="131">
  <si>
    <t>คณะ</t>
  </si>
  <si>
    <t>- 1 -</t>
  </si>
  <si>
    <t>สถานภาพ</t>
  </si>
  <si>
    <t>จำนวน</t>
  </si>
  <si>
    <t>ร้อยละ</t>
  </si>
  <si>
    <t>รวม</t>
  </si>
  <si>
    <t>การประชาสัมพันธ์</t>
  </si>
  <si>
    <t>Facebook บัณฑิตวิทยาลัย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</si>
  <si>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</si>
  <si>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</si>
  <si>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</si>
  <si>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</si>
  <si>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</si>
  <si>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</si>
  <si>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</si>
  <si>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>3. ด้านสิ่งอำนวยความสะดวก</t>
  </si>
  <si>
    <t xml:space="preserve">   3.2 ความชัดเจนของจอภาพนำเสนอ</t>
  </si>
  <si>
    <t>รวมเฉลี่ยทุกด้าน</t>
  </si>
  <si>
    <t>ที่</t>
  </si>
  <si>
    <t>บทสรุปสำหรับผู้บริหาร</t>
  </si>
  <si>
    <t>- 2 -</t>
  </si>
  <si>
    <t>ไม่ระบุ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</si>
  <si>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</si>
  <si>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</si>
  <si>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</si>
  <si>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t xml:space="preserve">       เฉลี่ยรวมด้านคุณภาพการให้บริการ</t>
  </si>
  <si>
    <t>5. ด้านเอกสารประกอบการอบรม</t>
  </si>
  <si>
    <t xml:space="preserve">            เฉลี่ยรวมด้านเอกสารประกอบการอบรม</t>
  </si>
  <si>
    <t>(ตอบได้มากกว่า 1 ข้อ)</t>
  </si>
  <si>
    <t>เว็บไซต์</t>
  </si>
  <si>
    <t>เฟสบุ๊ค</t>
  </si>
  <si>
    <t xml:space="preserve">   3.1 ความเหมาะสมของขนาดห้องประชุม</t>
  </si>
  <si>
    <t xml:space="preserve">4. ด้านคุณภาพการให้บริการ </t>
  </si>
  <si>
    <t xml:space="preserve">   5.1 ความชัดเจน ความสมบูรณ์ของเอกสารประกอบกิจกรรมฯ</t>
  </si>
  <si>
    <t xml:space="preserve">   5.3 ประโยชน์ที่ได้รับจากเอกสารประกอบกิจกรรมฯ</t>
  </si>
  <si>
    <t>คณะที่สังกัด</t>
  </si>
  <si>
    <t>- 3 -</t>
  </si>
  <si>
    <t>- 4 -</t>
  </si>
  <si>
    <t>4.1.1</t>
  </si>
  <si>
    <t>4.1.2</t>
  </si>
  <si>
    <t>4.2.1</t>
  </si>
  <si>
    <t>4.2.2</t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</si>
  <si>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</si>
  <si>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ความรู้ก่อนการอบรม</t>
  </si>
  <si>
    <t>เฉลี่ยรวม</t>
  </si>
  <si>
    <t>ความรู้หลังเข้ารับการอบรม</t>
  </si>
  <si>
    <t xml:space="preserve">ผลการประเมินกิจกรรมชี้แจงการยื่นข้อเสนอการวิจัยในการขอรับทุน วช. ประเภทบัณฑิตศึกษา </t>
  </si>
  <si>
    <t>ประจำปีงบประมาณ พ.ศ. 2563</t>
  </si>
  <si>
    <t>วันศุกร์ที่ 13 กันยายน 2562</t>
  </si>
  <si>
    <t>ณ ห้องปฏิบัติการคอมพิวเตอร์ 209 อาคารศูนย์บริการเทคโนโลยีสารสนเทศและการสื่อสาร (CITCOMS)</t>
  </si>
  <si>
    <t>นิสิตบัณฑิตศึกษา</t>
  </si>
  <si>
    <t>ป้าย</t>
  </si>
  <si>
    <t>ระดับ</t>
  </si>
  <si>
    <t>ระดับปริญญาโท</t>
  </si>
  <si>
    <t>ระดับปริญญาเอก</t>
  </si>
  <si>
    <t>คณาจารย์บัณฑิตศึกษา</t>
  </si>
  <si>
    <t>อีเมล</t>
  </si>
  <si>
    <t>อาจารย์</t>
  </si>
  <si>
    <t>เพื่อน</t>
  </si>
  <si>
    <t>NU Grad</t>
  </si>
  <si>
    <t xml:space="preserve">   1.2  ความเหมาะสมของวันจัดกิจกรรมฯ (วันศุกร์ที่ 13 กันยายน 2562)</t>
  </si>
  <si>
    <t xml:space="preserve">   1.3  ความเหมาะสมของระยะเวลาในการจัดกิจกรรมฯ (08.30 - 12.00 น.)</t>
  </si>
  <si>
    <t xml:space="preserve">   3.5 ความสะอาดของสถานที่จัดกิจกรรม</t>
  </si>
  <si>
    <t>4.1.1 ทุน วช. ประเภทบัณฑิตศึกษา</t>
  </si>
  <si>
    <t>4.1.2 การใช้งานระบบ NRMS</t>
  </si>
  <si>
    <t>4.2.1 ทุน วช. ประเภทบัณฑิตศึกษา</t>
  </si>
  <si>
    <t>4.2.2 การใช้งานระบบ NRMS</t>
  </si>
  <si>
    <t>(N = 38)</t>
  </si>
  <si>
    <t xml:space="preserve">            ผลการประเมินกิจกรรมชี้แจงการยื่นข้อเสนอการวิจัยในการขอรับทุน วช. ประเภทบัณฑิตศึกษา </t>
  </si>
  <si>
    <t>การวิจัยในการขอรับทุน วช. ประเภทบัณฑิตศึกษา ประจำปีงบประมาณ พ.ศ. 2563 วันศุกร์ที่ 13 กันยายน 2562</t>
  </si>
  <si>
    <t>ที่จัดในโครงการฯ ภาพรวม อยู่ในระดับปานกลาง (ค่าเฉลี่ย 3.21) และหลังเข้ารับการอบรมค่าเฉลี่ย</t>
  </si>
  <si>
    <t xml:space="preserve">ความรู้ ความเข้าใจสูงขึ้น อยู่ในระดับมาก (ค่าเฉลี่ย 4.37) </t>
  </si>
  <si>
    <t>ป้ายประชาสัมพันธ์</t>
  </si>
  <si>
    <t>Application NU Grad</t>
  </si>
  <si>
    <t>Website บัณฑิตวิทยาลัย</t>
  </si>
  <si>
    <t>E-mail</t>
  </si>
  <si>
    <t xml:space="preserve">จากตาราง 1 พบว่า ส่วนใหญ่ผู้ตอบแบบสอบถามเป็นนิสิตบัณฑิตศึกษา ระดับปริญญาเอก </t>
  </si>
  <si>
    <t>คิดเป็นร้อยละ 65.79 รองลงมาได้แก่ คณาจารย์บัณฑิตศึกษา คิดเป็นร้อยละ 21.05</t>
  </si>
  <si>
    <t xml:space="preserve">       ณ ห้องปฏิบัติการคอมพิวเตอร์ 209 อาคารศูนย์บริการเทคโนโลยีสารสนเทศและการสื่อสาร (CITCOMS)</t>
  </si>
  <si>
    <r>
      <rPr>
        <b/>
        <i/>
        <sz val="16"/>
        <rFont val="TH SarabunPSK"/>
        <family val="2"/>
      </rPr>
      <t>ตาราง 3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</si>
  <si>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>จากตาราง 3 ก่อนเข้ารับการอบรมผู้เข้าร่วมโครงการมีความรู้ความเข้าใจเกี่ยวกับกิจกรรม</t>
  </si>
  <si>
    <r>
      <rPr>
        <b/>
        <i/>
        <sz val="16"/>
        <color theme="1"/>
        <rFont val="TH SarabunPSK"/>
        <family val="2"/>
      </rPr>
      <t xml:space="preserve">ตาราง 4 </t>
    </r>
    <r>
      <rPr>
        <sz val="16"/>
        <color theme="1"/>
        <rFont val="TH SarabunPSK"/>
        <family val="2"/>
      </rPr>
      <t>แสดงค่าเฉลี่ย ค่าเบี่ยงเบนมาตรฐาน และระดับความคิดเห็นเกี่ยวกับการจัดโครงการฯ (N = 38)</t>
    </r>
  </si>
  <si>
    <r>
      <rPr>
        <b/>
        <i/>
        <sz val="16"/>
        <rFont val="TH SarabunPSK"/>
        <family val="2"/>
      </rPr>
      <t xml:space="preserve">ตาราง 2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</si>
  <si>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r>
      <rPr>
        <b/>
        <i/>
        <sz val="16"/>
        <rFont val="TH SarabunPSK"/>
        <family val="2"/>
      </rPr>
      <t>ตาราง 1</t>
    </r>
    <r>
      <rPr>
        <sz val="16"/>
        <rFont val="TH SarabunPSK"/>
        <family val="2"/>
      </rPr>
      <t xml:space="preserve">  แสดงจำนวนและร้อยละของผู้ตอบแบบสอบถาม จำแนกตามสถานภาพ</t>
    </r>
  </si>
  <si>
    <t xml:space="preserve">   4.3 การเข้าร่วมกิจกรรมในครั้งนี้เป็นประโยชน์ต่อท่านอยู่ในระดับใด</t>
  </si>
  <si>
    <t xml:space="preserve">   2.1 เจ้าหน้าที่ให้บริการด้วยความเต็มใจ  ยิ้มแย้มแจ่มใส</t>
  </si>
  <si>
    <t xml:space="preserve">   2.2 เจ้าหน้าที่ให้บริการด้วยความรวดเร็ว</t>
  </si>
  <si>
    <t>ประกอบกิจกรรมฯ (ค่าเฉลี่ย 4.29)</t>
  </si>
  <si>
    <t xml:space="preserve">   3.3 ความชัดเจนของระบบเสียงภายในห้องจัดกิจกรรม</t>
  </si>
  <si>
    <t xml:space="preserve">   3.4 ความสว่างภายในห้องจัดกิจกรรม</t>
  </si>
  <si>
    <t xml:space="preserve">   5.2 เนื้อหาสาระของเอกสารประกอบกิจกรรม ตรงตามความต้องการของท่าน
</t>
  </si>
  <si>
    <t>1)เพื่อให้นิสิตระดับบัณฑิตศึกษาได้รับฟังและเข้าใจการยื่นข้อเสนอการวิจัยเพื่อขอรับทุนจากวช.</t>
  </si>
  <si>
    <t>2)เพื่อให้นิสิตระดับบัณฑิตศึกษาได้ปรับปรุงและพัฒนางานวิจัยให้ตรงตามกรอบการวิจัยมากยิ่งขึ้น</t>
  </si>
  <si>
    <t>3)เพื่อให้นิสิตระดับบัณฑิตศึกษาได้ทราบกระบวนการและขั้นตอนในการขอรับทุนวช.</t>
  </si>
  <si>
    <t xml:space="preserve">เป้าหมายผู้เข้าร่วมกิจกรรม จำนวน 50 คน มีผู้เข้าร่วมกิจกรรม จำนวน 41 คน ผู้ตอบแบบสอบถาม </t>
  </si>
  <si>
    <t>จำนวนทั้งสิ้น 38 คน คิดเป็นร้อยละ 92.68 ของผู้เข้าร่วมกิจกรรม โดยผู้เข้าร่วมกิจกรรมเป็นนิสิต</t>
  </si>
  <si>
    <t xml:space="preserve">บัณฑิตศึกษา ระดับปริญญาเอก  คิดเป็นร้อยละ 65.79 รองลงมาได้แก่ คณาจารย์บัณฑิตศึกษา </t>
  </si>
  <si>
    <t>คิดเป็นร้อยละ 21.05</t>
  </si>
  <si>
    <t xml:space="preserve">          ผู้ตอบแบบสอบถามทราบข้อมูลการดำเนินกิจกรรมจากคณะที่สังกัด มากที่สุด คิดเป็นร้อยละ 34.55</t>
  </si>
  <si>
    <t>คิดเป็นร้อยละ 16.36</t>
  </si>
  <si>
    <t xml:space="preserve">     ความคิดเห็นเกี่ยวกับการจัดกิจกรรมชี้แจงการยื่นข้อเสนอการวิจัยในการขอรับทุน วช. ประเภทบัณฑิตศึกษา </t>
  </si>
  <si>
    <t xml:space="preserve">           ประจำปีงบประมาณ พ.ศ. 2563 ในภาพรวมพบว่า ผู้เข้าร่วมกิจกรรม มีความคิดเห็นอยู่ในระดับมาก</t>
  </si>
  <si>
    <t>(ค่าเฉลี่ย 4.50)</t>
  </si>
  <si>
    <t xml:space="preserve">     เมื่อพิจารณารายด้านแล้ว พบว่า ด้านเจ้าหน้าที่ให้บริการ มีค่าเฉลี่ยสูงสุด (ค่าเฉลี่ย 4.62) </t>
  </si>
  <si>
    <t xml:space="preserve">             (ค่าเฉลี่ย 4.53) เมื่อพิจารณารายข้อแล้ว พบว่า ข้อที่มีค่าเฉลี่ยสูงที่สุดคือ เจ้าหน้าที่ให้บริการด้วยความเต็มใจ  </t>
  </si>
  <si>
    <t>มหาวิทยาลัยนเรศวร</t>
  </si>
  <si>
    <t xml:space="preserve">            ประจำปีงบประมาณ พ.ศ. 2563 วันศุกร์ที่ 13 กันยายน 2562 ณ ห้องปฏิบัติการคอมพิวเตอร์ 209 </t>
  </si>
  <si>
    <t xml:space="preserve">อาคารศูนย์บริการเทคโนโลยีสารสนเทศและการสื่อสาร (CITCOMS) มหาวิทยาลัยนเรศวร โดยมีวัตถุประสงค์ </t>
  </si>
  <si>
    <t xml:space="preserve">           จากการจัดกิจกรรมชี้แจงการยื่นข้อเสนอการวิจัยในการขอรับทุน วช. ประเภทบัณฑิตศึกษา </t>
  </si>
  <si>
    <t xml:space="preserve">             รองลงมาคือ ด้านสิ่งอำนวยความสะดวก (ค่าเฉลี่ย 4.54) และด้านกระบวนการและขั้นตอนการให้บริการ </t>
  </si>
  <si>
    <t xml:space="preserve">   ยิ้มแย้มแจ่มใส (ค่าเฉลี่ย 4.63) รองลงมาได้แก่ เจ้าหน้าที่ให้บริการด้วยความรวดเร็ว และความชัดเจนของระบบ</t>
  </si>
  <si>
    <t xml:space="preserve">             เสียงภายในห้องจัดกิจกรรมฯ (ค่าเฉลี่ย 4.61) และข้อที่มีค่าเฉลี่ยต่ำที่สุดคือความชัดเจน ความสมบูรณ์</t>
  </si>
  <si>
    <t xml:space="preserve">             ของเอกสารประกอบกิจกรรมฯ (ค่าเฉลี่ย 4.29)</t>
  </si>
  <si>
    <t>มหาวิทยาลัยนเรศวร ในภาพรวมพบว่า ผู้เข้าร่วมกิจกรรมฯ มีความคิดเห็นอยู่ในระดับมาก (ค่าเฉลี่ย 4.50)</t>
  </si>
  <si>
    <t>ความถี่</t>
  </si>
  <si>
    <t>ข้อเสนอแนะการจัดกิจกรรมฯ ครั้งต่อไป</t>
  </si>
  <si>
    <t>อยากให้มีการจัดอบรมเร็วกว่านี้เพื่อให้เกิดการเตรียมตัวสำหรับการยื่นขอรับทุนได้เร็วขึ้น</t>
  </si>
  <si>
    <t xml:space="preserve">          จากตาราง 4 พบว่าผู้ตอบแบบสอบถามมีความคิดเห็นเกี่ยวกับการจัดกิจกรรมชี้แจงการยื่นข้อเสนอ </t>
  </si>
  <si>
    <r>
      <rPr>
        <b/>
        <sz val="16"/>
        <rFont val="TH SarabunPSK"/>
        <family val="2"/>
      </rPr>
      <t xml:space="preserve">                   ข้อเสนอแนะการจัดกิจกรรมฯ ครั้งต่อไปคือ </t>
    </r>
    <r>
      <rPr>
        <sz val="16"/>
        <rFont val="TH SarabunPSK"/>
        <family val="2"/>
      </rPr>
      <t>ควรจัดโครงการแบบนี้ต่อไป และอยากให้มีการจัดอบรม</t>
    </r>
  </si>
  <si>
    <t xml:space="preserve">            เร็วกว่านี้เพื่อให้เกิดการเตรียมตัวสำหรับการยื่นขอรับทุนได้เร็วขึ้น</t>
  </si>
  <si>
    <t xml:space="preserve">เมื่อพิจารณารายด้านแล้ว พบว่า ด้านเจ้าหน้าที่ให้บริการ มีค่าเฉลี่ยสูงสุด (ค่าเฉลี่ย 4.62) รองลงมาคือ </t>
  </si>
  <si>
    <t xml:space="preserve">ด้านสิ่งอำนวยความสะดวก (ค่าเฉลี่ย 4.54) และด้านกระบวนการและขั้นตอนการให้บริการ (ค่าเฉลี่ย 4.53) </t>
  </si>
  <si>
    <t xml:space="preserve">เมื่อพิจารณารายข้อแล้ว พบว่า ข้อที่มีค่าเฉลี่ยสูงที่สุดคือ เจ้าหน้าที่ให้บริการด้วยความเต็มใจ ยิ้มแย้มแจ่มใส </t>
  </si>
  <si>
    <t>ห้องจัดกิจกรรมฯ (ค่าเฉลี่ย 4.61) และข้อที่มีค่าเฉลี่ยต่ำที่สุดคือความชัดเจน ความสมบูรณ์ของเอกสาร</t>
  </si>
  <si>
    <t>(ค่าเฉลี่ย 4.63) รองลงมาได้แก่ เจ้าหน้าที่ให้บริการด้วยความรวดเร็ว และความชัดเจนของระบบเสียงภายใน</t>
  </si>
  <si>
    <r>
      <rPr>
        <b/>
        <sz val="16"/>
        <rFont val="TH SarabunPSK"/>
        <family val="2"/>
      </rPr>
      <t xml:space="preserve">      </t>
    </r>
    <r>
      <rPr>
        <b/>
        <u/>
        <sz val="16"/>
        <rFont val="TH SarabunPSK"/>
        <family val="2"/>
      </rP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</si>
  <si>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จากตาราง 2  พบว่าผู้ตอบแบบสอบถามทราบข้อมูลจากการจัดโครงการฯ จำแนกตามการประชาสัมพันธ์</t>
  </si>
  <si>
    <t xml:space="preserve">โครงการพบว่า ผู้ตอบแบบสอบถามทราบข้อมูลการจัดโครงการจาก คณะที่สังกัดมากที่สุด คิดเป็นร้อยละ 34.55 </t>
  </si>
  <si>
    <t xml:space="preserve">รองลงมาได้แก่ Website บัณฑิตวิทยาลัย คิดเป็นร้อยละ 30.91 และFacebook บัณฑิตวิทยาลัย </t>
  </si>
  <si>
    <t>อาจารย์ที่ปรึกษา</t>
  </si>
  <si>
    <t>ควรจัดโครงการแบบนี้ต่อไป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</si>
</sst>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b/>
      <sz val="10"/>
      <color rgb="FF000000"/>
      <name val="Arial"/>
      <family val="2"/>
    </font>
    <font>
      <sz val="16"/>
      <name val="TH Sarabun Ne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/>
    <xf numFmtId="0" fontId="5" fillId="0" borderId="0" xfId="0" applyFont="1"/>
    <xf numFmtId="0" fontId="7" fillId="0" borderId="0" xfId="0" applyFont="1"/>
    <xf numFmtId="0" fontId="6" fillId="0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9" fillId="4" borderId="0" xfId="0" applyFont="1" applyFill="1" applyAlignment="1">
      <alignment wrapText="1"/>
    </xf>
    <xf numFmtId="2" fontId="9" fillId="0" borderId="0" xfId="0" applyNumberFormat="1" applyFont="1" applyAlignment="1">
      <alignment wrapText="1"/>
    </xf>
    <xf numFmtId="0" fontId="1" fillId="0" borderId="0" xfId="0" applyFont="1" applyAlignment="1"/>
    <xf numFmtId="0" fontId="10" fillId="0" borderId="0" xfId="0" applyFont="1"/>
    <xf numFmtId="0" fontId="3" fillId="0" borderId="0" xfId="0" applyFont="1" applyAlignment="1"/>
    <xf numFmtId="0" fontId="12" fillId="0" borderId="0" xfId="0" applyFont="1"/>
    <xf numFmtId="0" fontId="1" fillId="0" borderId="0" xfId="0" applyFont="1" applyAlignment="1">
      <alignment horizontal="center"/>
    </xf>
    <xf numFmtId="0" fontId="13" fillId="0" borderId="0" xfId="0" applyFont="1"/>
    <xf numFmtId="2" fontId="1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2" fontId="17" fillId="0" borderId="9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2" fontId="7" fillId="0" borderId="0" xfId="0" applyNumberFormat="1" applyFont="1"/>
    <xf numFmtId="2" fontId="17" fillId="0" borderId="13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2" fontId="17" fillId="0" borderId="16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2" fontId="1" fillId="0" borderId="14" xfId="0" applyNumberFormat="1" applyFont="1" applyFill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9" fillId="0" borderId="13" xfId="0" applyFont="1" applyBorder="1" applyAlignment="1">
      <alignment wrapText="1"/>
    </xf>
    <xf numFmtId="0" fontId="9" fillId="3" borderId="13" xfId="0" applyFont="1" applyFill="1" applyBorder="1" applyAlignment="1">
      <alignment wrapText="1"/>
    </xf>
    <xf numFmtId="2" fontId="8" fillId="0" borderId="0" xfId="0" applyNumberFormat="1" applyFont="1" applyAlignment="1">
      <alignment wrapText="1"/>
    </xf>
    <xf numFmtId="0" fontId="9" fillId="5" borderId="0" xfId="0" applyFont="1" applyFill="1" applyAlignment="1">
      <alignment wrapText="1"/>
    </xf>
    <xf numFmtId="0" fontId="21" fillId="0" borderId="13" xfId="0" applyFont="1" applyBorder="1" applyAlignment="1">
      <alignment horizontal="center" wrapText="1"/>
    </xf>
    <xf numFmtId="0" fontId="21" fillId="3" borderId="13" xfId="0" applyFont="1" applyFill="1" applyBorder="1" applyAlignment="1">
      <alignment horizontal="center" wrapText="1"/>
    </xf>
    <xf numFmtId="0" fontId="9" fillId="6" borderId="0" xfId="0" applyFont="1" applyFill="1" applyAlignment="1">
      <alignment wrapText="1"/>
    </xf>
    <xf numFmtId="0" fontId="6" fillId="0" borderId="0" xfId="0" applyFont="1"/>
    <xf numFmtId="49" fontId="2" fillId="0" borderId="0" xfId="0" applyNumberFormat="1" applyFont="1" applyAlignment="1"/>
    <xf numFmtId="0" fontId="9" fillId="7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20" xfId="0" applyFont="1" applyFill="1" applyBorder="1" applyAlignment="1"/>
    <xf numFmtId="0" fontId="1" fillId="0" borderId="0" xfId="0" applyFont="1" applyAlignment="1">
      <alignment wrapText="1"/>
    </xf>
    <xf numFmtId="2" fontId="8" fillId="9" borderId="13" xfId="0" applyNumberFormat="1" applyFont="1" applyFill="1" applyBorder="1" applyAlignment="1">
      <alignment wrapText="1"/>
    </xf>
    <xf numFmtId="0" fontId="21" fillId="10" borderId="13" xfId="0" applyFont="1" applyFill="1" applyBorder="1" applyAlignment="1">
      <alignment horizontal="center" wrapText="1"/>
    </xf>
    <xf numFmtId="0" fontId="9" fillId="10" borderId="13" xfId="0" applyFont="1" applyFill="1" applyBorder="1" applyAlignment="1">
      <alignment wrapText="1"/>
    </xf>
    <xf numFmtId="0" fontId="21" fillId="7" borderId="13" xfId="0" applyFont="1" applyFill="1" applyBorder="1" applyAlignment="1">
      <alignment horizontal="center" wrapText="1"/>
    </xf>
    <xf numFmtId="0" fontId="21" fillId="11" borderId="13" xfId="0" applyFont="1" applyFill="1" applyBorder="1" applyAlignment="1">
      <alignment horizontal="center" wrapText="1"/>
    </xf>
    <xf numFmtId="0" fontId="9" fillId="11" borderId="13" xfId="0" applyFont="1" applyFill="1" applyBorder="1" applyAlignment="1">
      <alignment wrapText="1"/>
    </xf>
    <xf numFmtId="0" fontId="6" fillId="9" borderId="13" xfId="0" applyFont="1" applyFill="1" applyBorder="1" applyAlignment="1">
      <alignment horizontal="right"/>
    </xf>
    <xf numFmtId="2" fontId="8" fillId="8" borderId="13" xfId="0" applyNumberFormat="1" applyFont="1" applyFill="1" applyBorder="1" applyAlignment="1">
      <alignment wrapText="1"/>
    </xf>
    <xf numFmtId="2" fontId="6" fillId="8" borderId="13" xfId="0" applyNumberFormat="1" applyFont="1" applyFill="1" applyBorder="1" applyAlignment="1">
      <alignment wrapText="1"/>
    </xf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5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13" fillId="0" borderId="0" xfId="0" applyFont="1" applyAlignment="1"/>
    <xf numFmtId="0" fontId="1" fillId="0" borderId="5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1" fillId="0" borderId="0" xfId="0" applyFont="1" applyBorder="1"/>
    <xf numFmtId="2" fontId="6" fillId="0" borderId="1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6" fillId="0" borderId="1" xfId="0" applyFont="1" applyBorder="1"/>
    <xf numFmtId="0" fontId="1" fillId="0" borderId="2" xfId="0" applyFont="1" applyBorder="1"/>
    <xf numFmtId="0" fontId="14" fillId="0" borderId="3" xfId="0" applyFont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2" fontId="14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1" fillId="12" borderId="13" xfId="0" applyFont="1" applyFill="1" applyBorder="1" applyAlignment="1">
      <alignment horizontal="center" wrapText="1"/>
    </xf>
    <xf numFmtId="0" fontId="9" fillId="12" borderId="13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2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8" fillId="7" borderId="13" xfId="0" applyFont="1" applyFill="1" applyBorder="1" applyAlignment="1">
      <alignment wrapText="1"/>
    </xf>
    <xf numFmtId="0" fontId="1" fillId="0" borderId="2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7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6" fillId="0" borderId="13" xfId="0" applyFont="1" applyBorder="1" applyAlignment="1">
      <alignment horizontal="center" vertical="top"/>
    </xf>
    <xf numFmtId="49" fontId="1" fillId="0" borderId="0" xfId="0" applyNumberFormat="1" applyFont="1" applyAlignment="1"/>
    <xf numFmtId="0" fontId="2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49" fontId="2" fillId="0" borderId="0" xfId="0" applyNumberFormat="1" applyFont="1" applyAlignment="1">
      <alignment horizontal="center"/>
    </xf>
    <xf numFmtId="0" fontId="6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6" fillId="0" borderId="1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FF99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128814</xdr:colOff>
      <xdr:row>29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28814" y="74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29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30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995261" y="127734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29</xdr:row>
      <xdr:rowOff>0</xdr:rowOff>
    </xdr:from>
    <xdr:ext cx="156036" cy="172227"/>
    <xdr:sp macro="" textlink="">
      <xdr:nvSpPr>
        <xdr:cNvPr id="3" name="TextBox 2"/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18</xdr:row>
      <xdr:rowOff>51792</xdr:rowOff>
    </xdr:from>
    <xdr:ext cx="65" cy="172227"/>
    <xdr:sp macro="" textlink="">
      <xdr:nvSpPr>
        <xdr:cNvPr id="15" name="TextBox 14"/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20</xdr:row>
      <xdr:rowOff>63698</xdr:rowOff>
    </xdr:from>
    <xdr:ext cx="65" cy="172227"/>
    <xdr:sp macro="" textlink="">
      <xdr:nvSpPr>
        <xdr:cNvPr id="16" name="TextBox 15"/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29</xdr:row>
      <xdr:rowOff>0</xdr:rowOff>
    </xdr:from>
    <xdr:ext cx="65" cy="172227"/>
    <xdr:sp macro="" textlink="">
      <xdr:nvSpPr>
        <xdr:cNvPr id="17" name="TextBox 16"/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29</xdr:row>
      <xdr:rowOff>0</xdr:rowOff>
    </xdr:from>
    <xdr:ext cx="65" cy="172227"/>
    <xdr:sp macro="" textlink="">
      <xdr:nvSpPr>
        <xdr:cNvPr id="18" name="TextBox 17"/>
        <xdr:cNvSpPr txBox="1"/>
      </xdr:nvSpPr>
      <xdr:spPr>
        <a:xfrm>
          <a:off x="513161" y="72431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29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30</xdr:row>
      <xdr:rowOff>0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30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30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500847</xdr:colOff>
      <xdr:row>21</xdr:row>
      <xdr:rowOff>93278</xdr:rowOff>
    </xdr:from>
    <xdr:ext cx="492683" cy="88105"/>
    <xdr:sp macro="" textlink="">
      <xdr:nvSpPr>
        <xdr:cNvPr id="14" name="TextBox 13"/>
        <xdr:cNvSpPr txBox="1"/>
      </xdr:nvSpPr>
      <xdr:spPr>
        <a:xfrm rot="18399931">
          <a:off x="1315457" y="6252328"/>
          <a:ext cx="88105" cy="4926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29</xdr:row>
      <xdr:rowOff>0</xdr:rowOff>
    </xdr:from>
    <xdr:ext cx="65" cy="172227"/>
    <xdr:sp macro="" textlink="">
      <xdr:nvSpPr>
        <xdr:cNvPr id="20" name="TextBox 19"/>
        <xdr:cNvSpPr txBox="1"/>
      </xdr:nvSpPr>
      <xdr:spPr>
        <a:xfrm>
          <a:off x="3810000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30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1987097" y="12203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559594</xdr:colOff>
      <xdr:row>29</xdr:row>
      <xdr:rowOff>0</xdr:rowOff>
    </xdr:from>
    <xdr:ext cx="156036" cy="172227"/>
    <xdr:sp macro="" textlink="">
      <xdr:nvSpPr>
        <xdr:cNvPr id="22" name="TextBox 21"/>
        <xdr:cNvSpPr txBox="1"/>
      </xdr:nvSpPr>
      <xdr:spPr>
        <a:xfrm>
          <a:off x="559594" y="7975402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20</xdr:row>
      <xdr:rowOff>0</xdr:rowOff>
    </xdr:from>
    <xdr:ext cx="65" cy="172227"/>
    <xdr:sp macro="" textlink="">
      <xdr:nvSpPr>
        <xdr:cNvPr id="26" name="TextBox 25"/>
        <xdr:cNvSpPr txBox="1"/>
      </xdr:nvSpPr>
      <xdr:spPr>
        <a:xfrm>
          <a:off x="4388642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20</xdr:row>
      <xdr:rowOff>63698</xdr:rowOff>
    </xdr:from>
    <xdr:ext cx="65" cy="172227"/>
    <xdr:sp macro="" textlink="">
      <xdr:nvSpPr>
        <xdr:cNvPr id="27" name="TextBox 26"/>
        <xdr:cNvSpPr txBox="1"/>
      </xdr:nvSpPr>
      <xdr:spPr>
        <a:xfrm>
          <a:off x="2324101" y="644544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29</xdr:row>
      <xdr:rowOff>0</xdr:rowOff>
    </xdr:from>
    <xdr:ext cx="65" cy="172227"/>
    <xdr:sp macro="" textlink="">
      <xdr:nvSpPr>
        <xdr:cNvPr id="28" name="TextBox 27"/>
        <xdr:cNvSpPr txBox="1"/>
      </xdr:nvSpPr>
      <xdr:spPr>
        <a:xfrm>
          <a:off x="1553765" y="735389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238126</xdr:colOff>
      <xdr:row>29</xdr:row>
      <xdr:rowOff>0</xdr:rowOff>
    </xdr:from>
    <xdr:ext cx="61232" cy="172227"/>
    <xdr:sp macro="" textlink="">
      <xdr:nvSpPr>
        <xdr:cNvPr id="29" name="TextBox 28"/>
        <xdr:cNvSpPr txBox="1"/>
      </xdr:nvSpPr>
      <xdr:spPr>
        <a:xfrm>
          <a:off x="238126" y="7670600"/>
          <a:ext cx="61232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29</xdr:row>
      <xdr:rowOff>0</xdr:rowOff>
    </xdr:from>
    <xdr:ext cx="65" cy="172227"/>
    <xdr:sp macro="" textlink="">
      <xdr:nvSpPr>
        <xdr:cNvPr id="30" name="TextBox 29"/>
        <xdr:cNvSpPr txBox="1"/>
      </xdr:nvSpPr>
      <xdr:spPr>
        <a:xfrm>
          <a:off x="1098946" y="796349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30</xdr:row>
      <xdr:rowOff>0</xdr:rowOff>
    </xdr:from>
    <xdr:ext cx="65" cy="172227"/>
    <xdr:sp macro="" textlink="">
      <xdr:nvSpPr>
        <xdr:cNvPr id="31" name="TextBox 30"/>
        <xdr:cNvSpPr txBox="1"/>
      </xdr:nvSpPr>
      <xdr:spPr>
        <a:xfrm>
          <a:off x="7098506" y="11868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30</xdr:row>
      <xdr:rowOff>0</xdr:rowOff>
    </xdr:from>
    <xdr:ext cx="65" cy="172227"/>
    <xdr:sp macro="" textlink="">
      <xdr:nvSpPr>
        <xdr:cNvPr id="32" name="TextBox 31"/>
        <xdr:cNvSpPr txBox="1"/>
      </xdr:nvSpPr>
      <xdr:spPr>
        <a:xfrm>
          <a:off x="6997303" y="11868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30</xdr:row>
      <xdr:rowOff>0</xdr:rowOff>
    </xdr:from>
    <xdr:ext cx="65" cy="172227"/>
    <xdr:sp macro="" textlink="">
      <xdr:nvSpPr>
        <xdr:cNvPr id="33" name="TextBox 32"/>
        <xdr:cNvSpPr txBox="1"/>
      </xdr:nvSpPr>
      <xdr:spPr>
        <a:xfrm>
          <a:off x="6997303" y="11868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257932</xdr:colOff>
      <xdr:row>21</xdr:row>
      <xdr:rowOff>58277</xdr:rowOff>
    </xdr:from>
    <xdr:ext cx="45719" cy="331528"/>
    <xdr:sp macro="" textlink="">
      <xdr:nvSpPr>
        <xdr:cNvPr id="34" name="TextBox 33"/>
        <xdr:cNvSpPr txBox="1"/>
      </xdr:nvSpPr>
      <xdr:spPr>
        <a:xfrm rot="20516685">
          <a:off x="257932" y="6419616"/>
          <a:ext cx="45719" cy="3315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29</xdr:row>
      <xdr:rowOff>0</xdr:rowOff>
    </xdr:from>
    <xdr:ext cx="65" cy="172227"/>
    <xdr:sp macro="" textlink="">
      <xdr:nvSpPr>
        <xdr:cNvPr id="35" name="TextBox 34"/>
        <xdr:cNvSpPr txBox="1"/>
      </xdr:nvSpPr>
      <xdr:spPr>
        <a:xfrm>
          <a:off x="3810000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29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1987097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559594</xdr:colOff>
      <xdr:row>29</xdr:row>
      <xdr:rowOff>0</xdr:rowOff>
    </xdr:from>
    <xdr:ext cx="156036" cy="172227"/>
    <xdr:sp macro="" textlink="">
      <xdr:nvSpPr>
        <xdr:cNvPr id="37" name="TextBox 36"/>
        <xdr:cNvSpPr txBox="1"/>
      </xdr:nvSpPr>
      <xdr:spPr>
        <a:xfrm>
          <a:off x="559594" y="7975402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20</xdr:row>
      <xdr:rowOff>0</xdr:rowOff>
    </xdr:from>
    <xdr:ext cx="65" cy="172227"/>
    <xdr:sp macro="" textlink="">
      <xdr:nvSpPr>
        <xdr:cNvPr id="38" name="TextBox 37"/>
        <xdr:cNvSpPr txBox="1"/>
      </xdr:nvSpPr>
      <xdr:spPr>
        <a:xfrm>
          <a:off x="4388642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20</xdr:row>
      <xdr:rowOff>0</xdr:rowOff>
    </xdr:from>
    <xdr:ext cx="65" cy="172227"/>
    <xdr:sp macro="" textlink="">
      <xdr:nvSpPr>
        <xdr:cNvPr id="39" name="TextBox 38"/>
        <xdr:cNvSpPr txBox="1"/>
      </xdr:nvSpPr>
      <xdr:spPr>
        <a:xfrm>
          <a:off x="2324101" y="6381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29</xdr:row>
      <xdr:rowOff>0</xdr:rowOff>
    </xdr:from>
    <xdr:ext cx="65" cy="172227"/>
    <xdr:sp macro="" textlink="">
      <xdr:nvSpPr>
        <xdr:cNvPr id="40" name="TextBox 39"/>
        <xdr:cNvSpPr txBox="1"/>
      </xdr:nvSpPr>
      <xdr:spPr>
        <a:xfrm>
          <a:off x="1553765" y="735389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136071</xdr:colOff>
      <xdr:row>29</xdr:row>
      <xdr:rowOff>0</xdr:rowOff>
    </xdr:from>
    <xdr:ext cx="251734" cy="172227"/>
    <xdr:sp macro="" textlink="">
      <xdr:nvSpPr>
        <xdr:cNvPr id="41" name="TextBox 40"/>
        <xdr:cNvSpPr txBox="1"/>
      </xdr:nvSpPr>
      <xdr:spPr>
        <a:xfrm flipH="1">
          <a:off x="136071" y="7349471"/>
          <a:ext cx="251734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29</xdr:row>
      <xdr:rowOff>0</xdr:rowOff>
    </xdr:from>
    <xdr:ext cx="65" cy="172227"/>
    <xdr:sp macro="" textlink="">
      <xdr:nvSpPr>
        <xdr:cNvPr id="42" name="TextBox 41"/>
        <xdr:cNvSpPr txBox="1"/>
      </xdr:nvSpPr>
      <xdr:spPr>
        <a:xfrm>
          <a:off x="1098946" y="796349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29</xdr:row>
      <xdr:rowOff>0</xdr:rowOff>
    </xdr:from>
    <xdr:ext cx="65" cy="172227"/>
    <xdr:sp macro="" textlink="">
      <xdr:nvSpPr>
        <xdr:cNvPr id="43" name="TextBox 42"/>
        <xdr:cNvSpPr txBox="1"/>
      </xdr:nvSpPr>
      <xdr:spPr>
        <a:xfrm>
          <a:off x="7098506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29</xdr:row>
      <xdr:rowOff>0</xdr:rowOff>
    </xdr:from>
    <xdr:ext cx="65" cy="172227"/>
    <xdr:sp macro="" textlink="">
      <xdr:nvSpPr>
        <xdr:cNvPr id="44" name="TextBox 43"/>
        <xdr:cNvSpPr txBox="1"/>
      </xdr:nvSpPr>
      <xdr:spPr>
        <a:xfrm>
          <a:off x="6997303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29</xdr:row>
      <xdr:rowOff>0</xdr:rowOff>
    </xdr:from>
    <xdr:ext cx="65" cy="172227"/>
    <xdr:sp macro="" textlink="">
      <xdr:nvSpPr>
        <xdr:cNvPr id="45" name="TextBox 44"/>
        <xdr:cNvSpPr txBox="1"/>
      </xdr:nvSpPr>
      <xdr:spPr>
        <a:xfrm>
          <a:off x="6997303" y="103441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30</xdr:row>
      <xdr:rowOff>0</xdr:rowOff>
    </xdr:from>
    <xdr:ext cx="65" cy="172227"/>
    <xdr:sp macro="" textlink="">
      <xdr:nvSpPr>
        <xdr:cNvPr id="46" name="TextBox 45"/>
        <xdr:cNvSpPr txBox="1"/>
      </xdr:nvSpPr>
      <xdr:spPr>
        <a:xfrm>
          <a:off x="3823607" y="1069521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30</xdr:row>
      <xdr:rowOff>0</xdr:rowOff>
    </xdr:from>
    <xdr:ext cx="65" cy="172227"/>
    <xdr:sp macro="" textlink="">
      <xdr:nvSpPr>
        <xdr:cNvPr id="47" name="TextBox 46"/>
        <xdr:cNvSpPr txBox="1"/>
      </xdr:nvSpPr>
      <xdr:spPr>
        <a:xfrm>
          <a:off x="7113474" y="1207880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30</xdr:row>
      <xdr:rowOff>0</xdr:rowOff>
    </xdr:from>
    <xdr:ext cx="65" cy="172227"/>
    <xdr:sp macro="" textlink="">
      <xdr:nvSpPr>
        <xdr:cNvPr id="48" name="TextBox 47"/>
        <xdr:cNvSpPr txBox="1"/>
      </xdr:nvSpPr>
      <xdr:spPr>
        <a:xfrm>
          <a:off x="7012271" y="1228971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30</xdr:row>
      <xdr:rowOff>0</xdr:rowOff>
    </xdr:from>
    <xdr:ext cx="65" cy="172227"/>
    <xdr:sp macro="" textlink="">
      <xdr:nvSpPr>
        <xdr:cNvPr id="49" name="TextBox 48"/>
        <xdr:cNvSpPr txBox="1"/>
      </xdr:nvSpPr>
      <xdr:spPr>
        <a:xfrm>
          <a:off x="7012271" y="125321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30</xdr:row>
      <xdr:rowOff>0</xdr:rowOff>
    </xdr:from>
    <xdr:ext cx="65" cy="172227"/>
    <xdr:sp macro="" textlink="">
      <xdr:nvSpPr>
        <xdr:cNvPr id="50" name="TextBox 49"/>
        <xdr:cNvSpPr txBox="1"/>
      </xdr:nvSpPr>
      <xdr:spPr>
        <a:xfrm>
          <a:off x="3823607" y="1069521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30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1995261" y="125625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30</xdr:row>
      <xdr:rowOff>0</xdr:rowOff>
    </xdr:from>
    <xdr:ext cx="65" cy="172227"/>
    <xdr:sp macro="" textlink="">
      <xdr:nvSpPr>
        <xdr:cNvPr id="52" name="TextBox 51"/>
        <xdr:cNvSpPr txBox="1"/>
      </xdr:nvSpPr>
      <xdr:spPr>
        <a:xfrm>
          <a:off x="7113474" y="1222601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30</xdr:row>
      <xdr:rowOff>0</xdr:rowOff>
    </xdr:from>
    <xdr:ext cx="65" cy="172227"/>
    <xdr:sp macro="" textlink="">
      <xdr:nvSpPr>
        <xdr:cNvPr id="53" name="TextBox 52"/>
        <xdr:cNvSpPr txBox="1"/>
      </xdr:nvSpPr>
      <xdr:spPr>
        <a:xfrm>
          <a:off x="7012271" y="1222601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30</xdr:row>
      <xdr:rowOff>0</xdr:rowOff>
    </xdr:from>
    <xdr:ext cx="65" cy="172227"/>
    <xdr:sp macro="" textlink="">
      <xdr:nvSpPr>
        <xdr:cNvPr id="54" name="TextBox 53"/>
        <xdr:cNvSpPr txBox="1"/>
      </xdr:nvSpPr>
      <xdr:spPr>
        <a:xfrm>
          <a:off x="7012271" y="1222601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30</xdr:row>
      <xdr:rowOff>0</xdr:rowOff>
    </xdr:from>
    <xdr:ext cx="65" cy="172227"/>
    <xdr:sp macro="" textlink="">
      <xdr:nvSpPr>
        <xdr:cNvPr id="55" name="TextBox 54"/>
        <xdr:cNvSpPr txBox="1"/>
      </xdr:nvSpPr>
      <xdr:spPr>
        <a:xfrm>
          <a:off x="3823607" y="1069521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30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1995261" y="106952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30</xdr:row>
      <xdr:rowOff>0</xdr:rowOff>
    </xdr:from>
    <xdr:ext cx="65" cy="172227"/>
    <xdr:sp macro="" textlink="">
      <xdr:nvSpPr>
        <xdr:cNvPr id="57" name="TextBox 56"/>
        <xdr:cNvSpPr txBox="1"/>
      </xdr:nvSpPr>
      <xdr:spPr>
        <a:xfrm>
          <a:off x="7113474" y="1069521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30</xdr:row>
      <xdr:rowOff>0</xdr:rowOff>
    </xdr:from>
    <xdr:ext cx="65" cy="172227"/>
    <xdr:sp macro="" textlink="">
      <xdr:nvSpPr>
        <xdr:cNvPr id="58" name="TextBox 57"/>
        <xdr:cNvSpPr txBox="1"/>
      </xdr:nvSpPr>
      <xdr:spPr>
        <a:xfrm>
          <a:off x="7012271" y="1069521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30</xdr:row>
      <xdr:rowOff>0</xdr:rowOff>
    </xdr:from>
    <xdr:ext cx="65" cy="172227"/>
    <xdr:sp macro="" textlink="">
      <xdr:nvSpPr>
        <xdr:cNvPr id="59" name="TextBox 58"/>
        <xdr:cNvSpPr txBox="1"/>
      </xdr:nvSpPr>
      <xdr:spPr>
        <a:xfrm>
          <a:off x="7012271" y="1069521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10</xdr:row>
          <xdr:rowOff>209550</xdr:rowOff>
        </xdr:from>
        <xdr:to>
          <xdr:col>5</xdr:col>
          <xdr:colOff>352425</xdr:colOff>
          <xdr:row>11</xdr:row>
          <xdr:rowOff>85725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114300</xdr:colOff>
          <xdr:row>3</xdr:row>
          <xdr:rowOff>142875</xdr:rowOff>
        </xdr:from>
        <xdr:to>
          <xdr:col>6</xdr:col>
          <xdr:colOff>247650</xdr:colOff>
          <xdr:row>4</xdr:row>
          <xdr:rowOff>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4"/>
  <sheetViews>
    <sheetView topLeftCell="C34" zoomScale="130" zoomScaleNormal="130" workbookViewId="0">
      <selection activeCell="J45" sqref="J45"/>
    </sheetView>
  </sheetViews>
  <sheetFormatPr defaultColWidth="15" defaultRowHeight="24"/>
  <cols>
    <col min="1" max="1" width="4.42578125" style="12" bestFit="1" customWidth="1"/>
    <col min="2" max="2" width="21.28515625" style="12" customWidth="1"/>
    <col min="3" max="3" width="17.85546875" style="12" customWidth="1"/>
    <col min="4" max="4" width="8.42578125" style="12" customWidth="1"/>
    <col min="5" max="5" width="5.140625" style="12" bestFit="1" customWidth="1"/>
    <col min="6" max="6" width="7.85546875" style="12" bestFit="1" customWidth="1"/>
    <col min="7" max="7" width="5.7109375" style="12" bestFit="1" customWidth="1"/>
    <col min="8" max="11" width="8.140625" style="12" customWidth="1"/>
    <col min="12" max="13" width="5.140625" style="57" bestFit="1" customWidth="1"/>
    <col min="14" max="14" width="5.5703125" style="57" bestFit="1" customWidth="1"/>
    <col min="15" max="18" width="5.140625" style="12" bestFit="1" customWidth="1"/>
    <col min="19" max="19" width="5.140625" style="12" customWidth="1"/>
    <col min="20" max="21" width="5.140625" style="12" bestFit="1" customWidth="1"/>
    <col min="22" max="26" width="7.28515625" style="15" customWidth="1"/>
    <col min="27" max="29" width="5.140625" style="60" bestFit="1" customWidth="1"/>
    <col min="30" max="30" width="6.42578125" style="12" bestFit="1" customWidth="1"/>
    <col min="31" max="31" width="5" style="12" bestFit="1" customWidth="1"/>
    <col min="32" max="16384" width="15" style="12"/>
  </cols>
  <sheetData>
    <row r="1" spans="1:29" s="58" customFormat="1" ht="55.5">
      <c r="A1" s="58" t="s">
        <v>18</v>
      </c>
      <c r="B1" s="58" t="s">
        <v>0</v>
      </c>
      <c r="C1" s="58" t="s">
        <v>52</v>
      </c>
      <c r="D1" s="58" t="s">
        <v>29</v>
      </c>
      <c r="E1" s="58" t="s">
        <v>51</v>
      </c>
      <c r="F1" s="58" t="s">
        <v>30</v>
      </c>
      <c r="G1" s="58" t="s">
        <v>0</v>
      </c>
      <c r="H1" s="58" t="s">
        <v>56</v>
      </c>
      <c r="I1" s="58" t="s">
        <v>57</v>
      </c>
      <c r="J1" s="58" t="s">
        <v>58</v>
      </c>
      <c r="K1" s="58" t="s">
        <v>59</v>
      </c>
      <c r="L1" s="75">
        <v>1.1000000000000001</v>
      </c>
      <c r="M1" s="75">
        <v>1.2</v>
      </c>
      <c r="N1" s="75">
        <v>1.3</v>
      </c>
      <c r="O1" s="72">
        <v>2.1</v>
      </c>
      <c r="P1" s="72">
        <v>2.2000000000000002</v>
      </c>
      <c r="Q1" s="59">
        <v>3.1</v>
      </c>
      <c r="R1" s="59">
        <v>3.2</v>
      </c>
      <c r="S1" s="59">
        <v>3.3</v>
      </c>
      <c r="T1" s="59">
        <v>3.4</v>
      </c>
      <c r="U1" s="59">
        <v>3.5</v>
      </c>
      <c r="V1" s="74" t="s">
        <v>38</v>
      </c>
      <c r="W1" s="74" t="s">
        <v>39</v>
      </c>
      <c r="X1" s="74" t="s">
        <v>40</v>
      </c>
      <c r="Y1" s="74" t="s">
        <v>41</v>
      </c>
      <c r="Z1" s="110">
        <v>4.3</v>
      </c>
      <c r="AA1" s="72">
        <v>5.0999999999999996</v>
      </c>
      <c r="AB1" s="72">
        <v>5.2</v>
      </c>
      <c r="AC1" s="72">
        <v>5.3</v>
      </c>
    </row>
    <row r="2" spans="1:29" s="54" customFormat="1">
      <c r="A2" s="54">
        <v>1</v>
      </c>
      <c r="B2" s="54" t="s">
        <v>50</v>
      </c>
      <c r="C2" s="54" t="s">
        <v>21</v>
      </c>
      <c r="D2" s="54">
        <v>1</v>
      </c>
      <c r="E2" s="54">
        <v>0</v>
      </c>
      <c r="F2" s="54">
        <v>0</v>
      </c>
      <c r="G2" s="54">
        <v>0</v>
      </c>
      <c r="H2" s="54">
        <v>0</v>
      </c>
      <c r="I2" s="54">
        <v>0</v>
      </c>
      <c r="J2" s="54">
        <v>0</v>
      </c>
      <c r="K2" s="54">
        <v>0</v>
      </c>
      <c r="L2" s="76">
        <v>5</v>
      </c>
      <c r="M2" s="76">
        <v>5</v>
      </c>
      <c r="N2" s="76">
        <v>5</v>
      </c>
      <c r="O2" s="73">
        <v>5</v>
      </c>
      <c r="P2" s="73">
        <v>5</v>
      </c>
      <c r="Q2" s="55">
        <v>5</v>
      </c>
      <c r="R2" s="55">
        <v>5</v>
      </c>
      <c r="S2" s="55">
        <v>5</v>
      </c>
      <c r="T2" s="55">
        <v>5</v>
      </c>
      <c r="U2" s="55">
        <v>5</v>
      </c>
      <c r="V2" s="63">
        <v>5</v>
      </c>
      <c r="W2" s="63">
        <v>5</v>
      </c>
      <c r="X2" s="63">
        <v>5</v>
      </c>
      <c r="Y2" s="63">
        <v>5</v>
      </c>
      <c r="Z2" s="111">
        <v>5</v>
      </c>
      <c r="AA2" s="73">
        <v>5</v>
      </c>
      <c r="AB2" s="73">
        <v>5</v>
      </c>
      <c r="AC2" s="73">
        <v>5</v>
      </c>
    </row>
    <row r="3" spans="1:29" s="54" customFormat="1">
      <c r="A3" s="54">
        <v>2</v>
      </c>
      <c r="B3" s="54" t="s">
        <v>50</v>
      </c>
      <c r="C3" s="54" t="s">
        <v>54</v>
      </c>
      <c r="D3" s="54">
        <v>0</v>
      </c>
      <c r="E3" s="54">
        <v>0</v>
      </c>
      <c r="F3" s="54">
        <v>1</v>
      </c>
      <c r="G3" s="54">
        <v>0</v>
      </c>
      <c r="H3" s="54">
        <v>0</v>
      </c>
      <c r="I3" s="54">
        <v>0</v>
      </c>
      <c r="J3" s="54">
        <v>0</v>
      </c>
      <c r="K3" s="54">
        <v>0</v>
      </c>
      <c r="L3" s="76">
        <v>5</v>
      </c>
      <c r="M3" s="76">
        <v>5</v>
      </c>
      <c r="N3" s="76">
        <v>5</v>
      </c>
      <c r="O3" s="73">
        <v>5</v>
      </c>
      <c r="P3" s="73">
        <v>5</v>
      </c>
      <c r="Q3" s="55">
        <v>5</v>
      </c>
      <c r="R3" s="55">
        <v>5</v>
      </c>
      <c r="S3" s="55">
        <v>5</v>
      </c>
      <c r="T3" s="55">
        <v>5</v>
      </c>
      <c r="U3" s="55">
        <v>5</v>
      </c>
      <c r="V3" s="63">
        <v>5</v>
      </c>
      <c r="W3" s="63">
        <v>5</v>
      </c>
      <c r="X3" s="63">
        <v>5</v>
      </c>
      <c r="Y3" s="63">
        <v>5</v>
      </c>
      <c r="Z3" s="111">
        <v>5</v>
      </c>
      <c r="AA3" s="73">
        <v>5</v>
      </c>
      <c r="AB3" s="73">
        <v>5</v>
      </c>
      <c r="AC3" s="73">
        <v>5</v>
      </c>
    </row>
    <row r="4" spans="1:29" s="54" customFormat="1">
      <c r="A4" s="54">
        <v>3</v>
      </c>
      <c r="B4" s="54" t="s">
        <v>50</v>
      </c>
      <c r="C4" s="54" t="s">
        <v>21</v>
      </c>
      <c r="D4" s="54">
        <v>1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76">
        <v>5</v>
      </c>
      <c r="M4" s="76">
        <v>5</v>
      </c>
      <c r="N4" s="76">
        <v>5</v>
      </c>
      <c r="O4" s="73">
        <v>5</v>
      </c>
      <c r="P4" s="73">
        <v>5</v>
      </c>
      <c r="Q4" s="55">
        <v>5</v>
      </c>
      <c r="R4" s="55">
        <v>5</v>
      </c>
      <c r="S4" s="55">
        <v>5</v>
      </c>
      <c r="T4" s="55">
        <v>5</v>
      </c>
      <c r="U4" s="55">
        <v>5</v>
      </c>
      <c r="V4" s="63">
        <v>2</v>
      </c>
      <c r="W4" s="63">
        <v>1</v>
      </c>
      <c r="X4" s="63">
        <v>5</v>
      </c>
      <c r="Y4" s="63">
        <v>5</v>
      </c>
      <c r="Z4" s="111">
        <v>5</v>
      </c>
      <c r="AA4" s="73">
        <v>5</v>
      </c>
      <c r="AB4" s="73">
        <v>5</v>
      </c>
      <c r="AC4" s="73">
        <v>5</v>
      </c>
    </row>
    <row r="5" spans="1:29" s="54" customFormat="1">
      <c r="A5" s="54">
        <v>4</v>
      </c>
      <c r="B5" s="54" t="s">
        <v>50</v>
      </c>
      <c r="C5" s="54" t="s">
        <v>53</v>
      </c>
      <c r="D5" s="54">
        <v>0</v>
      </c>
      <c r="E5" s="54">
        <v>0</v>
      </c>
      <c r="F5" s="54">
        <v>0</v>
      </c>
      <c r="G5" s="54">
        <v>1</v>
      </c>
      <c r="H5" s="54">
        <v>0</v>
      </c>
      <c r="I5" s="54">
        <v>0</v>
      </c>
      <c r="J5" s="54">
        <v>0</v>
      </c>
      <c r="K5" s="54">
        <v>0</v>
      </c>
      <c r="L5" s="76">
        <v>5</v>
      </c>
      <c r="M5" s="76">
        <v>5</v>
      </c>
      <c r="N5" s="76">
        <v>5</v>
      </c>
      <c r="O5" s="73">
        <v>5</v>
      </c>
      <c r="P5" s="73">
        <v>5</v>
      </c>
      <c r="Q5" s="55">
        <v>5</v>
      </c>
      <c r="R5" s="55">
        <v>5</v>
      </c>
      <c r="S5" s="55">
        <v>5</v>
      </c>
      <c r="T5" s="55">
        <v>5</v>
      </c>
      <c r="U5" s="55">
        <v>5</v>
      </c>
      <c r="V5" s="63">
        <v>3</v>
      </c>
      <c r="W5" s="63">
        <v>3</v>
      </c>
      <c r="X5" s="63">
        <v>5</v>
      </c>
      <c r="Y5" s="63">
        <v>5</v>
      </c>
      <c r="Z5" s="111">
        <v>5</v>
      </c>
      <c r="AA5" s="73">
        <v>5</v>
      </c>
      <c r="AB5" s="73">
        <v>5</v>
      </c>
      <c r="AC5" s="73">
        <v>5</v>
      </c>
    </row>
    <row r="6" spans="1:29" s="54" customFormat="1">
      <c r="A6" s="54">
        <v>5</v>
      </c>
      <c r="B6" s="54" t="s">
        <v>55</v>
      </c>
      <c r="C6" s="54" t="s">
        <v>21</v>
      </c>
      <c r="D6" s="54">
        <v>1</v>
      </c>
      <c r="E6" s="54">
        <v>0</v>
      </c>
      <c r="F6" s="54">
        <v>0</v>
      </c>
      <c r="G6" s="54">
        <v>0</v>
      </c>
      <c r="H6" s="54">
        <v>1</v>
      </c>
      <c r="I6" s="54">
        <v>0</v>
      </c>
      <c r="J6" s="54">
        <v>0</v>
      </c>
      <c r="K6" s="54">
        <v>0</v>
      </c>
      <c r="L6" s="76">
        <v>5</v>
      </c>
      <c r="M6" s="76">
        <v>5</v>
      </c>
      <c r="N6" s="76">
        <v>5</v>
      </c>
      <c r="O6" s="73">
        <v>4</v>
      </c>
      <c r="P6" s="73">
        <v>5</v>
      </c>
      <c r="Q6" s="55">
        <v>5</v>
      </c>
      <c r="R6" s="55">
        <v>5</v>
      </c>
      <c r="S6" s="55">
        <v>5</v>
      </c>
      <c r="T6" s="55">
        <v>5</v>
      </c>
      <c r="U6" s="55">
        <v>5</v>
      </c>
      <c r="V6" s="63">
        <v>2</v>
      </c>
      <c r="W6" s="63">
        <v>3</v>
      </c>
      <c r="X6" s="63">
        <v>4</v>
      </c>
      <c r="Y6" s="63">
        <v>4</v>
      </c>
      <c r="Z6" s="111">
        <v>4</v>
      </c>
      <c r="AA6" s="73">
        <v>4</v>
      </c>
      <c r="AB6" s="73">
        <v>4</v>
      </c>
      <c r="AC6" s="73">
        <v>4</v>
      </c>
    </row>
    <row r="7" spans="1:29" s="54" customFormat="1">
      <c r="A7" s="54">
        <v>6</v>
      </c>
      <c r="B7" s="54" t="s">
        <v>55</v>
      </c>
      <c r="C7" s="54" t="s">
        <v>21</v>
      </c>
      <c r="D7" s="54">
        <v>0</v>
      </c>
      <c r="E7" s="54">
        <v>0</v>
      </c>
      <c r="F7" s="54">
        <v>0</v>
      </c>
      <c r="G7" s="54">
        <v>0</v>
      </c>
      <c r="H7" s="54">
        <v>1</v>
      </c>
      <c r="I7" s="54">
        <v>0</v>
      </c>
      <c r="J7" s="54">
        <v>0</v>
      </c>
      <c r="K7" s="54">
        <v>0</v>
      </c>
      <c r="L7" s="76">
        <v>4</v>
      </c>
      <c r="M7" s="76">
        <v>5</v>
      </c>
      <c r="N7" s="76">
        <v>4</v>
      </c>
      <c r="O7" s="73">
        <v>4</v>
      </c>
      <c r="P7" s="73">
        <v>4</v>
      </c>
      <c r="Q7" s="55">
        <v>4</v>
      </c>
      <c r="R7" s="55">
        <v>4</v>
      </c>
      <c r="S7" s="55">
        <v>4</v>
      </c>
      <c r="T7" s="55">
        <v>4</v>
      </c>
      <c r="U7" s="55">
        <v>4</v>
      </c>
      <c r="V7" s="63">
        <v>3</v>
      </c>
      <c r="W7" s="63">
        <v>3</v>
      </c>
      <c r="X7" s="63">
        <v>4</v>
      </c>
      <c r="Y7" s="63">
        <v>4</v>
      </c>
      <c r="Z7" s="111">
        <v>4</v>
      </c>
      <c r="AA7" s="73">
        <v>4</v>
      </c>
      <c r="AB7" s="73">
        <v>4</v>
      </c>
      <c r="AC7" s="73">
        <v>4</v>
      </c>
    </row>
    <row r="8" spans="1:29" s="54" customFormat="1">
      <c r="A8" s="54">
        <v>7</v>
      </c>
      <c r="B8" s="54" t="s">
        <v>50</v>
      </c>
      <c r="C8" s="54" t="s">
        <v>53</v>
      </c>
      <c r="D8" s="54">
        <v>0</v>
      </c>
      <c r="E8" s="54">
        <v>0</v>
      </c>
      <c r="F8" s="54">
        <v>0</v>
      </c>
      <c r="G8" s="54">
        <v>1</v>
      </c>
      <c r="H8" s="54">
        <v>0</v>
      </c>
      <c r="I8" s="54">
        <v>0</v>
      </c>
      <c r="J8" s="54">
        <v>0</v>
      </c>
      <c r="K8" s="54">
        <v>0</v>
      </c>
      <c r="L8" s="76">
        <v>4</v>
      </c>
      <c r="M8" s="76">
        <v>4</v>
      </c>
      <c r="N8" s="76">
        <v>4</v>
      </c>
      <c r="O8" s="73">
        <v>5</v>
      </c>
      <c r="P8" s="73">
        <v>4</v>
      </c>
      <c r="Q8" s="55">
        <v>3</v>
      </c>
      <c r="R8" s="55">
        <v>3</v>
      </c>
      <c r="S8" s="55">
        <v>4</v>
      </c>
      <c r="T8" s="55">
        <v>4</v>
      </c>
      <c r="U8" s="55">
        <v>4</v>
      </c>
      <c r="V8" s="63">
        <v>3</v>
      </c>
      <c r="W8" s="63">
        <v>3</v>
      </c>
      <c r="X8" s="63">
        <v>4</v>
      </c>
      <c r="Y8" s="63">
        <v>4</v>
      </c>
      <c r="Z8" s="111">
        <v>5</v>
      </c>
      <c r="AA8" s="73">
        <v>3</v>
      </c>
      <c r="AB8" s="73">
        <v>3</v>
      </c>
      <c r="AC8" s="73">
        <v>3</v>
      </c>
    </row>
    <row r="9" spans="1:29" s="54" customFormat="1">
      <c r="A9" s="54">
        <v>8</v>
      </c>
      <c r="B9" s="54" t="s">
        <v>50</v>
      </c>
      <c r="C9" s="54" t="s">
        <v>53</v>
      </c>
      <c r="D9" s="54">
        <v>1</v>
      </c>
      <c r="E9" s="54">
        <v>0</v>
      </c>
      <c r="F9" s="54">
        <v>1</v>
      </c>
      <c r="G9" s="54">
        <v>1</v>
      </c>
      <c r="H9" s="54">
        <v>0</v>
      </c>
      <c r="I9" s="54">
        <v>0</v>
      </c>
      <c r="J9" s="54">
        <v>0</v>
      </c>
      <c r="K9" s="54">
        <v>0</v>
      </c>
      <c r="L9" s="76">
        <v>5</v>
      </c>
      <c r="M9" s="76">
        <v>5</v>
      </c>
      <c r="N9" s="76">
        <v>5</v>
      </c>
      <c r="O9" s="73">
        <v>5</v>
      </c>
      <c r="P9" s="73">
        <v>5</v>
      </c>
      <c r="Q9" s="55">
        <v>5</v>
      </c>
      <c r="R9" s="55">
        <v>5</v>
      </c>
      <c r="S9" s="55">
        <v>5</v>
      </c>
      <c r="T9" s="55">
        <v>5</v>
      </c>
      <c r="U9" s="55">
        <v>5</v>
      </c>
      <c r="V9" s="63">
        <v>4</v>
      </c>
      <c r="W9" s="63">
        <v>4</v>
      </c>
      <c r="X9" s="63">
        <v>5</v>
      </c>
      <c r="Y9" s="63">
        <v>5</v>
      </c>
      <c r="Z9" s="111">
        <v>4</v>
      </c>
      <c r="AA9" s="73">
        <v>5</v>
      </c>
      <c r="AB9" s="73">
        <v>5</v>
      </c>
      <c r="AC9" s="73">
        <v>5</v>
      </c>
    </row>
    <row r="10" spans="1:29" s="54" customFormat="1">
      <c r="A10" s="54">
        <v>9</v>
      </c>
      <c r="B10" s="54" t="s">
        <v>50</v>
      </c>
      <c r="C10" s="54" t="s">
        <v>53</v>
      </c>
      <c r="D10" s="54">
        <v>1</v>
      </c>
      <c r="E10" s="54">
        <v>0</v>
      </c>
      <c r="F10" s="54">
        <v>0</v>
      </c>
      <c r="G10" s="54">
        <v>1</v>
      </c>
      <c r="H10" s="54">
        <v>0</v>
      </c>
      <c r="I10" s="54">
        <v>0</v>
      </c>
      <c r="J10" s="54">
        <v>0</v>
      </c>
      <c r="K10" s="54">
        <v>0</v>
      </c>
      <c r="L10" s="76">
        <v>5</v>
      </c>
      <c r="M10" s="76">
        <v>5</v>
      </c>
      <c r="N10" s="76">
        <v>5</v>
      </c>
      <c r="O10" s="73">
        <v>5</v>
      </c>
      <c r="P10" s="73">
        <v>5</v>
      </c>
      <c r="Q10" s="55">
        <v>5</v>
      </c>
      <c r="R10" s="55">
        <v>5</v>
      </c>
      <c r="S10" s="55">
        <v>5</v>
      </c>
      <c r="T10" s="55">
        <v>5</v>
      </c>
      <c r="U10" s="55">
        <v>5</v>
      </c>
      <c r="V10" s="63">
        <v>3</v>
      </c>
      <c r="W10" s="63">
        <v>2</v>
      </c>
      <c r="X10" s="63">
        <v>4</v>
      </c>
      <c r="Y10" s="63">
        <v>4</v>
      </c>
      <c r="Z10" s="111">
        <v>5</v>
      </c>
      <c r="AA10" s="73">
        <v>5</v>
      </c>
      <c r="AB10" s="73">
        <v>5</v>
      </c>
      <c r="AC10" s="73">
        <v>5</v>
      </c>
    </row>
    <row r="11" spans="1:29" s="54" customFormat="1">
      <c r="A11" s="54">
        <v>10</v>
      </c>
      <c r="B11" s="54" t="s">
        <v>50</v>
      </c>
      <c r="C11" s="54" t="s">
        <v>53</v>
      </c>
      <c r="D11" s="54">
        <v>1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76">
        <v>4</v>
      </c>
      <c r="M11" s="76">
        <v>4</v>
      </c>
      <c r="N11" s="76">
        <v>4</v>
      </c>
      <c r="O11" s="73">
        <v>5</v>
      </c>
      <c r="P11" s="73">
        <v>4</v>
      </c>
      <c r="Q11" s="55">
        <v>5</v>
      </c>
      <c r="R11" s="55">
        <v>5</v>
      </c>
      <c r="S11" s="55">
        <v>5</v>
      </c>
      <c r="T11" s="55">
        <v>5</v>
      </c>
      <c r="U11" s="55">
        <v>5</v>
      </c>
      <c r="V11" s="63">
        <v>2</v>
      </c>
      <c r="W11" s="63">
        <v>2</v>
      </c>
      <c r="X11" s="63">
        <v>4</v>
      </c>
      <c r="Y11" s="63">
        <v>4</v>
      </c>
      <c r="Z11" s="111">
        <v>4</v>
      </c>
      <c r="AA11" s="73">
        <v>4</v>
      </c>
      <c r="AB11" s="73">
        <v>4</v>
      </c>
      <c r="AC11" s="73">
        <v>5</v>
      </c>
    </row>
    <row r="12" spans="1:29" s="54" customFormat="1">
      <c r="A12" s="54">
        <v>11</v>
      </c>
      <c r="B12" s="54" t="s">
        <v>50</v>
      </c>
      <c r="C12" s="54" t="s">
        <v>53</v>
      </c>
      <c r="D12" s="54">
        <v>0</v>
      </c>
      <c r="E12" s="54">
        <v>0</v>
      </c>
      <c r="F12" s="54">
        <v>0</v>
      </c>
      <c r="G12" s="54">
        <v>1</v>
      </c>
      <c r="H12" s="54">
        <v>0</v>
      </c>
      <c r="I12" s="54">
        <v>0</v>
      </c>
      <c r="J12" s="54">
        <v>0</v>
      </c>
      <c r="K12" s="54">
        <v>0</v>
      </c>
      <c r="L12" s="76">
        <v>5</v>
      </c>
      <c r="M12" s="76">
        <v>5</v>
      </c>
      <c r="N12" s="76">
        <v>5</v>
      </c>
      <c r="O12" s="73">
        <v>5</v>
      </c>
      <c r="P12" s="73">
        <v>5</v>
      </c>
      <c r="Q12" s="55">
        <v>5</v>
      </c>
      <c r="R12" s="55">
        <v>5</v>
      </c>
      <c r="S12" s="55">
        <v>5</v>
      </c>
      <c r="T12" s="55">
        <v>5</v>
      </c>
      <c r="U12" s="55">
        <v>5</v>
      </c>
      <c r="V12" s="63">
        <v>3</v>
      </c>
      <c r="W12" s="63">
        <v>3</v>
      </c>
      <c r="X12" s="63">
        <v>4</v>
      </c>
      <c r="Y12" s="63">
        <v>4</v>
      </c>
      <c r="Z12" s="111">
        <v>4</v>
      </c>
      <c r="AA12" s="73">
        <v>5</v>
      </c>
      <c r="AB12" s="73">
        <v>5</v>
      </c>
      <c r="AC12" s="73">
        <v>5</v>
      </c>
    </row>
    <row r="13" spans="1:29" s="54" customFormat="1">
      <c r="A13" s="54">
        <v>12</v>
      </c>
      <c r="B13" s="54" t="s">
        <v>50</v>
      </c>
      <c r="C13" s="54" t="s">
        <v>53</v>
      </c>
      <c r="D13" s="54">
        <v>1</v>
      </c>
      <c r="E13" s="54">
        <v>0</v>
      </c>
      <c r="F13" s="54">
        <v>1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76">
        <v>4</v>
      </c>
      <c r="M13" s="76">
        <v>4</v>
      </c>
      <c r="N13" s="76">
        <v>4</v>
      </c>
      <c r="O13" s="73">
        <v>4</v>
      </c>
      <c r="P13" s="73">
        <v>4</v>
      </c>
      <c r="Q13" s="55">
        <v>4</v>
      </c>
      <c r="R13" s="55">
        <v>4</v>
      </c>
      <c r="S13" s="55">
        <v>4</v>
      </c>
      <c r="T13" s="55">
        <v>4</v>
      </c>
      <c r="U13" s="55">
        <v>4</v>
      </c>
      <c r="V13" s="63">
        <v>3</v>
      </c>
      <c r="W13" s="63">
        <v>3</v>
      </c>
      <c r="X13" s="63">
        <v>4</v>
      </c>
      <c r="Y13" s="63">
        <v>4</v>
      </c>
      <c r="Z13" s="111">
        <v>5</v>
      </c>
      <c r="AA13" s="73">
        <v>4</v>
      </c>
      <c r="AB13" s="73">
        <v>4</v>
      </c>
      <c r="AC13" s="73">
        <v>4</v>
      </c>
    </row>
    <row r="14" spans="1:29" s="54" customFormat="1">
      <c r="A14" s="54">
        <v>13</v>
      </c>
      <c r="B14" s="54" t="s">
        <v>50</v>
      </c>
      <c r="C14" s="54" t="s">
        <v>54</v>
      </c>
      <c r="D14" s="54">
        <v>1</v>
      </c>
      <c r="E14" s="54">
        <v>1</v>
      </c>
      <c r="F14" s="54">
        <v>1</v>
      </c>
      <c r="G14" s="54">
        <v>0</v>
      </c>
      <c r="H14" s="54">
        <v>0</v>
      </c>
      <c r="I14" s="54">
        <v>1</v>
      </c>
      <c r="J14" s="54">
        <v>0</v>
      </c>
      <c r="K14" s="54">
        <v>0</v>
      </c>
      <c r="L14" s="76">
        <v>5</v>
      </c>
      <c r="M14" s="76">
        <v>5</v>
      </c>
      <c r="N14" s="76">
        <v>5</v>
      </c>
      <c r="O14" s="73">
        <v>5</v>
      </c>
      <c r="P14" s="73">
        <v>5</v>
      </c>
      <c r="Q14" s="55">
        <v>5</v>
      </c>
      <c r="R14" s="55">
        <v>5</v>
      </c>
      <c r="S14" s="55">
        <v>5</v>
      </c>
      <c r="T14" s="55">
        <v>5</v>
      </c>
      <c r="U14" s="55">
        <v>5</v>
      </c>
      <c r="V14" s="63">
        <v>3</v>
      </c>
      <c r="W14" s="63">
        <v>4</v>
      </c>
      <c r="X14" s="63">
        <v>5</v>
      </c>
      <c r="Y14" s="63">
        <v>5</v>
      </c>
      <c r="Z14" s="111">
        <v>5</v>
      </c>
      <c r="AA14" s="73">
        <v>5</v>
      </c>
      <c r="AB14" s="73">
        <v>5</v>
      </c>
      <c r="AC14" s="73">
        <v>5</v>
      </c>
    </row>
    <row r="15" spans="1:29" s="54" customFormat="1">
      <c r="A15" s="54">
        <v>14</v>
      </c>
      <c r="B15" s="54" t="s">
        <v>50</v>
      </c>
      <c r="C15" s="54" t="s">
        <v>53</v>
      </c>
      <c r="D15" s="54">
        <v>0</v>
      </c>
      <c r="E15" s="54">
        <v>0</v>
      </c>
      <c r="F15" s="54">
        <v>0</v>
      </c>
      <c r="G15" s="54">
        <v>1</v>
      </c>
      <c r="H15" s="54">
        <v>0</v>
      </c>
      <c r="I15" s="54">
        <v>0</v>
      </c>
      <c r="J15" s="54">
        <v>0</v>
      </c>
      <c r="K15" s="54">
        <v>0</v>
      </c>
      <c r="L15" s="76">
        <v>4</v>
      </c>
      <c r="M15" s="76">
        <v>4</v>
      </c>
      <c r="N15" s="76">
        <v>4</v>
      </c>
      <c r="O15" s="73">
        <v>4</v>
      </c>
      <c r="P15" s="73">
        <v>4</v>
      </c>
      <c r="Q15" s="55">
        <v>4</v>
      </c>
      <c r="R15" s="55">
        <v>4</v>
      </c>
      <c r="S15" s="55">
        <v>4</v>
      </c>
      <c r="T15" s="55">
        <v>4</v>
      </c>
      <c r="U15" s="55">
        <v>4</v>
      </c>
      <c r="V15" s="63">
        <v>4</v>
      </c>
      <c r="W15" s="63">
        <v>4</v>
      </c>
      <c r="X15" s="63">
        <v>4</v>
      </c>
      <c r="Y15" s="63">
        <v>4</v>
      </c>
      <c r="Z15" s="111">
        <v>4</v>
      </c>
      <c r="AA15" s="73">
        <v>4</v>
      </c>
      <c r="AB15" s="73">
        <v>4</v>
      </c>
      <c r="AC15" s="73">
        <v>4</v>
      </c>
    </row>
    <row r="16" spans="1:29" s="54" customFormat="1">
      <c r="A16" s="54">
        <v>15</v>
      </c>
      <c r="B16" s="54" t="s">
        <v>50</v>
      </c>
      <c r="C16" s="54" t="s">
        <v>53</v>
      </c>
      <c r="D16" s="54">
        <v>0</v>
      </c>
      <c r="E16" s="54">
        <v>0</v>
      </c>
      <c r="F16" s="54">
        <v>0</v>
      </c>
      <c r="G16" s="54">
        <v>1</v>
      </c>
      <c r="H16" s="54">
        <v>0</v>
      </c>
      <c r="I16" s="54">
        <v>0</v>
      </c>
      <c r="J16" s="54">
        <v>0</v>
      </c>
      <c r="K16" s="54">
        <v>0</v>
      </c>
      <c r="L16" s="76">
        <v>4</v>
      </c>
      <c r="M16" s="76">
        <v>4</v>
      </c>
      <c r="N16" s="76">
        <v>4</v>
      </c>
      <c r="O16" s="73">
        <v>4</v>
      </c>
      <c r="P16" s="73">
        <v>4</v>
      </c>
      <c r="Q16" s="55">
        <v>4</v>
      </c>
      <c r="R16" s="55">
        <v>4</v>
      </c>
      <c r="S16" s="55">
        <v>4</v>
      </c>
      <c r="T16" s="55">
        <v>4</v>
      </c>
      <c r="U16" s="55">
        <v>4</v>
      </c>
      <c r="V16" s="63">
        <v>3</v>
      </c>
      <c r="W16" s="63">
        <v>2</v>
      </c>
      <c r="X16" s="63">
        <v>4</v>
      </c>
      <c r="Y16" s="63">
        <v>4</v>
      </c>
      <c r="Z16" s="111">
        <v>4</v>
      </c>
      <c r="AA16" s="73">
        <v>4</v>
      </c>
      <c r="AB16" s="73">
        <v>4</v>
      </c>
      <c r="AC16" s="73">
        <v>4</v>
      </c>
    </row>
    <row r="17" spans="1:29" s="54" customFormat="1">
      <c r="A17" s="54">
        <v>16</v>
      </c>
      <c r="B17" s="54" t="s">
        <v>50</v>
      </c>
      <c r="C17" s="54" t="s">
        <v>53</v>
      </c>
      <c r="D17" s="54">
        <v>1</v>
      </c>
      <c r="E17" s="54">
        <v>0</v>
      </c>
      <c r="F17" s="54">
        <v>0</v>
      </c>
      <c r="G17" s="54">
        <v>1</v>
      </c>
      <c r="H17" s="54">
        <v>0</v>
      </c>
      <c r="I17" s="54">
        <v>0</v>
      </c>
      <c r="J17" s="54">
        <v>0</v>
      </c>
      <c r="K17" s="54">
        <v>0</v>
      </c>
      <c r="L17" s="76">
        <v>4</v>
      </c>
      <c r="M17" s="76">
        <v>4</v>
      </c>
      <c r="N17" s="76">
        <v>4</v>
      </c>
      <c r="O17" s="73">
        <v>4</v>
      </c>
      <c r="P17" s="73">
        <v>4</v>
      </c>
      <c r="Q17" s="55">
        <v>4</v>
      </c>
      <c r="R17" s="55">
        <v>4</v>
      </c>
      <c r="S17" s="55">
        <v>4</v>
      </c>
      <c r="T17" s="55">
        <v>4</v>
      </c>
      <c r="U17" s="55">
        <v>4</v>
      </c>
      <c r="V17" s="63">
        <v>3</v>
      </c>
      <c r="W17" s="63">
        <v>3</v>
      </c>
      <c r="X17" s="63">
        <v>4</v>
      </c>
      <c r="Y17" s="63">
        <v>4</v>
      </c>
      <c r="Z17" s="111">
        <v>5</v>
      </c>
      <c r="AA17" s="73">
        <v>3</v>
      </c>
      <c r="AB17" s="73">
        <v>3</v>
      </c>
      <c r="AC17" s="73">
        <v>4</v>
      </c>
    </row>
    <row r="18" spans="1:29" s="54" customFormat="1">
      <c r="A18" s="54">
        <v>17</v>
      </c>
      <c r="B18" s="54" t="s">
        <v>50</v>
      </c>
      <c r="C18" s="54" t="s">
        <v>53</v>
      </c>
      <c r="D18" s="54">
        <v>1</v>
      </c>
      <c r="E18" s="54">
        <v>0</v>
      </c>
      <c r="F18" s="54">
        <v>1</v>
      </c>
      <c r="G18" s="54">
        <v>0</v>
      </c>
      <c r="H18" s="54">
        <v>0</v>
      </c>
      <c r="I18" s="54">
        <v>0</v>
      </c>
      <c r="J18" s="54">
        <v>1</v>
      </c>
      <c r="K18" s="54">
        <v>0</v>
      </c>
      <c r="L18" s="76">
        <v>5</v>
      </c>
      <c r="M18" s="76">
        <v>5</v>
      </c>
      <c r="N18" s="76">
        <v>5</v>
      </c>
      <c r="O18" s="73">
        <v>5</v>
      </c>
      <c r="P18" s="73">
        <v>5</v>
      </c>
      <c r="Q18" s="55">
        <v>5</v>
      </c>
      <c r="R18" s="55">
        <v>5</v>
      </c>
      <c r="S18" s="55">
        <v>5</v>
      </c>
      <c r="T18" s="55">
        <v>5</v>
      </c>
      <c r="U18" s="55">
        <v>5</v>
      </c>
      <c r="V18" s="63">
        <v>3</v>
      </c>
      <c r="W18" s="63">
        <v>3</v>
      </c>
      <c r="X18" s="63">
        <v>5</v>
      </c>
      <c r="Y18" s="63">
        <v>5</v>
      </c>
      <c r="Z18" s="111">
        <v>5</v>
      </c>
      <c r="AA18" s="73">
        <v>5</v>
      </c>
      <c r="AB18" s="73">
        <v>5</v>
      </c>
      <c r="AC18" s="73">
        <v>5</v>
      </c>
    </row>
    <row r="19" spans="1:29" s="54" customFormat="1">
      <c r="A19" s="54">
        <v>18</v>
      </c>
      <c r="B19" s="54" t="s">
        <v>50</v>
      </c>
      <c r="C19" s="54" t="s">
        <v>53</v>
      </c>
      <c r="D19" s="54">
        <v>0</v>
      </c>
      <c r="E19" s="54">
        <v>0</v>
      </c>
      <c r="F19" s="54">
        <v>1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76">
        <v>4</v>
      </c>
      <c r="M19" s="76">
        <v>4</v>
      </c>
      <c r="N19" s="76">
        <v>4</v>
      </c>
      <c r="O19" s="73">
        <v>4</v>
      </c>
      <c r="P19" s="73">
        <v>4</v>
      </c>
      <c r="Q19" s="55">
        <v>4</v>
      </c>
      <c r="R19" s="55">
        <v>4</v>
      </c>
      <c r="S19" s="55">
        <v>4</v>
      </c>
      <c r="T19" s="55">
        <v>4</v>
      </c>
      <c r="U19" s="55">
        <v>4</v>
      </c>
      <c r="V19" s="63">
        <v>3</v>
      </c>
      <c r="W19" s="63">
        <v>3</v>
      </c>
      <c r="X19" s="63">
        <v>4</v>
      </c>
      <c r="Y19" s="63">
        <v>4</v>
      </c>
      <c r="Z19" s="111">
        <v>4</v>
      </c>
      <c r="AA19" s="73">
        <v>4</v>
      </c>
      <c r="AB19" s="73">
        <v>4</v>
      </c>
      <c r="AC19" s="73">
        <v>4</v>
      </c>
    </row>
    <row r="20" spans="1:29" s="54" customFormat="1">
      <c r="A20" s="54">
        <v>19</v>
      </c>
      <c r="B20" s="54" t="s">
        <v>50</v>
      </c>
      <c r="C20" s="54" t="s">
        <v>53</v>
      </c>
      <c r="D20" s="54">
        <v>0</v>
      </c>
      <c r="E20" s="54">
        <v>0</v>
      </c>
      <c r="F20" s="54">
        <v>0</v>
      </c>
      <c r="G20" s="54">
        <v>1</v>
      </c>
      <c r="H20" s="54">
        <v>0</v>
      </c>
      <c r="I20" s="54">
        <v>0</v>
      </c>
      <c r="J20" s="54">
        <v>0</v>
      </c>
      <c r="K20" s="54">
        <v>0</v>
      </c>
      <c r="L20" s="76">
        <v>5</v>
      </c>
      <c r="M20" s="76">
        <v>4</v>
      </c>
      <c r="N20" s="76">
        <v>4</v>
      </c>
      <c r="O20" s="73">
        <v>5</v>
      </c>
      <c r="P20" s="73">
        <v>5</v>
      </c>
      <c r="Q20" s="55">
        <v>4</v>
      </c>
      <c r="R20" s="55">
        <v>4</v>
      </c>
      <c r="S20" s="55">
        <v>4</v>
      </c>
      <c r="T20" s="55">
        <v>4</v>
      </c>
      <c r="U20" s="55">
        <v>4</v>
      </c>
      <c r="V20" s="63">
        <v>3</v>
      </c>
      <c r="W20" s="63">
        <v>2</v>
      </c>
      <c r="X20" s="63">
        <v>4</v>
      </c>
      <c r="Y20" s="63">
        <v>4</v>
      </c>
      <c r="Z20" s="111">
        <v>4</v>
      </c>
      <c r="AA20" s="73">
        <v>4</v>
      </c>
      <c r="AB20" s="73">
        <v>4</v>
      </c>
      <c r="AC20" s="73">
        <v>4</v>
      </c>
    </row>
    <row r="21" spans="1:29" s="54" customFormat="1">
      <c r="A21" s="54">
        <v>20</v>
      </c>
      <c r="B21" s="54" t="s">
        <v>50</v>
      </c>
      <c r="C21" s="54" t="s">
        <v>53</v>
      </c>
      <c r="D21" s="54">
        <v>0</v>
      </c>
      <c r="E21" s="54">
        <v>0</v>
      </c>
      <c r="F21" s="54">
        <v>1</v>
      </c>
      <c r="G21" s="54">
        <v>0</v>
      </c>
      <c r="H21" s="54">
        <v>0</v>
      </c>
      <c r="I21" s="54">
        <v>0</v>
      </c>
      <c r="J21" s="54">
        <v>1</v>
      </c>
      <c r="K21" s="54">
        <v>0</v>
      </c>
      <c r="L21" s="76">
        <v>4</v>
      </c>
      <c r="M21" s="76">
        <v>4</v>
      </c>
      <c r="N21" s="76">
        <v>4</v>
      </c>
      <c r="O21" s="73">
        <v>4</v>
      </c>
      <c r="P21" s="73">
        <v>4</v>
      </c>
      <c r="Q21" s="55">
        <v>2</v>
      </c>
      <c r="R21" s="55">
        <v>4</v>
      </c>
      <c r="S21" s="55">
        <v>3</v>
      </c>
      <c r="T21" s="55">
        <v>4</v>
      </c>
      <c r="U21" s="55">
        <v>3</v>
      </c>
      <c r="V21" s="63">
        <v>3</v>
      </c>
      <c r="W21" s="63">
        <v>3</v>
      </c>
      <c r="X21" s="63">
        <v>4</v>
      </c>
      <c r="Y21" s="63">
        <v>4</v>
      </c>
      <c r="Z21" s="111">
        <v>4</v>
      </c>
      <c r="AA21" s="73">
        <v>4</v>
      </c>
      <c r="AB21" s="73">
        <v>4</v>
      </c>
      <c r="AC21" s="73">
        <v>4</v>
      </c>
    </row>
    <row r="22" spans="1:29" s="54" customFormat="1">
      <c r="A22" s="54">
        <v>21</v>
      </c>
      <c r="B22" s="54" t="s">
        <v>50</v>
      </c>
      <c r="C22" s="54" t="s">
        <v>53</v>
      </c>
      <c r="D22" s="54">
        <v>0</v>
      </c>
      <c r="E22" s="54">
        <v>0</v>
      </c>
      <c r="F22" s="54">
        <v>0</v>
      </c>
      <c r="G22" s="54">
        <v>1</v>
      </c>
      <c r="H22" s="54">
        <v>0</v>
      </c>
      <c r="I22" s="54">
        <v>0</v>
      </c>
      <c r="J22" s="54">
        <v>0</v>
      </c>
      <c r="K22" s="54">
        <v>0</v>
      </c>
      <c r="L22" s="76">
        <v>4</v>
      </c>
      <c r="M22" s="76">
        <v>4</v>
      </c>
      <c r="N22" s="76">
        <v>4</v>
      </c>
      <c r="O22" s="73">
        <v>4</v>
      </c>
      <c r="P22" s="73">
        <v>4</v>
      </c>
      <c r="Q22" s="55">
        <v>3</v>
      </c>
      <c r="R22" s="55">
        <v>4</v>
      </c>
      <c r="S22" s="55">
        <v>4</v>
      </c>
      <c r="T22" s="55">
        <v>4</v>
      </c>
      <c r="U22" s="55">
        <v>4</v>
      </c>
      <c r="V22" s="63">
        <v>5</v>
      </c>
      <c r="W22" s="63">
        <v>5</v>
      </c>
      <c r="X22" s="63">
        <v>5</v>
      </c>
      <c r="Y22" s="63">
        <v>5</v>
      </c>
      <c r="Z22" s="111">
        <v>5</v>
      </c>
      <c r="AA22" s="73">
        <v>5</v>
      </c>
      <c r="AB22" s="73">
        <v>5</v>
      </c>
      <c r="AC22" s="73">
        <v>5</v>
      </c>
    </row>
    <row r="23" spans="1:29" s="54" customFormat="1">
      <c r="A23" s="54">
        <v>22</v>
      </c>
      <c r="B23" s="54" t="s">
        <v>50</v>
      </c>
      <c r="C23" s="54" t="s">
        <v>53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1</v>
      </c>
      <c r="K23" s="54">
        <v>0</v>
      </c>
      <c r="L23" s="76">
        <v>3</v>
      </c>
      <c r="M23" s="76">
        <v>4</v>
      </c>
      <c r="N23" s="76">
        <v>5</v>
      </c>
      <c r="O23" s="73">
        <v>5</v>
      </c>
      <c r="P23" s="73">
        <v>5</v>
      </c>
      <c r="Q23" s="55">
        <v>5</v>
      </c>
      <c r="R23" s="55">
        <v>5</v>
      </c>
      <c r="S23" s="55">
        <v>5</v>
      </c>
      <c r="T23" s="55">
        <v>5</v>
      </c>
      <c r="U23" s="55">
        <v>5</v>
      </c>
      <c r="V23" s="63">
        <v>5</v>
      </c>
      <c r="W23" s="63">
        <v>5</v>
      </c>
      <c r="X23" s="63">
        <v>5</v>
      </c>
      <c r="Y23" s="63">
        <v>5</v>
      </c>
      <c r="Z23" s="111">
        <v>5</v>
      </c>
      <c r="AA23" s="73">
        <v>5</v>
      </c>
      <c r="AB23" s="73">
        <v>5</v>
      </c>
      <c r="AC23" s="73">
        <v>5</v>
      </c>
    </row>
    <row r="24" spans="1:29" s="54" customFormat="1">
      <c r="A24" s="54">
        <v>23</v>
      </c>
      <c r="B24" s="54" t="s">
        <v>50</v>
      </c>
      <c r="C24" s="54" t="s">
        <v>53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1</v>
      </c>
      <c r="J24" s="54">
        <v>0</v>
      </c>
      <c r="K24" s="54">
        <v>0</v>
      </c>
      <c r="L24" s="76">
        <v>5</v>
      </c>
      <c r="M24" s="76">
        <v>5</v>
      </c>
      <c r="N24" s="76">
        <v>5</v>
      </c>
      <c r="O24" s="73">
        <v>4</v>
      </c>
      <c r="P24" s="73">
        <v>4</v>
      </c>
      <c r="Q24" s="55">
        <v>5</v>
      </c>
      <c r="R24" s="55">
        <v>5</v>
      </c>
      <c r="S24" s="55">
        <v>5</v>
      </c>
      <c r="T24" s="55">
        <v>5</v>
      </c>
      <c r="U24" s="55">
        <v>5</v>
      </c>
      <c r="V24" s="63">
        <v>2</v>
      </c>
      <c r="W24" s="63">
        <v>2</v>
      </c>
      <c r="X24" s="63">
        <v>4</v>
      </c>
      <c r="Y24" s="63">
        <v>4</v>
      </c>
      <c r="Z24" s="111">
        <v>4</v>
      </c>
      <c r="AA24" s="73">
        <v>3</v>
      </c>
      <c r="AB24" s="73">
        <v>4</v>
      </c>
      <c r="AC24" s="73">
        <v>3</v>
      </c>
    </row>
    <row r="25" spans="1:29" s="54" customFormat="1">
      <c r="A25" s="54">
        <v>24</v>
      </c>
      <c r="B25" s="54" t="s">
        <v>50</v>
      </c>
      <c r="C25" s="54" t="s">
        <v>53</v>
      </c>
      <c r="D25" s="54">
        <v>0</v>
      </c>
      <c r="E25" s="54">
        <v>0</v>
      </c>
      <c r="F25" s="54">
        <v>0</v>
      </c>
      <c r="G25" s="54">
        <v>1</v>
      </c>
      <c r="H25" s="54">
        <v>0</v>
      </c>
      <c r="I25" s="54">
        <v>0</v>
      </c>
      <c r="J25" s="54">
        <v>0</v>
      </c>
      <c r="K25" s="54">
        <v>0</v>
      </c>
      <c r="L25" s="76">
        <v>4</v>
      </c>
      <c r="M25" s="76">
        <v>5</v>
      </c>
      <c r="N25" s="76">
        <v>4</v>
      </c>
      <c r="O25" s="73">
        <v>4</v>
      </c>
      <c r="P25" s="73">
        <v>4</v>
      </c>
      <c r="Q25" s="55">
        <v>4</v>
      </c>
      <c r="R25" s="55">
        <v>5</v>
      </c>
      <c r="S25" s="55">
        <v>5</v>
      </c>
      <c r="T25" s="55">
        <v>4</v>
      </c>
      <c r="U25" s="55">
        <v>4</v>
      </c>
      <c r="V25" s="63">
        <v>3</v>
      </c>
      <c r="W25" s="63">
        <v>3</v>
      </c>
      <c r="X25" s="63">
        <v>4</v>
      </c>
      <c r="Y25" s="63">
        <v>4</v>
      </c>
      <c r="Z25" s="111">
        <v>5</v>
      </c>
      <c r="AA25" s="73">
        <v>4</v>
      </c>
      <c r="AB25" s="73">
        <v>4</v>
      </c>
      <c r="AC25" s="73">
        <v>5</v>
      </c>
    </row>
    <row r="26" spans="1:29" s="54" customFormat="1">
      <c r="A26" s="54">
        <v>25</v>
      </c>
      <c r="B26" s="54" t="s">
        <v>50</v>
      </c>
      <c r="C26" s="54" t="s">
        <v>53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1</v>
      </c>
      <c r="J26" s="54">
        <v>0</v>
      </c>
      <c r="K26" s="54">
        <v>0</v>
      </c>
      <c r="L26" s="76">
        <v>5</v>
      </c>
      <c r="M26" s="76">
        <v>5</v>
      </c>
      <c r="N26" s="76">
        <v>5</v>
      </c>
      <c r="O26" s="73">
        <v>5</v>
      </c>
      <c r="P26" s="73">
        <v>5</v>
      </c>
      <c r="Q26" s="55">
        <v>5</v>
      </c>
      <c r="R26" s="55">
        <v>5</v>
      </c>
      <c r="S26" s="55">
        <v>5</v>
      </c>
      <c r="T26" s="55">
        <v>5</v>
      </c>
      <c r="U26" s="55">
        <v>5</v>
      </c>
      <c r="V26" s="63">
        <v>2</v>
      </c>
      <c r="W26" s="63">
        <v>2</v>
      </c>
      <c r="X26" s="63">
        <v>5</v>
      </c>
      <c r="Y26" s="63">
        <v>5</v>
      </c>
      <c r="Z26" s="111">
        <v>5</v>
      </c>
      <c r="AA26" s="73">
        <v>2</v>
      </c>
      <c r="AB26" s="73">
        <v>3</v>
      </c>
      <c r="AC26" s="73">
        <v>3</v>
      </c>
    </row>
    <row r="27" spans="1:29" s="54" customFormat="1">
      <c r="A27" s="54">
        <v>26</v>
      </c>
      <c r="B27" s="54" t="s">
        <v>50</v>
      </c>
      <c r="C27" s="54" t="s">
        <v>53</v>
      </c>
      <c r="D27" s="54">
        <v>0</v>
      </c>
      <c r="E27" s="54">
        <v>0</v>
      </c>
      <c r="F27" s="54">
        <v>0</v>
      </c>
      <c r="G27" s="54">
        <v>1</v>
      </c>
      <c r="H27" s="54">
        <v>0</v>
      </c>
      <c r="I27" s="54">
        <v>0</v>
      </c>
      <c r="J27" s="54">
        <v>0</v>
      </c>
      <c r="K27" s="54">
        <v>0</v>
      </c>
      <c r="L27" s="76">
        <v>4</v>
      </c>
      <c r="M27" s="76">
        <v>4</v>
      </c>
      <c r="N27" s="76">
        <v>4</v>
      </c>
      <c r="O27" s="73">
        <v>4</v>
      </c>
      <c r="P27" s="73">
        <v>4</v>
      </c>
      <c r="Q27" s="55">
        <v>4</v>
      </c>
      <c r="R27" s="55">
        <v>4</v>
      </c>
      <c r="S27" s="55">
        <v>4</v>
      </c>
      <c r="T27" s="55">
        <v>4</v>
      </c>
      <c r="U27" s="55">
        <v>4</v>
      </c>
      <c r="V27" s="63">
        <v>4</v>
      </c>
      <c r="W27" s="63">
        <v>4</v>
      </c>
      <c r="X27" s="63">
        <v>4</v>
      </c>
      <c r="Y27" s="63">
        <v>4</v>
      </c>
      <c r="Z27" s="111">
        <v>4</v>
      </c>
      <c r="AA27" s="73">
        <v>4</v>
      </c>
      <c r="AB27" s="73">
        <v>4</v>
      </c>
      <c r="AC27" s="73">
        <v>4</v>
      </c>
    </row>
    <row r="28" spans="1:29" s="54" customFormat="1">
      <c r="A28" s="54">
        <v>27</v>
      </c>
      <c r="B28" s="54" t="s">
        <v>50</v>
      </c>
      <c r="C28" s="54" t="s">
        <v>53</v>
      </c>
      <c r="D28" s="54">
        <v>0</v>
      </c>
      <c r="E28" s="54">
        <v>0</v>
      </c>
      <c r="F28" s="54">
        <v>1</v>
      </c>
      <c r="G28" s="54">
        <v>1</v>
      </c>
      <c r="H28" s="54">
        <v>0</v>
      </c>
      <c r="I28" s="54">
        <v>0</v>
      </c>
      <c r="J28" s="54">
        <v>0</v>
      </c>
      <c r="K28" s="54">
        <v>0</v>
      </c>
      <c r="L28" s="76">
        <v>4</v>
      </c>
      <c r="M28" s="76">
        <v>4</v>
      </c>
      <c r="N28" s="76">
        <v>4</v>
      </c>
      <c r="O28" s="73">
        <v>4</v>
      </c>
      <c r="P28" s="73">
        <v>4</v>
      </c>
      <c r="Q28" s="55">
        <v>4</v>
      </c>
      <c r="R28" s="55">
        <v>4</v>
      </c>
      <c r="S28" s="55">
        <v>4</v>
      </c>
      <c r="T28" s="55">
        <v>4</v>
      </c>
      <c r="U28" s="55">
        <v>4</v>
      </c>
      <c r="V28" s="63">
        <v>3</v>
      </c>
      <c r="W28" s="63">
        <v>3</v>
      </c>
      <c r="X28" s="63">
        <v>4</v>
      </c>
      <c r="Y28" s="63">
        <v>4</v>
      </c>
      <c r="Z28" s="111">
        <v>4</v>
      </c>
      <c r="AA28" s="73">
        <v>4</v>
      </c>
      <c r="AB28" s="73">
        <v>4</v>
      </c>
      <c r="AC28" s="73">
        <v>4</v>
      </c>
    </row>
    <row r="29" spans="1:29" s="54" customFormat="1">
      <c r="A29" s="54">
        <v>28</v>
      </c>
      <c r="B29" s="54" t="s">
        <v>50</v>
      </c>
      <c r="C29" s="54" t="s">
        <v>53</v>
      </c>
      <c r="D29" s="54">
        <v>1</v>
      </c>
      <c r="E29" s="54">
        <v>0</v>
      </c>
      <c r="F29" s="54">
        <v>0</v>
      </c>
      <c r="G29" s="54">
        <v>1</v>
      </c>
      <c r="H29" s="54">
        <v>0</v>
      </c>
      <c r="I29" s="54">
        <v>0</v>
      </c>
      <c r="J29" s="54">
        <v>0</v>
      </c>
      <c r="K29" s="54">
        <v>0</v>
      </c>
      <c r="L29" s="76">
        <v>5</v>
      </c>
      <c r="M29" s="76">
        <v>5</v>
      </c>
      <c r="N29" s="76">
        <v>5</v>
      </c>
      <c r="O29" s="73">
        <v>5</v>
      </c>
      <c r="P29" s="73">
        <v>5</v>
      </c>
      <c r="Q29" s="55">
        <v>5</v>
      </c>
      <c r="R29" s="55">
        <v>5</v>
      </c>
      <c r="S29" s="55">
        <v>5</v>
      </c>
      <c r="T29" s="55">
        <v>5</v>
      </c>
      <c r="U29" s="55">
        <v>5</v>
      </c>
      <c r="V29" s="63">
        <v>3</v>
      </c>
      <c r="W29" s="63">
        <v>3</v>
      </c>
      <c r="X29" s="63">
        <v>5</v>
      </c>
      <c r="Y29" s="63">
        <v>5</v>
      </c>
      <c r="Z29" s="111">
        <v>5</v>
      </c>
      <c r="AA29" s="73">
        <v>5</v>
      </c>
      <c r="AB29" s="73">
        <v>5</v>
      </c>
      <c r="AC29" s="73">
        <v>5</v>
      </c>
    </row>
    <row r="30" spans="1:29" s="54" customFormat="1">
      <c r="A30" s="54">
        <v>29</v>
      </c>
      <c r="B30" s="54" t="s">
        <v>55</v>
      </c>
      <c r="C30" s="54" t="s">
        <v>21</v>
      </c>
      <c r="D30" s="54">
        <v>1</v>
      </c>
      <c r="E30" s="54">
        <v>0</v>
      </c>
      <c r="F30" s="54">
        <v>0</v>
      </c>
      <c r="G30" s="54">
        <v>1</v>
      </c>
      <c r="H30" s="54">
        <v>0</v>
      </c>
      <c r="I30" s="54">
        <v>0</v>
      </c>
      <c r="J30" s="54">
        <v>0</v>
      </c>
      <c r="K30" s="54">
        <v>0</v>
      </c>
      <c r="L30" s="76">
        <v>5</v>
      </c>
      <c r="M30" s="76">
        <v>5</v>
      </c>
      <c r="N30" s="76">
        <v>5</v>
      </c>
      <c r="O30" s="73">
        <v>5</v>
      </c>
      <c r="P30" s="73">
        <v>5</v>
      </c>
      <c r="Q30" s="55">
        <v>5</v>
      </c>
      <c r="R30" s="55">
        <v>5</v>
      </c>
      <c r="S30" s="55">
        <v>5</v>
      </c>
      <c r="T30" s="55">
        <v>5</v>
      </c>
      <c r="U30" s="55">
        <v>5</v>
      </c>
      <c r="V30" s="63">
        <v>4</v>
      </c>
      <c r="W30" s="63">
        <v>4</v>
      </c>
      <c r="X30" s="63">
        <v>5</v>
      </c>
      <c r="Y30" s="63">
        <v>5</v>
      </c>
      <c r="Z30" s="111">
        <v>5</v>
      </c>
      <c r="AA30" s="73">
        <v>5</v>
      </c>
      <c r="AB30" s="73">
        <v>5</v>
      </c>
      <c r="AC30" s="73">
        <v>5</v>
      </c>
    </row>
    <row r="31" spans="1:29" s="54" customFormat="1">
      <c r="A31" s="54">
        <v>30</v>
      </c>
      <c r="B31" s="54" t="s">
        <v>50</v>
      </c>
      <c r="C31" s="54" t="s">
        <v>53</v>
      </c>
      <c r="D31" s="54">
        <v>1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1</v>
      </c>
      <c r="L31" s="76">
        <v>5</v>
      </c>
      <c r="M31" s="76">
        <v>5</v>
      </c>
      <c r="N31" s="76">
        <v>5</v>
      </c>
      <c r="O31" s="73">
        <v>5</v>
      </c>
      <c r="P31" s="73">
        <v>5</v>
      </c>
      <c r="Q31" s="55">
        <v>5</v>
      </c>
      <c r="R31" s="55">
        <v>5</v>
      </c>
      <c r="S31" s="55">
        <v>5</v>
      </c>
      <c r="T31" s="55">
        <v>5</v>
      </c>
      <c r="U31" s="55">
        <v>5</v>
      </c>
      <c r="V31" s="63">
        <v>3</v>
      </c>
      <c r="W31" s="63">
        <v>3</v>
      </c>
      <c r="X31" s="63">
        <v>5</v>
      </c>
      <c r="Y31" s="63">
        <v>5</v>
      </c>
      <c r="Z31" s="111">
        <v>5</v>
      </c>
      <c r="AA31" s="73">
        <v>5</v>
      </c>
      <c r="AB31" s="73">
        <v>5</v>
      </c>
      <c r="AC31" s="73">
        <v>5</v>
      </c>
    </row>
    <row r="32" spans="1:29" s="54" customFormat="1">
      <c r="A32" s="54">
        <v>31</v>
      </c>
      <c r="B32" s="54" t="s">
        <v>55</v>
      </c>
      <c r="C32" s="54" t="s">
        <v>21</v>
      </c>
      <c r="D32" s="54">
        <v>1</v>
      </c>
      <c r="E32" s="54">
        <v>0</v>
      </c>
      <c r="F32" s="54">
        <v>0</v>
      </c>
      <c r="G32" s="54">
        <v>1</v>
      </c>
      <c r="H32" s="54">
        <v>0</v>
      </c>
      <c r="I32" s="54">
        <v>0</v>
      </c>
      <c r="J32" s="54">
        <v>0</v>
      </c>
      <c r="K32" s="54">
        <v>0</v>
      </c>
      <c r="L32" s="76">
        <v>4</v>
      </c>
      <c r="M32" s="76">
        <v>4</v>
      </c>
      <c r="N32" s="76">
        <v>4</v>
      </c>
      <c r="O32" s="73">
        <v>4</v>
      </c>
      <c r="P32" s="73">
        <v>4</v>
      </c>
      <c r="Q32" s="55">
        <v>3</v>
      </c>
      <c r="R32" s="55">
        <v>4</v>
      </c>
      <c r="S32" s="55">
        <v>4</v>
      </c>
      <c r="T32" s="55">
        <v>4</v>
      </c>
      <c r="U32" s="55">
        <v>4</v>
      </c>
      <c r="V32" s="63">
        <v>4</v>
      </c>
      <c r="W32" s="63">
        <v>4</v>
      </c>
      <c r="X32" s="63">
        <v>4</v>
      </c>
      <c r="Y32" s="63">
        <v>4</v>
      </c>
      <c r="Z32" s="111">
        <v>4</v>
      </c>
      <c r="AA32" s="73">
        <v>4</v>
      </c>
      <c r="AB32" s="73">
        <v>4</v>
      </c>
      <c r="AC32" s="73">
        <v>4</v>
      </c>
    </row>
    <row r="33" spans="1:31" s="54" customFormat="1">
      <c r="A33" s="54">
        <v>32</v>
      </c>
      <c r="B33" s="54" t="s">
        <v>55</v>
      </c>
      <c r="C33" s="54" t="s">
        <v>21</v>
      </c>
      <c r="D33" s="54">
        <v>0</v>
      </c>
      <c r="E33" s="54">
        <v>0</v>
      </c>
      <c r="F33" s="54">
        <v>0</v>
      </c>
      <c r="G33" s="54">
        <v>1</v>
      </c>
      <c r="H33" s="54">
        <v>0</v>
      </c>
      <c r="I33" s="54">
        <v>0</v>
      </c>
      <c r="J33" s="54">
        <v>0</v>
      </c>
      <c r="K33" s="54">
        <v>0</v>
      </c>
      <c r="L33" s="76">
        <v>5</v>
      </c>
      <c r="M33" s="76">
        <v>5</v>
      </c>
      <c r="N33" s="76">
        <v>5</v>
      </c>
      <c r="O33" s="73">
        <v>5</v>
      </c>
      <c r="P33" s="73">
        <v>5</v>
      </c>
      <c r="Q33" s="55">
        <v>5</v>
      </c>
      <c r="R33" s="55">
        <v>5</v>
      </c>
      <c r="S33" s="55">
        <v>5</v>
      </c>
      <c r="T33" s="55">
        <v>5</v>
      </c>
      <c r="U33" s="55">
        <v>5</v>
      </c>
      <c r="V33" s="63">
        <v>5</v>
      </c>
      <c r="W33" s="63">
        <v>5</v>
      </c>
      <c r="X33" s="63">
        <v>5</v>
      </c>
      <c r="Y33" s="63">
        <v>5</v>
      </c>
      <c r="Z33" s="111">
        <v>5</v>
      </c>
      <c r="AA33" s="73">
        <v>5</v>
      </c>
      <c r="AB33" s="73">
        <v>5</v>
      </c>
      <c r="AC33" s="73">
        <v>5</v>
      </c>
    </row>
    <row r="34" spans="1:31" s="54" customFormat="1">
      <c r="A34" s="54">
        <v>33</v>
      </c>
      <c r="B34" s="54" t="s">
        <v>50</v>
      </c>
      <c r="C34" s="54" t="s">
        <v>53</v>
      </c>
      <c r="D34" s="54">
        <v>1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76">
        <v>4</v>
      </c>
      <c r="M34" s="76">
        <v>4</v>
      </c>
      <c r="N34" s="76">
        <v>4</v>
      </c>
      <c r="O34" s="73">
        <v>5</v>
      </c>
      <c r="P34" s="73">
        <v>5</v>
      </c>
      <c r="Q34" s="55">
        <v>5</v>
      </c>
      <c r="R34" s="55">
        <v>5</v>
      </c>
      <c r="S34" s="55">
        <v>5</v>
      </c>
      <c r="T34" s="55">
        <v>5</v>
      </c>
      <c r="U34" s="55">
        <v>5</v>
      </c>
      <c r="V34" s="63">
        <v>3</v>
      </c>
      <c r="W34" s="63">
        <v>2</v>
      </c>
      <c r="X34" s="63">
        <v>4</v>
      </c>
      <c r="Y34" s="63">
        <v>4</v>
      </c>
      <c r="Z34" s="111">
        <v>4</v>
      </c>
      <c r="AA34" s="73">
        <v>4</v>
      </c>
      <c r="AB34" s="73">
        <v>4</v>
      </c>
      <c r="AC34" s="73">
        <v>4</v>
      </c>
    </row>
    <row r="35" spans="1:31" s="54" customFormat="1">
      <c r="A35" s="54">
        <v>34</v>
      </c>
      <c r="B35" s="54" t="s">
        <v>50</v>
      </c>
      <c r="C35" s="54" t="s">
        <v>54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76">
        <v>4</v>
      </c>
      <c r="M35" s="76">
        <v>4</v>
      </c>
      <c r="N35" s="76">
        <v>4</v>
      </c>
      <c r="O35" s="73">
        <v>5</v>
      </c>
      <c r="P35" s="73">
        <v>5</v>
      </c>
      <c r="Q35" s="55">
        <v>4</v>
      </c>
      <c r="R35" s="55">
        <v>4</v>
      </c>
      <c r="S35" s="55">
        <v>5</v>
      </c>
      <c r="T35" s="55">
        <v>4</v>
      </c>
      <c r="U35" s="55">
        <v>4</v>
      </c>
      <c r="V35" s="63">
        <v>3</v>
      </c>
      <c r="W35" s="63">
        <v>3</v>
      </c>
      <c r="X35" s="63">
        <v>4</v>
      </c>
      <c r="Y35" s="63">
        <v>4</v>
      </c>
      <c r="Z35" s="111">
        <v>4</v>
      </c>
      <c r="AA35" s="73">
        <v>4</v>
      </c>
      <c r="AB35" s="73">
        <v>4</v>
      </c>
      <c r="AC35" s="73">
        <v>4</v>
      </c>
    </row>
    <row r="36" spans="1:31" s="54" customFormat="1">
      <c r="A36" s="54">
        <v>35</v>
      </c>
      <c r="B36" s="54" t="s">
        <v>50</v>
      </c>
      <c r="C36" s="54" t="s">
        <v>53</v>
      </c>
      <c r="D36" s="54">
        <v>1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76">
        <v>5</v>
      </c>
      <c r="M36" s="76">
        <v>5</v>
      </c>
      <c r="N36" s="76">
        <v>5</v>
      </c>
      <c r="O36" s="73">
        <v>5</v>
      </c>
      <c r="P36" s="73">
        <v>5</v>
      </c>
      <c r="Q36" s="55">
        <v>5</v>
      </c>
      <c r="R36" s="55">
        <v>5</v>
      </c>
      <c r="S36" s="55">
        <v>5</v>
      </c>
      <c r="T36" s="55">
        <v>5</v>
      </c>
      <c r="U36" s="55">
        <v>5</v>
      </c>
      <c r="V36" s="63">
        <v>3</v>
      </c>
      <c r="W36" s="63">
        <v>2</v>
      </c>
      <c r="X36" s="63">
        <v>4</v>
      </c>
      <c r="Y36" s="63">
        <v>4</v>
      </c>
      <c r="Z36" s="111">
        <v>4</v>
      </c>
      <c r="AA36" s="73">
        <v>5</v>
      </c>
      <c r="AB36" s="73">
        <v>5</v>
      </c>
      <c r="AC36" s="73">
        <v>5</v>
      </c>
    </row>
    <row r="37" spans="1:31" s="54" customFormat="1">
      <c r="A37" s="54">
        <v>36</v>
      </c>
      <c r="B37" s="54" t="s">
        <v>55</v>
      </c>
      <c r="C37" s="54" t="s">
        <v>21</v>
      </c>
      <c r="D37" s="54">
        <v>0</v>
      </c>
      <c r="E37" s="54">
        <v>0</v>
      </c>
      <c r="F37" s="54">
        <v>0</v>
      </c>
      <c r="G37" s="54">
        <v>1</v>
      </c>
      <c r="H37" s="54">
        <v>0</v>
      </c>
      <c r="I37" s="54">
        <v>0</v>
      </c>
      <c r="J37" s="54">
        <v>0</v>
      </c>
      <c r="K37" s="54">
        <v>0</v>
      </c>
      <c r="L37" s="76">
        <v>4</v>
      </c>
      <c r="M37" s="76">
        <v>4</v>
      </c>
      <c r="N37" s="76">
        <v>4</v>
      </c>
      <c r="O37" s="73">
        <v>5</v>
      </c>
      <c r="P37" s="73">
        <v>5</v>
      </c>
      <c r="Q37" s="55">
        <v>4</v>
      </c>
      <c r="R37" s="55">
        <v>5</v>
      </c>
      <c r="S37" s="55">
        <v>5</v>
      </c>
      <c r="T37" s="55">
        <v>5</v>
      </c>
      <c r="U37" s="55">
        <v>5</v>
      </c>
      <c r="V37" s="63">
        <v>2</v>
      </c>
      <c r="W37" s="63">
        <v>4</v>
      </c>
      <c r="X37" s="63">
        <v>4</v>
      </c>
      <c r="Y37" s="63">
        <v>4</v>
      </c>
      <c r="Z37" s="111">
        <v>4</v>
      </c>
      <c r="AA37" s="73">
        <v>4</v>
      </c>
      <c r="AB37" s="73">
        <v>4</v>
      </c>
      <c r="AC37" s="73">
        <v>4</v>
      </c>
    </row>
    <row r="38" spans="1:31" s="54" customFormat="1">
      <c r="A38" s="54">
        <v>37</v>
      </c>
      <c r="B38" s="54" t="s">
        <v>55</v>
      </c>
      <c r="C38" s="54" t="s">
        <v>21</v>
      </c>
      <c r="D38" s="54">
        <v>0</v>
      </c>
      <c r="E38" s="54">
        <v>0</v>
      </c>
      <c r="F38" s="54">
        <v>0</v>
      </c>
      <c r="G38" s="54">
        <v>1</v>
      </c>
      <c r="H38" s="54">
        <v>0</v>
      </c>
      <c r="I38" s="54">
        <v>0</v>
      </c>
      <c r="J38" s="54">
        <v>0</v>
      </c>
      <c r="K38" s="54">
        <v>0</v>
      </c>
      <c r="L38" s="76">
        <v>5</v>
      </c>
      <c r="M38" s="76">
        <v>5</v>
      </c>
      <c r="N38" s="76">
        <v>5</v>
      </c>
      <c r="O38" s="73">
        <v>5</v>
      </c>
      <c r="P38" s="73">
        <v>5</v>
      </c>
      <c r="Q38" s="55">
        <v>4</v>
      </c>
      <c r="R38" s="55">
        <v>4</v>
      </c>
      <c r="S38" s="55">
        <v>4</v>
      </c>
      <c r="T38" s="55">
        <v>4</v>
      </c>
      <c r="U38" s="55">
        <v>4</v>
      </c>
      <c r="V38" s="63">
        <v>3</v>
      </c>
      <c r="W38" s="63">
        <v>3</v>
      </c>
      <c r="X38" s="63">
        <v>4</v>
      </c>
      <c r="Y38" s="63">
        <v>4</v>
      </c>
      <c r="Z38" s="111">
        <v>4</v>
      </c>
      <c r="AA38" s="73">
        <v>4</v>
      </c>
      <c r="AB38" s="73">
        <v>4</v>
      </c>
      <c r="AC38" s="73">
        <v>4</v>
      </c>
    </row>
    <row r="39" spans="1:31" s="54" customFormat="1">
      <c r="A39" s="54">
        <v>38</v>
      </c>
      <c r="B39" s="54" t="s">
        <v>55</v>
      </c>
      <c r="C39" s="54" t="s">
        <v>21</v>
      </c>
      <c r="D39" s="54">
        <v>1</v>
      </c>
      <c r="E39" s="54">
        <v>0</v>
      </c>
      <c r="F39" s="54">
        <v>1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76">
        <v>5</v>
      </c>
      <c r="M39" s="76">
        <v>5</v>
      </c>
      <c r="N39" s="76">
        <v>5</v>
      </c>
      <c r="O39" s="73">
        <v>5</v>
      </c>
      <c r="P39" s="73">
        <v>5</v>
      </c>
      <c r="Q39" s="55">
        <v>4</v>
      </c>
      <c r="R39" s="55">
        <v>5</v>
      </c>
      <c r="S39" s="55">
        <v>5</v>
      </c>
      <c r="T39" s="55">
        <v>4</v>
      </c>
      <c r="U39" s="55">
        <v>5</v>
      </c>
      <c r="V39" s="63">
        <v>3</v>
      </c>
      <c r="W39" s="63">
        <v>3</v>
      </c>
      <c r="X39" s="63">
        <v>4</v>
      </c>
      <c r="Y39" s="63">
        <v>4</v>
      </c>
      <c r="Z39" s="111">
        <v>4</v>
      </c>
      <c r="AA39" s="73">
        <v>4</v>
      </c>
      <c r="AB39" s="73">
        <v>4</v>
      </c>
      <c r="AC39" s="73">
        <v>4</v>
      </c>
    </row>
    <row r="40" spans="1:31">
      <c r="D40" s="77">
        <f>COUNTIF(D2:D39,1)</f>
        <v>17</v>
      </c>
      <c r="E40" s="77">
        <f t="shared" ref="E40:K40" si="0">COUNTIF(E2:E39,1)</f>
        <v>1</v>
      </c>
      <c r="F40" s="77">
        <f t="shared" si="0"/>
        <v>9</v>
      </c>
      <c r="G40" s="77">
        <f t="shared" si="0"/>
        <v>19</v>
      </c>
      <c r="H40" s="77">
        <f t="shared" si="0"/>
        <v>2</v>
      </c>
      <c r="I40" s="77">
        <f t="shared" si="0"/>
        <v>3</v>
      </c>
      <c r="J40" s="77">
        <f t="shared" si="0"/>
        <v>3</v>
      </c>
      <c r="K40" s="77">
        <f t="shared" si="0"/>
        <v>1</v>
      </c>
      <c r="L40" s="71">
        <f>AVERAGE(L2:L39)</f>
        <v>4.5</v>
      </c>
      <c r="M40" s="71">
        <f t="shared" ref="M40:T40" si="1">AVERAGE(M2:M39)</f>
        <v>4.5526315789473681</v>
      </c>
      <c r="N40" s="71">
        <f>AVERAGE(N2:N39)</f>
        <v>4.5263157894736841</v>
      </c>
      <c r="O40" s="71">
        <f t="shared" si="1"/>
        <v>4.6315789473684212</v>
      </c>
      <c r="P40" s="71">
        <f t="shared" si="1"/>
        <v>4.6052631578947372</v>
      </c>
      <c r="Q40" s="71">
        <f t="shared" si="1"/>
        <v>4.3947368421052628</v>
      </c>
      <c r="R40" s="71">
        <f t="shared" si="1"/>
        <v>4.5789473684210522</v>
      </c>
      <c r="S40" s="71">
        <f t="shared" si="1"/>
        <v>4.6052631578947372</v>
      </c>
      <c r="T40" s="71">
        <f t="shared" si="1"/>
        <v>4.5526315789473681</v>
      </c>
      <c r="U40" s="71">
        <f t="shared" ref="U40:AC40" si="2">AVERAGE(U2:U39)</f>
        <v>4.5526315789473681</v>
      </c>
      <c r="V40" s="71">
        <f t="shared" si="2"/>
        <v>3.236842105263158</v>
      </c>
      <c r="W40" s="71">
        <f t="shared" si="2"/>
        <v>3.1842105263157894</v>
      </c>
      <c r="X40" s="71">
        <f t="shared" si="2"/>
        <v>4.3684210526315788</v>
      </c>
      <c r="Y40" s="71">
        <f t="shared" si="2"/>
        <v>4.3684210526315788</v>
      </c>
      <c r="Z40" s="71">
        <f t="shared" si="2"/>
        <v>4.4736842105263159</v>
      </c>
      <c r="AA40" s="71">
        <f t="shared" si="2"/>
        <v>4.2894736842105265</v>
      </c>
      <c r="AB40" s="71">
        <f t="shared" si="2"/>
        <v>4.3421052631578947</v>
      </c>
      <c r="AC40" s="71">
        <f t="shared" si="2"/>
        <v>4.3947368421052628</v>
      </c>
      <c r="AD40" s="89">
        <f>AVERAGE(L2:U39,Z2:AC39)</f>
        <v>4.5</v>
      </c>
      <c r="AE40" s="56"/>
    </row>
    <row r="41" spans="1:31">
      <c r="D41" s="71">
        <f>STDEV(D2:D39)</f>
        <v>0.50389662287356674</v>
      </c>
      <c r="E41" s="71">
        <f t="shared" ref="E41:K41" si="3">STDEV(E2:E39)</f>
        <v>0.16222142113076254</v>
      </c>
      <c r="F41" s="71">
        <f t="shared" si="3"/>
        <v>0.4308514841827461</v>
      </c>
      <c r="G41" s="71">
        <f t="shared" si="3"/>
        <v>0.50671170970953172</v>
      </c>
      <c r="H41" s="71">
        <f t="shared" si="3"/>
        <v>0.22629428592141426</v>
      </c>
      <c r="I41" s="71">
        <f t="shared" si="3"/>
        <v>0.27327631273309388</v>
      </c>
      <c r="J41" s="71">
        <f t="shared" si="3"/>
        <v>0.27327631273309388</v>
      </c>
      <c r="K41" s="71">
        <f t="shared" si="3"/>
        <v>0.16222142113076254</v>
      </c>
      <c r="L41" s="71">
        <f>STDEV(L2:L39)</f>
        <v>0.55750409039827753</v>
      </c>
      <c r="M41" s="71">
        <f t="shared" ref="M41:AC41" si="4">STDEV(M2:M39)</f>
        <v>0.50389662287356818</v>
      </c>
      <c r="N41" s="71">
        <f t="shared" si="4"/>
        <v>0.50600940624005708</v>
      </c>
      <c r="O41" s="71">
        <f t="shared" si="4"/>
        <v>0.48885152952935207</v>
      </c>
      <c r="P41" s="71">
        <f t="shared" si="4"/>
        <v>0.49535538344028462</v>
      </c>
      <c r="Q41" s="71">
        <f t="shared" si="4"/>
        <v>0.75478558559871534</v>
      </c>
      <c r="R41" s="71">
        <f t="shared" si="4"/>
        <v>0.55173333489170873</v>
      </c>
      <c r="S41" s="71">
        <f t="shared" si="4"/>
        <v>0.54720289651766774</v>
      </c>
      <c r="T41" s="71">
        <f t="shared" si="4"/>
        <v>0.50389662287356818</v>
      </c>
      <c r="U41" s="71">
        <f t="shared" si="4"/>
        <v>0.55494671870139123</v>
      </c>
      <c r="V41" s="71">
        <f t="shared" si="4"/>
        <v>0.88330492810640948</v>
      </c>
      <c r="W41" s="71">
        <f t="shared" si="4"/>
        <v>1.0095560479439742</v>
      </c>
      <c r="X41" s="71">
        <f t="shared" si="4"/>
        <v>0.48885152952935207</v>
      </c>
      <c r="Y41" s="71">
        <f t="shared" si="4"/>
        <v>0.48885152952935207</v>
      </c>
      <c r="Z41" s="71">
        <f t="shared" si="4"/>
        <v>0.50600940624005708</v>
      </c>
      <c r="AA41" s="71">
        <f t="shared" si="4"/>
        <v>0.7318209327883014</v>
      </c>
      <c r="AB41" s="71">
        <f t="shared" si="4"/>
        <v>0.62714780315215835</v>
      </c>
      <c r="AC41" s="71">
        <f t="shared" si="4"/>
        <v>0.63838790563843983</v>
      </c>
      <c r="AD41" s="89">
        <f>STDEV(L2:U39,Z2:AC39)</f>
        <v>0.57735026918962573</v>
      </c>
      <c r="AE41" s="16"/>
    </row>
    <row r="42" spans="1:31">
      <c r="B42" s="63" t="s">
        <v>50</v>
      </c>
      <c r="C42" s="63">
        <f>COUNTIF(B2:B39,"นิสิตบัณฑิตศึกษา")</f>
        <v>30</v>
      </c>
      <c r="L42" s="12"/>
      <c r="M42" s="12"/>
      <c r="N42" s="78">
        <f>STDEV(L2:N39)</f>
        <v>0.51885725893227552</v>
      </c>
      <c r="P42" s="78">
        <f>STDEVA(O2:P39)</f>
        <v>0.48900184766271027</v>
      </c>
      <c r="U42" s="78">
        <f>STDEVA(Q2:U39)</f>
        <v>0.58753410466431066</v>
      </c>
      <c r="V42" s="12"/>
      <c r="W42" s="78">
        <f>STDEVA(V2:W39)</f>
        <v>0.94256090128520564</v>
      </c>
      <c r="X42" s="12"/>
      <c r="Y42" s="78">
        <f>STDEVA(X2:Y39)</f>
        <v>0.48558158293350784</v>
      </c>
      <c r="Z42" s="78">
        <f>STDEVA(Z2:Z39)</f>
        <v>0.50600940624005708</v>
      </c>
      <c r="AA42" s="12"/>
      <c r="AB42" s="12"/>
      <c r="AC42" s="78">
        <f>STDEVA(AA2:AC39)</f>
        <v>0.66291054894401658</v>
      </c>
    </row>
    <row r="43" spans="1:31">
      <c r="B43" s="63" t="s">
        <v>55</v>
      </c>
      <c r="C43" s="63">
        <f>COUNTIF(B1:B39,"คณาจารย์บัณฑิตศึกษา")</f>
        <v>8</v>
      </c>
      <c r="L43" s="12"/>
      <c r="M43" s="12"/>
      <c r="N43" s="79">
        <f>AVERAGE(L2:N39)</f>
        <v>4.5263157894736841</v>
      </c>
      <c r="P43" s="79">
        <f>AVERAGE(O2:P39)</f>
        <v>4.6184210526315788</v>
      </c>
      <c r="U43" s="79">
        <f>AVERAGE(Q2:U39)</f>
        <v>4.5368421052631582</v>
      </c>
      <c r="V43" s="12"/>
      <c r="W43" s="79">
        <f>AVERAGE(V2:W39)</f>
        <v>3.2105263157894739</v>
      </c>
      <c r="X43" s="12"/>
      <c r="Y43" s="79">
        <f>AVERAGE(X2:Y39)</f>
        <v>4.3684210526315788</v>
      </c>
      <c r="Z43" s="79">
        <f>AVERAGE(Z2:Z39)</f>
        <v>4.4736842105263159</v>
      </c>
      <c r="AA43" s="12"/>
      <c r="AB43" s="12"/>
      <c r="AC43" s="79">
        <f>AVERAGE(AA2:AC39)</f>
        <v>4.3421052631578947</v>
      </c>
    </row>
    <row r="44" spans="1:31">
      <c r="C44" s="123">
        <f>SUM(C42:C43)</f>
        <v>38</v>
      </c>
      <c r="L44" s="12"/>
      <c r="M44" s="12"/>
      <c r="N44" s="12"/>
      <c r="V44" s="12"/>
      <c r="W44" s="12"/>
      <c r="X44" s="12"/>
      <c r="Y44" s="12"/>
      <c r="Z44" s="12"/>
      <c r="AA44" s="12"/>
      <c r="AB44" s="12"/>
      <c r="AC44" s="12"/>
    </row>
    <row r="45" spans="1:31">
      <c r="L45" s="12"/>
      <c r="M45" s="12"/>
      <c r="N45" s="12"/>
      <c r="V45" s="12"/>
      <c r="W45" s="12"/>
      <c r="X45" s="12"/>
      <c r="Y45" s="12"/>
      <c r="Z45" s="12"/>
      <c r="AA45" s="12"/>
      <c r="AB45" s="12"/>
      <c r="AC45" s="12"/>
    </row>
    <row r="46" spans="1:31">
      <c r="B46" s="63" t="s">
        <v>54</v>
      </c>
      <c r="C46" s="63">
        <f>COUNTIF(C2:CB43,"ระดับปริญญาเอก")</f>
        <v>3</v>
      </c>
      <c r="L46" s="12"/>
      <c r="M46" s="12"/>
      <c r="N46" s="12"/>
      <c r="V46" s="12"/>
      <c r="W46" s="12"/>
      <c r="X46" s="12"/>
      <c r="Y46" s="12"/>
      <c r="Z46" s="12"/>
      <c r="AA46" s="12"/>
      <c r="AB46" s="12"/>
      <c r="AC46" s="12"/>
    </row>
    <row r="47" spans="1:31" s="70" customFormat="1">
      <c r="B47" s="63" t="s">
        <v>53</v>
      </c>
      <c r="C47" s="63">
        <f>COUNTIF(C2:CB44,"ระดับปริญญาโท")</f>
        <v>25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s="70" customFormat="1">
      <c r="B48" s="63" t="s">
        <v>21</v>
      </c>
      <c r="C48" s="63">
        <f>COUNTIF(C2:CB45,"ไม่ระบุ")</f>
        <v>10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2:31" s="70" customFormat="1">
      <c r="B49" s="12"/>
      <c r="C49" s="123">
        <f>SUM(C46:C48)</f>
        <v>38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2:31" s="70" customFormat="1">
      <c r="B50" s="12"/>
      <c r="C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2:31" s="70" customFormat="1">
      <c r="B51" s="12"/>
      <c r="C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2:31" s="70" customFormat="1">
      <c r="B52" s="12"/>
      <c r="C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2:31" s="70" customFormat="1">
      <c r="B53" s="12"/>
      <c r="C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2:31">
      <c r="L54" s="12"/>
      <c r="M54" s="12"/>
      <c r="N54" s="12"/>
      <c r="V54" s="12"/>
      <c r="W54" s="12"/>
      <c r="X54" s="12"/>
      <c r="Y54" s="12"/>
      <c r="Z54" s="12"/>
      <c r="AA54" s="12"/>
      <c r="AB54" s="12"/>
      <c r="AC54" s="12"/>
    </row>
    <row r="55" spans="2:31">
      <c r="L55" s="12"/>
      <c r="M55" s="12"/>
      <c r="N55" s="12"/>
      <c r="V55" s="12"/>
      <c r="W55" s="12"/>
      <c r="X55" s="12"/>
      <c r="Y55" s="12"/>
      <c r="Z55" s="12"/>
      <c r="AA55" s="12"/>
      <c r="AB55" s="12"/>
      <c r="AC55" s="12"/>
    </row>
    <row r="56" spans="2:31">
      <c r="L56" s="12"/>
      <c r="M56" s="12"/>
      <c r="N56" s="12"/>
      <c r="V56" s="12"/>
      <c r="W56" s="12"/>
      <c r="X56" s="12"/>
      <c r="Y56" s="12"/>
      <c r="Z56" s="12"/>
      <c r="AA56" s="12"/>
      <c r="AB56" s="12"/>
      <c r="AC56" s="12"/>
    </row>
    <row r="57" spans="2:31">
      <c r="L57" s="12"/>
      <c r="M57" s="12"/>
      <c r="N57" s="12"/>
      <c r="V57" s="12"/>
      <c r="W57" s="12"/>
      <c r="X57" s="12"/>
      <c r="Y57" s="12"/>
      <c r="Z57" s="12"/>
      <c r="AA57" s="12"/>
      <c r="AB57" s="12"/>
      <c r="AC57" s="12"/>
    </row>
    <row r="58" spans="2:31">
      <c r="L58" s="12"/>
      <c r="M58" s="12"/>
      <c r="N58" s="12"/>
      <c r="V58" s="12"/>
      <c r="W58" s="12"/>
      <c r="X58" s="12"/>
      <c r="Y58" s="12"/>
      <c r="Z58" s="12"/>
      <c r="AA58" s="12"/>
      <c r="AB58" s="12"/>
      <c r="AC58" s="12"/>
    </row>
    <row r="59" spans="2:31">
      <c r="L59" s="12"/>
      <c r="M59" s="12"/>
      <c r="N59" s="12"/>
      <c r="V59" s="12"/>
      <c r="W59" s="12"/>
      <c r="X59" s="12"/>
      <c r="Y59" s="12"/>
      <c r="Z59" s="12"/>
      <c r="AA59" s="12"/>
      <c r="AB59" s="12"/>
      <c r="AC59" s="12"/>
    </row>
    <row r="60" spans="2:31">
      <c r="L60" s="12"/>
      <c r="M60" s="12"/>
      <c r="N60" s="12"/>
      <c r="V60" s="12"/>
      <c r="W60" s="12"/>
      <c r="X60" s="12"/>
      <c r="Y60" s="12"/>
      <c r="Z60" s="12"/>
      <c r="AA60" s="12"/>
      <c r="AB60" s="12"/>
      <c r="AC60" s="12"/>
    </row>
    <row r="61" spans="2:31">
      <c r="L61" s="12"/>
      <c r="M61" s="12"/>
      <c r="N61" s="12"/>
      <c r="V61" s="12"/>
      <c r="W61" s="12"/>
      <c r="X61" s="12"/>
      <c r="Y61" s="12"/>
      <c r="Z61" s="12"/>
      <c r="AA61" s="12"/>
      <c r="AB61" s="12"/>
      <c r="AC61" s="12"/>
    </row>
    <row r="62" spans="2:31">
      <c r="L62" s="12"/>
      <c r="M62" s="12"/>
      <c r="N62" s="12"/>
      <c r="V62" s="12"/>
      <c r="W62" s="12"/>
      <c r="X62" s="12"/>
      <c r="Y62" s="12"/>
      <c r="Z62" s="12"/>
      <c r="AA62" s="12"/>
      <c r="AB62" s="12"/>
      <c r="AC62" s="12"/>
    </row>
    <row r="63" spans="2:31">
      <c r="L63" s="12"/>
      <c r="M63" s="12"/>
      <c r="N63" s="12"/>
      <c r="V63" s="12"/>
      <c r="W63" s="12"/>
      <c r="X63" s="12"/>
      <c r="Y63" s="12"/>
      <c r="Z63" s="12"/>
      <c r="AA63" s="12"/>
      <c r="AB63" s="12"/>
      <c r="AC63" s="12"/>
    </row>
    <row r="64" spans="2:31">
      <c r="L64" s="12"/>
      <c r="M64" s="12"/>
      <c r="N64" s="12"/>
      <c r="V64" s="12"/>
      <c r="W64" s="12"/>
      <c r="X64" s="12"/>
      <c r="Y64" s="12"/>
      <c r="Z64" s="12"/>
      <c r="AA64" s="12"/>
      <c r="AB64" s="12"/>
      <c r="AC64" s="12"/>
    </row>
    <row r="65" spans="12:29">
      <c r="L65" s="12"/>
      <c r="M65" s="12"/>
      <c r="N65" s="12"/>
      <c r="V65" s="12"/>
      <c r="W65" s="12"/>
      <c r="X65" s="12"/>
      <c r="Y65" s="12"/>
      <c r="Z65" s="12"/>
      <c r="AA65" s="12"/>
      <c r="AB65" s="12"/>
      <c r="AC65" s="12"/>
    </row>
    <row r="66" spans="12:29">
      <c r="L66" s="12"/>
      <c r="M66" s="12"/>
      <c r="N66" s="12"/>
      <c r="V66" s="12"/>
      <c r="W66" s="12"/>
      <c r="X66" s="12"/>
      <c r="Y66" s="12"/>
      <c r="Z66" s="12"/>
      <c r="AA66" s="12"/>
      <c r="AB66" s="12"/>
      <c r="AC66" s="12"/>
    </row>
    <row r="67" spans="12:29">
      <c r="L67" s="12"/>
      <c r="M67" s="12"/>
      <c r="N67" s="12"/>
      <c r="V67" s="12"/>
      <c r="W67" s="12"/>
      <c r="X67" s="12"/>
      <c r="Y67" s="12"/>
      <c r="Z67" s="12"/>
      <c r="AA67" s="12"/>
      <c r="AB67" s="12"/>
      <c r="AC67" s="12"/>
    </row>
    <row r="68" spans="12:29">
      <c r="L68" s="12"/>
      <c r="M68" s="12"/>
      <c r="N68" s="12"/>
      <c r="V68" s="12"/>
      <c r="W68" s="12"/>
      <c r="X68" s="12"/>
      <c r="Y68" s="12"/>
      <c r="Z68" s="12"/>
      <c r="AA68" s="12"/>
      <c r="AB68" s="12"/>
      <c r="AC68" s="12"/>
    </row>
    <row r="69" spans="12:29">
      <c r="L69" s="12"/>
      <c r="M69" s="12"/>
      <c r="N69" s="12"/>
      <c r="V69" s="12"/>
      <c r="W69" s="12"/>
      <c r="X69" s="12"/>
      <c r="Y69" s="12"/>
      <c r="Z69" s="12"/>
      <c r="AA69" s="12"/>
      <c r="AB69" s="12"/>
      <c r="AC69" s="12"/>
    </row>
    <row r="70" spans="12:29">
      <c r="L70" s="12"/>
      <c r="M70" s="12"/>
      <c r="N70" s="12"/>
      <c r="V70" s="12"/>
      <c r="W70" s="12"/>
      <c r="X70" s="12"/>
      <c r="Y70" s="12"/>
      <c r="Z70" s="12"/>
      <c r="AA70" s="12"/>
      <c r="AB70" s="12"/>
      <c r="AC70" s="12"/>
    </row>
    <row r="71" spans="12:29">
      <c r="L71" s="12"/>
      <c r="M71" s="12"/>
      <c r="N71" s="12"/>
      <c r="V71" s="12"/>
      <c r="W71" s="12"/>
      <c r="X71" s="12"/>
      <c r="Y71" s="12"/>
      <c r="Z71" s="12"/>
      <c r="AA71" s="12"/>
      <c r="AB71" s="12"/>
      <c r="AC71" s="12"/>
    </row>
    <row r="72" spans="12:29">
      <c r="L72" s="12"/>
      <c r="M72" s="12"/>
      <c r="N72" s="12"/>
      <c r="V72" s="12"/>
      <c r="W72" s="12"/>
      <c r="X72" s="12"/>
      <c r="Y72" s="12"/>
      <c r="Z72" s="12"/>
      <c r="AA72" s="12"/>
      <c r="AB72" s="12"/>
      <c r="AC72" s="12"/>
    </row>
    <row r="73" spans="12:29">
      <c r="L73" s="12"/>
      <c r="M73" s="12"/>
      <c r="N73" s="12"/>
      <c r="V73" s="12"/>
      <c r="W73" s="12"/>
      <c r="X73" s="12"/>
      <c r="Y73" s="12"/>
      <c r="Z73" s="12"/>
      <c r="AA73" s="12"/>
      <c r="AB73" s="12"/>
      <c r="AC73" s="12"/>
    </row>
    <row r="74" spans="12:29">
      <c r="L74" s="12"/>
      <c r="M74" s="12"/>
      <c r="N74" s="12"/>
      <c r="V74" s="12"/>
      <c r="W74" s="12"/>
      <c r="X74" s="12"/>
      <c r="Y74" s="12"/>
      <c r="Z74" s="12"/>
      <c r="AA74" s="12"/>
      <c r="AB74" s="12"/>
      <c r="AC74" s="12"/>
    </row>
    <row r="75" spans="12:29">
      <c r="L75" s="12"/>
      <c r="M75" s="12"/>
      <c r="N75" s="12"/>
      <c r="V75" s="12"/>
      <c r="W75" s="12"/>
      <c r="X75" s="12"/>
      <c r="Y75" s="12"/>
      <c r="Z75" s="12"/>
      <c r="AA75" s="12"/>
      <c r="AB75" s="12"/>
      <c r="AC75" s="12"/>
    </row>
    <row r="76" spans="12:29">
      <c r="L76" s="12"/>
      <c r="M76" s="12"/>
      <c r="N76" s="12"/>
      <c r="V76" s="12"/>
      <c r="W76" s="12"/>
      <c r="X76" s="12"/>
      <c r="Y76" s="12"/>
      <c r="Z76" s="12"/>
      <c r="AA76" s="12"/>
      <c r="AB76" s="12"/>
      <c r="AC76" s="12"/>
    </row>
    <row r="77" spans="12:29">
      <c r="L77" s="12"/>
      <c r="M77" s="12"/>
      <c r="N77" s="12"/>
      <c r="V77" s="12"/>
      <c r="W77" s="12"/>
      <c r="X77" s="12"/>
      <c r="Y77" s="12"/>
      <c r="Z77" s="12"/>
      <c r="AA77" s="12"/>
      <c r="AB77" s="12"/>
      <c r="AC77" s="12"/>
    </row>
    <row r="78" spans="12:29">
      <c r="L78" s="12"/>
      <c r="M78" s="12"/>
      <c r="N78" s="12"/>
      <c r="V78" s="12"/>
      <c r="W78" s="12"/>
      <c r="X78" s="12"/>
      <c r="Y78" s="12"/>
      <c r="Z78" s="12"/>
      <c r="AA78" s="12"/>
      <c r="AB78" s="12"/>
      <c r="AC78" s="12"/>
    </row>
    <row r="79" spans="12:29">
      <c r="L79" s="12"/>
      <c r="M79" s="12"/>
      <c r="N79" s="12"/>
      <c r="V79" s="12"/>
      <c r="W79" s="12"/>
      <c r="X79" s="12"/>
      <c r="Y79" s="12"/>
      <c r="Z79" s="12"/>
      <c r="AA79" s="12"/>
      <c r="AB79" s="12"/>
      <c r="AC79" s="12"/>
    </row>
    <row r="80" spans="12:29">
      <c r="L80" s="12"/>
      <c r="M80" s="12"/>
      <c r="N80" s="12"/>
      <c r="V80" s="12"/>
      <c r="W80" s="12"/>
      <c r="X80" s="12"/>
      <c r="Y80" s="12"/>
      <c r="Z80" s="12"/>
      <c r="AA80" s="12"/>
      <c r="AB80" s="12"/>
      <c r="AC80" s="12"/>
    </row>
    <row r="81" spans="12:29">
      <c r="L81" s="12"/>
      <c r="M81" s="12"/>
      <c r="N81" s="12"/>
      <c r="V81" s="12"/>
      <c r="W81" s="12"/>
      <c r="X81" s="12"/>
      <c r="Y81" s="12"/>
      <c r="Z81" s="12"/>
      <c r="AA81" s="12"/>
      <c r="AB81" s="12"/>
      <c r="AC81" s="12"/>
    </row>
    <row r="82" spans="12:29">
      <c r="L82" s="12"/>
      <c r="M82" s="12"/>
      <c r="N82" s="12"/>
      <c r="V82" s="12"/>
      <c r="W82" s="12"/>
      <c r="X82" s="12"/>
      <c r="Y82" s="12"/>
      <c r="Z82" s="12"/>
      <c r="AA82" s="12"/>
      <c r="AB82" s="12"/>
      <c r="AC82" s="12"/>
    </row>
    <row r="83" spans="12:29">
      <c r="L83" s="12"/>
      <c r="M83" s="12"/>
      <c r="N83" s="12"/>
      <c r="V83" s="12"/>
      <c r="W83" s="12"/>
      <c r="X83" s="12"/>
      <c r="Y83" s="12"/>
      <c r="Z83" s="12"/>
      <c r="AA83" s="12"/>
      <c r="AB83" s="12"/>
      <c r="AC83" s="12"/>
    </row>
    <row r="84" spans="12:29">
      <c r="L84" s="12"/>
      <c r="M84" s="12"/>
      <c r="N84" s="12"/>
      <c r="V84" s="12"/>
      <c r="W84" s="12"/>
      <c r="X84" s="12"/>
      <c r="Y84" s="12"/>
      <c r="Z84" s="12"/>
      <c r="AA84" s="12"/>
      <c r="AB84" s="12"/>
      <c r="AC84" s="12"/>
    </row>
    <row r="85" spans="12:29">
      <c r="L85" s="12"/>
      <c r="M85" s="12"/>
      <c r="N85" s="12"/>
      <c r="V85" s="12"/>
      <c r="W85" s="12"/>
      <c r="X85" s="12"/>
      <c r="Y85" s="12"/>
      <c r="Z85" s="12"/>
      <c r="AA85" s="12"/>
      <c r="AB85" s="12"/>
      <c r="AC85" s="12"/>
    </row>
    <row r="86" spans="12:29">
      <c r="L86" s="12"/>
      <c r="M86" s="12"/>
      <c r="N86" s="12"/>
      <c r="V86" s="12"/>
      <c r="W86" s="12"/>
      <c r="X86" s="12"/>
      <c r="Y86" s="12"/>
      <c r="Z86" s="12"/>
      <c r="AA86" s="12"/>
      <c r="AB86" s="12"/>
      <c r="AC86" s="12"/>
    </row>
    <row r="87" spans="12:29">
      <c r="L87" s="12"/>
      <c r="M87" s="12"/>
      <c r="N87" s="12"/>
      <c r="V87" s="12"/>
      <c r="W87" s="12"/>
      <c r="X87" s="12"/>
      <c r="Y87" s="12"/>
      <c r="Z87" s="12"/>
      <c r="AA87" s="12"/>
      <c r="AB87" s="12"/>
      <c r="AC87" s="12"/>
    </row>
    <row r="88" spans="12:29">
      <c r="L88" s="12"/>
      <c r="M88" s="12"/>
      <c r="N88" s="12"/>
      <c r="V88" s="12"/>
      <c r="W88" s="12"/>
      <c r="X88" s="12"/>
      <c r="Y88" s="12"/>
      <c r="Z88" s="12"/>
      <c r="AA88" s="12"/>
      <c r="AB88" s="12"/>
      <c r="AC88" s="12"/>
    </row>
    <row r="89" spans="12:29">
      <c r="L89" s="12"/>
      <c r="M89" s="12"/>
      <c r="N89" s="12"/>
      <c r="V89" s="12"/>
      <c r="W89" s="12"/>
      <c r="X89" s="12"/>
      <c r="Y89" s="12"/>
      <c r="Z89" s="12"/>
      <c r="AA89" s="12"/>
      <c r="AB89" s="12"/>
      <c r="AC89" s="12"/>
    </row>
    <row r="90" spans="12:29">
      <c r="L90" s="12"/>
      <c r="M90" s="12"/>
      <c r="N90" s="12"/>
      <c r="V90" s="12"/>
      <c r="W90" s="12"/>
      <c r="X90" s="12"/>
      <c r="Y90" s="12"/>
      <c r="Z90" s="12"/>
      <c r="AA90" s="12"/>
      <c r="AB90" s="12"/>
      <c r="AC90" s="12"/>
    </row>
    <row r="91" spans="12:29">
      <c r="L91" s="12"/>
      <c r="M91" s="12"/>
      <c r="N91" s="12"/>
      <c r="V91" s="12"/>
      <c r="W91" s="12"/>
      <c r="X91" s="12"/>
      <c r="Y91" s="12"/>
      <c r="Z91" s="12"/>
      <c r="AA91" s="12"/>
      <c r="AB91" s="12"/>
      <c r="AC91" s="12"/>
    </row>
    <row r="92" spans="12:29">
      <c r="L92" s="12"/>
      <c r="M92" s="12"/>
      <c r="N92" s="12"/>
      <c r="V92" s="12"/>
      <c r="W92" s="12"/>
      <c r="X92" s="12"/>
      <c r="Y92" s="12"/>
      <c r="Z92" s="12"/>
      <c r="AA92" s="12"/>
      <c r="AB92" s="12"/>
      <c r="AC92" s="12"/>
    </row>
    <row r="93" spans="12:29">
      <c r="L93" s="12"/>
      <c r="M93" s="12"/>
      <c r="N93" s="12"/>
      <c r="V93" s="12"/>
      <c r="W93" s="12"/>
      <c r="X93" s="12"/>
      <c r="Y93" s="12"/>
      <c r="Z93" s="12"/>
      <c r="AA93" s="12"/>
      <c r="AB93" s="12"/>
      <c r="AC93" s="12"/>
    </row>
    <row r="94" spans="12:29">
      <c r="L94" s="12"/>
      <c r="M94" s="12"/>
      <c r="N94" s="12"/>
      <c r="V94" s="12"/>
      <c r="W94" s="12"/>
      <c r="X94" s="12"/>
      <c r="Y94" s="12"/>
      <c r="Z94" s="12"/>
      <c r="AA94" s="12"/>
      <c r="AB94" s="12"/>
      <c r="AC94" s="12"/>
    </row>
    <row r="95" spans="12:29">
      <c r="L95" s="12"/>
      <c r="M95" s="12"/>
      <c r="N95" s="12"/>
      <c r="V95" s="12"/>
      <c r="W95" s="12"/>
      <c r="X95" s="12"/>
      <c r="Y95" s="12"/>
      <c r="Z95" s="12"/>
      <c r="AA95" s="12"/>
      <c r="AB95" s="12"/>
      <c r="AC95" s="12"/>
    </row>
    <row r="96" spans="12:29">
      <c r="L96" s="12"/>
      <c r="M96" s="12"/>
      <c r="N96" s="12"/>
      <c r="V96" s="12"/>
      <c r="W96" s="12"/>
      <c r="X96" s="12"/>
      <c r="Y96" s="12"/>
      <c r="Z96" s="12"/>
      <c r="AA96" s="12"/>
      <c r="AB96" s="12"/>
      <c r="AC96" s="12"/>
    </row>
    <row r="97" spans="12:29">
      <c r="L97" s="12"/>
      <c r="M97" s="12"/>
      <c r="N97" s="12"/>
      <c r="V97" s="12"/>
      <c r="W97" s="12"/>
      <c r="X97" s="12"/>
      <c r="Y97" s="12"/>
      <c r="Z97" s="12"/>
      <c r="AA97" s="12"/>
      <c r="AB97" s="12"/>
      <c r="AC97" s="12"/>
    </row>
    <row r="98" spans="12:29">
      <c r="L98" s="12"/>
      <c r="M98" s="12"/>
      <c r="N98" s="12"/>
      <c r="V98" s="12"/>
      <c r="W98" s="12"/>
      <c r="X98" s="12"/>
      <c r="Y98" s="12"/>
      <c r="Z98" s="12"/>
      <c r="AA98" s="12"/>
      <c r="AB98" s="12"/>
      <c r="AC98" s="12"/>
    </row>
    <row r="99" spans="12:29">
      <c r="L99" s="12"/>
      <c r="M99" s="12"/>
      <c r="N99" s="12"/>
      <c r="V99" s="12"/>
      <c r="W99" s="12"/>
      <c r="X99" s="12"/>
      <c r="Y99" s="12"/>
      <c r="Z99" s="12"/>
      <c r="AA99" s="12"/>
      <c r="AB99" s="12"/>
      <c r="AC99" s="12"/>
    </row>
    <row r="100" spans="12:29">
      <c r="L100" s="12"/>
      <c r="M100" s="12"/>
      <c r="N100" s="12"/>
      <c r="V100" s="12"/>
      <c r="W100" s="12"/>
      <c r="X100" s="12"/>
      <c r="Y100" s="12"/>
      <c r="Z100" s="12"/>
      <c r="AA100" s="12"/>
      <c r="AB100" s="12"/>
      <c r="AC100" s="12"/>
    </row>
    <row r="101" spans="12:29">
      <c r="L101" s="12"/>
      <c r="M101" s="12"/>
      <c r="N101" s="12"/>
      <c r="V101" s="12"/>
      <c r="W101" s="12"/>
      <c r="X101" s="12"/>
      <c r="Y101" s="12"/>
      <c r="Z101" s="12"/>
      <c r="AA101" s="12"/>
      <c r="AB101" s="12"/>
      <c r="AC101" s="12"/>
    </row>
    <row r="102" spans="12:29">
      <c r="L102" s="12"/>
      <c r="M102" s="12"/>
      <c r="N102" s="12"/>
      <c r="V102" s="12"/>
      <c r="W102" s="12"/>
      <c r="X102" s="12"/>
      <c r="Y102" s="12"/>
      <c r="Z102" s="12"/>
      <c r="AA102" s="12"/>
      <c r="AB102" s="12"/>
      <c r="AC102" s="12"/>
    </row>
    <row r="103" spans="12:29">
      <c r="L103" s="12"/>
      <c r="M103" s="12"/>
      <c r="N103" s="12"/>
      <c r="V103" s="12"/>
      <c r="W103" s="12"/>
      <c r="X103" s="12"/>
      <c r="Y103" s="12"/>
      <c r="Z103" s="12"/>
      <c r="AA103" s="12"/>
      <c r="AB103" s="12"/>
      <c r="AC103" s="12"/>
    </row>
    <row r="104" spans="12:29">
      <c r="L104" s="12"/>
      <c r="M104" s="12"/>
      <c r="N104" s="12"/>
      <c r="V104" s="12"/>
      <c r="W104" s="12"/>
      <c r="X104" s="12"/>
      <c r="Y104" s="12"/>
      <c r="Z104" s="12"/>
      <c r="AA104" s="12"/>
      <c r="AB104" s="12"/>
      <c r="AC104" s="12"/>
    </row>
    <row r="105" spans="12:29">
      <c r="L105" s="12"/>
      <c r="M105" s="12"/>
      <c r="N105" s="12"/>
      <c r="V105" s="12"/>
      <c r="W105" s="12"/>
      <c r="X105" s="12"/>
      <c r="Y105" s="12"/>
      <c r="Z105" s="12"/>
      <c r="AA105" s="12"/>
      <c r="AB105" s="12"/>
      <c r="AC105" s="12"/>
    </row>
    <row r="106" spans="12:29">
      <c r="L106" s="12"/>
      <c r="M106" s="12"/>
      <c r="N106" s="12"/>
      <c r="V106" s="12"/>
      <c r="W106" s="12"/>
      <c r="X106" s="12"/>
      <c r="Y106" s="12"/>
      <c r="Z106" s="12"/>
      <c r="AA106" s="12"/>
      <c r="AB106" s="12"/>
      <c r="AC106" s="12"/>
    </row>
    <row r="107" spans="12:29">
      <c r="L107" s="12"/>
      <c r="M107" s="12"/>
      <c r="N107" s="12"/>
      <c r="V107" s="12"/>
      <c r="W107" s="12"/>
      <c r="X107" s="12"/>
      <c r="Y107" s="12"/>
      <c r="Z107" s="12"/>
      <c r="AA107" s="12"/>
      <c r="AB107" s="12"/>
      <c r="AC107" s="12"/>
    </row>
    <row r="108" spans="12:29">
      <c r="L108" s="12"/>
      <c r="M108" s="12"/>
      <c r="N108" s="12"/>
      <c r="V108" s="12"/>
      <c r="W108" s="12"/>
      <c r="X108" s="12"/>
      <c r="Y108" s="12"/>
      <c r="Z108" s="12"/>
      <c r="AA108" s="12"/>
      <c r="AB108" s="12"/>
      <c r="AC108" s="12"/>
    </row>
    <row r="109" spans="12:29">
      <c r="L109" s="12"/>
      <c r="M109" s="12"/>
      <c r="N109" s="12"/>
      <c r="V109" s="12"/>
      <c r="W109" s="12"/>
      <c r="X109" s="12"/>
      <c r="Y109" s="12"/>
      <c r="Z109" s="12"/>
      <c r="AA109" s="12"/>
      <c r="AB109" s="12"/>
      <c r="AC109" s="12"/>
    </row>
    <row r="110" spans="12:29">
      <c r="L110" s="12"/>
      <c r="M110" s="12"/>
      <c r="N110" s="12"/>
      <c r="V110" s="12"/>
      <c r="W110" s="12"/>
      <c r="X110" s="12"/>
      <c r="Y110" s="12"/>
      <c r="Z110" s="12"/>
      <c r="AA110" s="12"/>
      <c r="AB110" s="12"/>
      <c r="AC110" s="12"/>
    </row>
    <row r="111" spans="12:29">
      <c r="L111" s="12"/>
      <c r="M111" s="12"/>
      <c r="N111" s="12"/>
      <c r="V111" s="12"/>
      <c r="W111" s="12"/>
      <c r="X111" s="12"/>
      <c r="Y111" s="12"/>
      <c r="Z111" s="12"/>
      <c r="AA111" s="12"/>
      <c r="AB111" s="12"/>
      <c r="AC111" s="12"/>
    </row>
    <row r="112" spans="12:29">
      <c r="L112" s="12"/>
      <c r="M112" s="12"/>
      <c r="N112" s="12"/>
      <c r="V112" s="12"/>
      <c r="W112" s="12"/>
      <c r="X112" s="12"/>
      <c r="Y112" s="12"/>
      <c r="Z112" s="12"/>
      <c r="AA112" s="12"/>
      <c r="AB112" s="12"/>
      <c r="AC112" s="12"/>
    </row>
    <row r="113" spans="12:29">
      <c r="L113" s="12"/>
      <c r="M113" s="12"/>
      <c r="N113" s="12"/>
      <c r="V113" s="12"/>
      <c r="W113" s="12"/>
      <c r="X113" s="12"/>
      <c r="Y113" s="12"/>
      <c r="Z113" s="12"/>
      <c r="AA113" s="12"/>
      <c r="AB113" s="12"/>
      <c r="AC113" s="12"/>
    </row>
    <row r="114" spans="12:29">
      <c r="L114" s="12"/>
      <c r="M114" s="12"/>
      <c r="N114" s="12"/>
      <c r="V114" s="12"/>
      <c r="W114" s="12"/>
      <c r="X114" s="12"/>
      <c r="Y114" s="12"/>
      <c r="Z114" s="12"/>
      <c r="AA114" s="12"/>
      <c r="AB114" s="12"/>
      <c r="AC114" s="12"/>
    </row>
    <row r="115" spans="12:29">
      <c r="L115" s="12"/>
      <c r="M115" s="12"/>
      <c r="N115" s="12"/>
      <c r="V115" s="12"/>
      <c r="W115" s="12"/>
      <c r="X115" s="12"/>
      <c r="Y115" s="12"/>
      <c r="Z115" s="12"/>
      <c r="AA115" s="12"/>
      <c r="AB115" s="12"/>
      <c r="AC115" s="12"/>
    </row>
    <row r="116" spans="12:29">
      <c r="L116" s="12"/>
      <c r="M116" s="12"/>
      <c r="N116" s="12"/>
      <c r="V116" s="12"/>
      <c r="W116" s="12"/>
      <c r="X116" s="12"/>
      <c r="Y116" s="12"/>
      <c r="Z116" s="12"/>
      <c r="AA116" s="12"/>
      <c r="AB116" s="12"/>
      <c r="AC116" s="12"/>
    </row>
    <row r="117" spans="12:29">
      <c r="L117" s="12"/>
      <c r="M117" s="12"/>
      <c r="N117" s="12"/>
      <c r="V117" s="12"/>
      <c r="W117" s="12"/>
      <c r="X117" s="12"/>
      <c r="Y117" s="12"/>
      <c r="Z117" s="12"/>
      <c r="AA117" s="12"/>
      <c r="AB117" s="12"/>
      <c r="AC117" s="12"/>
    </row>
    <row r="118" spans="12:29">
      <c r="L118" s="12"/>
      <c r="M118" s="12"/>
      <c r="N118" s="12"/>
      <c r="V118" s="12"/>
      <c r="W118" s="12"/>
      <c r="X118" s="12"/>
      <c r="Y118" s="12"/>
      <c r="Z118" s="12"/>
      <c r="AA118" s="12"/>
      <c r="AB118" s="12"/>
      <c r="AC118" s="12"/>
    </row>
    <row r="119" spans="12:29">
      <c r="L119" s="12"/>
      <c r="M119" s="12"/>
      <c r="N119" s="12"/>
      <c r="V119" s="12"/>
      <c r="W119" s="12"/>
      <c r="X119" s="12"/>
      <c r="Y119" s="12"/>
      <c r="Z119" s="12"/>
      <c r="AA119" s="12"/>
      <c r="AB119" s="12"/>
      <c r="AC119" s="12"/>
    </row>
    <row r="120" spans="12:29">
      <c r="L120" s="12"/>
      <c r="M120" s="12"/>
      <c r="N120" s="12"/>
      <c r="V120" s="12"/>
      <c r="W120" s="12"/>
      <c r="X120" s="12"/>
      <c r="Y120" s="12"/>
      <c r="Z120" s="12"/>
      <c r="AA120" s="12"/>
      <c r="AB120" s="12"/>
      <c r="AC120" s="12"/>
    </row>
    <row r="121" spans="12:29">
      <c r="L121" s="12"/>
      <c r="M121" s="12"/>
      <c r="N121" s="12"/>
      <c r="V121" s="12"/>
      <c r="W121" s="12"/>
      <c r="X121" s="12"/>
      <c r="Y121" s="12"/>
      <c r="Z121" s="12"/>
      <c r="AA121" s="12"/>
      <c r="AB121" s="12"/>
      <c r="AC121" s="12"/>
    </row>
    <row r="122" spans="12:29">
      <c r="L122" s="12"/>
      <c r="M122" s="12"/>
      <c r="N122" s="12"/>
      <c r="V122" s="12"/>
      <c r="W122" s="12"/>
      <c r="X122" s="12"/>
      <c r="Y122" s="12"/>
      <c r="Z122" s="12"/>
      <c r="AA122" s="12"/>
      <c r="AB122" s="12"/>
      <c r="AC122" s="12"/>
    </row>
    <row r="123" spans="12:29">
      <c r="L123" s="12"/>
      <c r="M123" s="12"/>
      <c r="N123" s="12"/>
      <c r="V123" s="12"/>
      <c r="W123" s="12"/>
      <c r="X123" s="12"/>
      <c r="Y123" s="12"/>
      <c r="Z123" s="12"/>
      <c r="AA123" s="12"/>
      <c r="AB123" s="12"/>
      <c r="AC123" s="12"/>
    </row>
    <row r="124" spans="12:29">
      <c r="L124" s="12"/>
      <c r="M124" s="12"/>
      <c r="N124" s="12"/>
      <c r="V124" s="12"/>
      <c r="W124" s="12"/>
      <c r="X124" s="12"/>
      <c r="Y124" s="12"/>
      <c r="Z124" s="12"/>
      <c r="AA124" s="12"/>
      <c r="AB124" s="12"/>
      <c r="AC124" s="12"/>
    </row>
    <row r="125" spans="12:29">
      <c r="O125" s="13"/>
      <c r="P125" s="13"/>
      <c r="Q125" s="14"/>
      <c r="R125" s="14"/>
      <c r="S125" s="14"/>
      <c r="T125" s="14"/>
      <c r="U125" s="14"/>
    </row>
    <row r="126" spans="12:29">
      <c r="O126" s="13"/>
      <c r="P126" s="13"/>
      <c r="Q126" s="14"/>
      <c r="R126" s="14"/>
      <c r="S126" s="14"/>
      <c r="T126" s="14"/>
      <c r="U126" s="14"/>
    </row>
    <row r="127" spans="12:29">
      <c r="O127" s="13"/>
      <c r="P127" s="13"/>
      <c r="Q127" s="14"/>
      <c r="R127" s="14"/>
      <c r="S127" s="14"/>
      <c r="T127" s="14"/>
      <c r="U127" s="14"/>
    </row>
    <row r="128" spans="12:29">
      <c r="O128" s="13"/>
      <c r="P128" s="13"/>
      <c r="Q128" s="14"/>
      <c r="R128" s="14"/>
      <c r="S128" s="14"/>
      <c r="T128" s="14"/>
      <c r="U128" s="14"/>
    </row>
    <row r="129" spans="15:21">
      <c r="O129" s="13"/>
      <c r="P129" s="13"/>
      <c r="Q129" s="14"/>
      <c r="R129" s="14"/>
      <c r="S129" s="14"/>
      <c r="T129" s="14"/>
      <c r="U129" s="14"/>
    </row>
    <row r="130" spans="15:21">
      <c r="O130" s="13"/>
      <c r="P130" s="13"/>
      <c r="Q130" s="14"/>
      <c r="R130" s="14"/>
      <c r="S130" s="14"/>
      <c r="T130" s="14"/>
      <c r="U130" s="14"/>
    </row>
    <row r="131" spans="15:21">
      <c r="O131" s="13"/>
      <c r="P131" s="13"/>
      <c r="Q131" s="14"/>
      <c r="R131" s="14"/>
      <c r="S131" s="14"/>
      <c r="T131" s="14"/>
      <c r="U131" s="14"/>
    </row>
    <row r="132" spans="15:21">
      <c r="O132" s="13"/>
      <c r="P132" s="13"/>
      <c r="Q132" s="14"/>
      <c r="R132" s="14"/>
      <c r="S132" s="14"/>
      <c r="T132" s="14"/>
      <c r="U132" s="14"/>
    </row>
    <row r="133" spans="15:21">
      <c r="O133" s="13"/>
      <c r="P133" s="13"/>
      <c r="Q133" s="14"/>
      <c r="R133" s="14"/>
      <c r="S133" s="14"/>
      <c r="T133" s="14"/>
      <c r="U133" s="14"/>
    </row>
    <row r="134" spans="15:21">
      <c r="O134" s="13"/>
      <c r="P134" s="13"/>
      <c r="Q134" s="14"/>
      <c r="R134" s="14"/>
      <c r="S134" s="14"/>
      <c r="T134" s="14"/>
      <c r="U134" s="14"/>
    </row>
    <row r="135" spans="15:21">
      <c r="O135" s="13"/>
      <c r="P135" s="13"/>
      <c r="Q135" s="14"/>
      <c r="R135" s="14"/>
      <c r="S135" s="14"/>
      <c r="T135" s="14"/>
      <c r="U135" s="14"/>
    </row>
    <row r="136" spans="15:21">
      <c r="O136" s="13"/>
      <c r="P136" s="13"/>
      <c r="Q136" s="14"/>
      <c r="R136" s="14"/>
      <c r="S136" s="14"/>
      <c r="T136" s="14"/>
      <c r="U136" s="14"/>
    </row>
    <row r="137" spans="15:21">
      <c r="O137" s="13"/>
      <c r="P137" s="13"/>
      <c r="Q137" s="14"/>
      <c r="R137" s="14"/>
      <c r="S137" s="14"/>
      <c r="T137" s="14"/>
      <c r="U137" s="14"/>
    </row>
    <row r="138" spans="15:21">
      <c r="O138" s="13"/>
      <c r="P138" s="13"/>
      <c r="Q138" s="14"/>
      <c r="R138" s="14"/>
      <c r="S138" s="14"/>
      <c r="T138" s="14"/>
      <c r="U138" s="14"/>
    </row>
    <row r="139" spans="15:21">
      <c r="O139" s="13"/>
      <c r="P139" s="13"/>
      <c r="Q139" s="14"/>
      <c r="R139" s="14"/>
      <c r="S139" s="14"/>
      <c r="T139" s="14"/>
      <c r="U139" s="14"/>
    </row>
    <row r="140" spans="15:21">
      <c r="O140" s="13"/>
      <c r="P140" s="13"/>
      <c r="Q140" s="14"/>
      <c r="R140" s="14"/>
      <c r="S140" s="14"/>
      <c r="T140" s="14"/>
      <c r="U140" s="14"/>
    </row>
    <row r="141" spans="15:21">
      <c r="O141" s="13"/>
      <c r="P141" s="13"/>
      <c r="Q141" s="14"/>
      <c r="R141" s="14"/>
      <c r="S141" s="14"/>
      <c r="T141" s="14"/>
      <c r="U141" s="14"/>
    </row>
    <row r="142" spans="15:21">
      <c r="O142" s="13"/>
      <c r="P142" s="13"/>
      <c r="Q142" s="14"/>
      <c r="R142" s="14"/>
      <c r="S142" s="14"/>
      <c r="T142" s="14"/>
      <c r="U142" s="14"/>
    </row>
    <row r="143" spans="15:21">
      <c r="O143" s="13"/>
      <c r="P143" s="13"/>
      <c r="Q143" s="14"/>
      <c r="R143" s="14"/>
      <c r="S143" s="14"/>
      <c r="T143" s="14"/>
      <c r="U143" s="14"/>
    </row>
    <row r="144" spans="15:21">
      <c r="O144" s="13"/>
      <c r="P144" s="13"/>
      <c r="Q144" s="14"/>
      <c r="R144" s="14"/>
      <c r="S144" s="14"/>
      <c r="T144" s="14"/>
      <c r="U144" s="14"/>
    </row>
    <row r="145" spans="15:21">
      <c r="O145" s="13"/>
      <c r="P145" s="13"/>
      <c r="Q145" s="14"/>
      <c r="R145" s="14"/>
      <c r="S145" s="14"/>
      <c r="T145" s="14"/>
      <c r="U145" s="14"/>
    </row>
    <row r="146" spans="15:21">
      <c r="O146" s="13"/>
      <c r="P146" s="13"/>
      <c r="Q146" s="14"/>
      <c r="R146" s="14"/>
      <c r="S146" s="14"/>
      <c r="T146" s="14"/>
      <c r="U146" s="14"/>
    </row>
    <row r="147" spans="15:21">
      <c r="O147" s="13"/>
      <c r="P147" s="13"/>
      <c r="Q147" s="14"/>
      <c r="R147" s="14"/>
      <c r="S147" s="14"/>
      <c r="T147" s="14"/>
      <c r="U147" s="14"/>
    </row>
    <row r="148" spans="15:21">
      <c r="O148" s="13"/>
      <c r="P148" s="13"/>
      <c r="Q148" s="14"/>
      <c r="R148" s="14"/>
      <c r="S148" s="14"/>
      <c r="T148" s="14"/>
      <c r="U148" s="14"/>
    </row>
    <row r="149" spans="15:21">
      <c r="O149" s="13"/>
      <c r="P149" s="13"/>
      <c r="Q149" s="14"/>
      <c r="R149" s="14"/>
      <c r="S149" s="14"/>
      <c r="T149" s="14"/>
      <c r="U149" s="14"/>
    </row>
    <row r="150" spans="15:21">
      <c r="O150" s="13"/>
      <c r="P150" s="13"/>
      <c r="Q150" s="14"/>
      <c r="R150" s="14"/>
      <c r="S150" s="14"/>
      <c r="T150" s="14"/>
      <c r="U150" s="14"/>
    </row>
    <row r="151" spans="15:21">
      <c r="O151" s="13"/>
      <c r="P151" s="13"/>
      <c r="Q151" s="14"/>
      <c r="R151" s="14"/>
      <c r="S151" s="14"/>
      <c r="T151" s="14"/>
      <c r="U151" s="14"/>
    </row>
    <row r="152" spans="15:21">
      <c r="O152" s="13"/>
      <c r="P152" s="13"/>
      <c r="Q152" s="14"/>
      <c r="R152" s="14"/>
      <c r="S152" s="14"/>
      <c r="T152" s="14"/>
      <c r="U152" s="14"/>
    </row>
    <row r="153" spans="15:21">
      <c r="O153" s="13"/>
      <c r="P153" s="13"/>
      <c r="Q153" s="14"/>
      <c r="R153" s="14"/>
      <c r="S153" s="14"/>
      <c r="T153" s="14"/>
      <c r="U153" s="14"/>
    </row>
    <row r="154" spans="15:21">
      <c r="O154" s="13"/>
      <c r="P154" s="13"/>
      <c r="Q154" s="14"/>
      <c r="R154" s="14"/>
      <c r="S154" s="14"/>
      <c r="T154" s="14"/>
      <c r="U154" s="1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="140" zoomScaleNormal="140" workbookViewId="0">
      <selection activeCell="G10" sqref="G10"/>
    </sheetView>
  </sheetViews>
  <sheetFormatPr defaultRowHeight="15"/>
  <cols>
    <col min="1" max="1" width="9.140625" style="47" customWidth="1"/>
    <col min="2" max="2" width="9.140625" style="47"/>
    <col min="3" max="3" width="9.140625" style="47" customWidth="1"/>
    <col min="4" max="4" width="9.140625" style="47"/>
    <col min="5" max="5" width="9.140625" style="47" customWidth="1"/>
    <col min="6" max="6" width="49.7109375" style="47" customWidth="1"/>
    <col min="7" max="16384" width="9.140625" style="47"/>
  </cols>
  <sheetData>
    <row r="1" spans="1:9" s="46" customFormat="1" ht="27.75">
      <c r="A1" s="142" t="s">
        <v>19</v>
      </c>
      <c r="B1" s="142"/>
      <c r="C1" s="142"/>
      <c r="D1" s="142"/>
      <c r="E1" s="142"/>
      <c r="F1" s="142"/>
    </row>
    <row r="2" spans="1:9" s="20" customFormat="1" ht="27.75">
      <c r="A2" s="142" t="s">
        <v>46</v>
      </c>
      <c r="B2" s="142"/>
      <c r="C2" s="142"/>
      <c r="D2" s="142"/>
      <c r="E2" s="142"/>
      <c r="F2" s="142"/>
      <c r="G2" s="19"/>
      <c r="H2" s="19"/>
      <c r="I2" s="19"/>
    </row>
    <row r="3" spans="1:9" s="20" customFormat="1" ht="27.75">
      <c r="A3" s="142" t="s">
        <v>47</v>
      </c>
      <c r="B3" s="142"/>
      <c r="C3" s="142"/>
      <c r="D3" s="142"/>
      <c r="E3" s="142"/>
      <c r="F3" s="142"/>
      <c r="G3" s="19"/>
      <c r="H3" s="19"/>
      <c r="I3" s="19"/>
    </row>
    <row r="4" spans="1:9" s="20" customFormat="1" ht="27.75">
      <c r="A4" s="142" t="s">
        <v>48</v>
      </c>
      <c r="B4" s="142"/>
      <c r="C4" s="142"/>
      <c r="D4" s="142"/>
      <c r="E4" s="142"/>
      <c r="F4" s="142"/>
      <c r="G4" s="19"/>
      <c r="H4" s="19"/>
      <c r="I4" s="19"/>
    </row>
    <row r="5" spans="1:9" s="20" customFormat="1" ht="27.75">
      <c r="A5" s="142" t="s">
        <v>49</v>
      </c>
      <c r="B5" s="142"/>
      <c r="C5" s="142"/>
      <c r="D5" s="142"/>
      <c r="E5" s="142"/>
      <c r="F5" s="142"/>
      <c r="G5" s="19"/>
      <c r="H5" s="19"/>
      <c r="I5" s="19"/>
    </row>
    <row r="6" spans="1:9" ht="27.75">
      <c r="A6" s="142" t="s">
        <v>105</v>
      </c>
      <c r="B6" s="142"/>
      <c r="C6" s="142"/>
      <c r="D6" s="142"/>
      <c r="E6" s="142"/>
      <c r="F6" s="142"/>
    </row>
    <row r="7" spans="1:9" ht="27.75">
      <c r="A7" s="129"/>
      <c r="B7" s="129"/>
      <c r="C7" s="129"/>
      <c r="D7" s="129"/>
      <c r="E7" s="129"/>
      <c r="F7" s="129"/>
    </row>
    <row r="8" spans="1:9" s="48" customFormat="1" ht="24">
      <c r="A8" s="84" t="s">
        <v>108</v>
      </c>
      <c r="B8" s="84"/>
      <c r="C8" s="84"/>
      <c r="D8" s="84"/>
      <c r="E8" s="84"/>
      <c r="F8" s="84"/>
    </row>
    <row r="9" spans="1:9" s="48" customFormat="1" ht="24">
      <c r="A9" s="143" t="s">
        <v>106</v>
      </c>
      <c r="B9" s="143"/>
      <c r="C9" s="143"/>
      <c r="D9" s="143"/>
      <c r="E9" s="143"/>
      <c r="F9" s="143"/>
      <c r="G9" s="143"/>
    </row>
    <row r="10" spans="1:9" s="48" customFormat="1" ht="24">
      <c r="A10" s="84" t="s">
        <v>107</v>
      </c>
      <c r="B10" s="84"/>
      <c r="C10" s="84"/>
      <c r="D10" s="84"/>
      <c r="E10" s="84"/>
      <c r="F10" s="84"/>
    </row>
    <row r="11" spans="1:9" s="48" customFormat="1" ht="24">
      <c r="A11" s="84" t="s">
        <v>91</v>
      </c>
      <c r="B11" s="84"/>
      <c r="C11" s="84"/>
      <c r="D11" s="84"/>
      <c r="E11" s="84"/>
      <c r="F11" s="84"/>
    </row>
    <row r="12" spans="1:9" s="48" customFormat="1" ht="24">
      <c r="A12" s="120" t="s">
        <v>92</v>
      </c>
      <c r="B12" s="120"/>
      <c r="C12" s="120"/>
      <c r="D12" s="120"/>
      <c r="E12" s="120"/>
      <c r="F12" s="120"/>
    </row>
    <row r="13" spans="1:9" s="48" customFormat="1" ht="24">
      <c r="A13" s="120" t="s">
        <v>93</v>
      </c>
      <c r="B13" s="120"/>
      <c r="C13" s="120"/>
      <c r="D13" s="120"/>
      <c r="E13" s="120"/>
      <c r="F13" s="120"/>
    </row>
    <row r="14" spans="1:9" s="48" customFormat="1" ht="24">
      <c r="A14" s="84" t="s">
        <v>94</v>
      </c>
      <c r="B14" s="84"/>
      <c r="C14" s="84"/>
      <c r="D14" s="84"/>
      <c r="E14" s="84"/>
      <c r="F14" s="84"/>
    </row>
    <row r="15" spans="1:9" s="48" customFormat="1" ht="24">
      <c r="A15" s="84" t="s">
        <v>95</v>
      </c>
      <c r="B15" s="84"/>
      <c r="C15" s="84"/>
      <c r="D15" s="84"/>
      <c r="E15" s="84"/>
      <c r="F15" s="84"/>
    </row>
    <row r="16" spans="1:9" s="48" customFormat="1" ht="24">
      <c r="A16" s="84" t="s">
        <v>96</v>
      </c>
      <c r="B16" s="84"/>
      <c r="C16" s="84"/>
      <c r="D16" s="84"/>
      <c r="E16" s="84"/>
      <c r="F16" s="84"/>
    </row>
    <row r="17" spans="1:9" s="48" customFormat="1" ht="24">
      <c r="A17" s="120" t="s">
        <v>97</v>
      </c>
      <c r="B17" s="120"/>
      <c r="C17" s="120"/>
      <c r="D17" s="120"/>
      <c r="E17" s="120"/>
      <c r="F17" s="120"/>
    </row>
    <row r="18" spans="1:9" s="7" customFormat="1" ht="24">
      <c r="A18" s="84" t="s">
        <v>98</v>
      </c>
      <c r="B18" s="84"/>
      <c r="C18" s="84"/>
      <c r="D18" s="84"/>
      <c r="E18" s="84"/>
      <c r="F18" s="84"/>
    </row>
    <row r="19" spans="1:9" s="7" customFormat="1" ht="24">
      <c r="A19" s="84" t="s">
        <v>128</v>
      </c>
      <c r="B19" s="84"/>
      <c r="C19" s="84"/>
      <c r="D19" s="84"/>
      <c r="E19" s="84"/>
      <c r="F19" s="84"/>
    </row>
    <row r="20" spans="1:9" s="7" customFormat="1" ht="24">
      <c r="A20" s="120" t="s">
        <v>99</v>
      </c>
      <c r="B20" s="120"/>
      <c r="C20" s="120"/>
      <c r="D20" s="120"/>
      <c r="E20" s="120"/>
      <c r="F20" s="120"/>
    </row>
    <row r="21" spans="1:9" s="7" customFormat="1" ht="24">
      <c r="A21" s="83"/>
      <c r="B21" s="83" t="s">
        <v>100</v>
      </c>
      <c r="C21" s="83"/>
      <c r="D21" s="83"/>
      <c r="E21" s="83"/>
      <c r="F21" s="83"/>
    </row>
    <row r="22" spans="1:9" s="7" customFormat="1" ht="24">
      <c r="A22" s="83" t="s">
        <v>101</v>
      </c>
      <c r="B22" s="83"/>
      <c r="C22" s="83"/>
      <c r="D22" s="83"/>
      <c r="E22" s="83"/>
      <c r="F22" s="83"/>
    </row>
    <row r="23" spans="1:9" s="7" customFormat="1" ht="24">
      <c r="A23" s="144" t="s">
        <v>102</v>
      </c>
      <c r="B23" s="144"/>
      <c r="C23" s="144"/>
      <c r="D23" s="144"/>
      <c r="E23" s="144"/>
      <c r="F23" s="144"/>
      <c r="G23" s="17"/>
      <c r="H23" s="84"/>
    </row>
    <row r="24" spans="1:9" s="7" customFormat="1" ht="24">
      <c r="B24" s="145" t="s">
        <v>103</v>
      </c>
      <c r="C24" s="145"/>
      <c r="D24" s="145"/>
      <c r="E24" s="145"/>
      <c r="F24" s="145"/>
      <c r="G24" s="122"/>
      <c r="H24" s="122"/>
      <c r="I24" s="122"/>
    </row>
    <row r="25" spans="1:9" s="7" customFormat="1" ht="24">
      <c r="A25" s="145" t="s">
        <v>109</v>
      </c>
      <c r="B25" s="145"/>
      <c r="C25" s="145"/>
      <c r="D25" s="145"/>
      <c r="E25" s="145"/>
      <c r="F25" s="145"/>
      <c r="G25" s="122"/>
      <c r="H25" s="122"/>
      <c r="I25" s="122"/>
    </row>
    <row r="26" spans="1:9" s="7" customFormat="1" ht="24">
      <c r="A26" s="145" t="s">
        <v>104</v>
      </c>
      <c r="B26" s="145"/>
      <c r="C26" s="145"/>
      <c r="D26" s="145"/>
      <c r="E26" s="145"/>
      <c r="F26" s="145"/>
      <c r="G26" s="145"/>
      <c r="H26" s="145"/>
      <c r="I26" s="145"/>
    </row>
    <row r="27" spans="1:9" s="7" customFormat="1" ht="24">
      <c r="A27" s="146" t="s">
        <v>110</v>
      </c>
      <c r="B27" s="146"/>
      <c r="C27" s="146"/>
      <c r="D27" s="146"/>
      <c r="E27" s="146"/>
      <c r="F27" s="146"/>
    </row>
    <row r="28" spans="1:9" s="7" customFormat="1" ht="24">
      <c r="A28" s="143" t="s">
        <v>111</v>
      </c>
      <c r="B28" s="143"/>
      <c r="C28" s="143"/>
      <c r="D28" s="143"/>
      <c r="E28" s="143"/>
      <c r="F28" s="143"/>
    </row>
    <row r="29" spans="1:9" s="7" customFormat="1" ht="24">
      <c r="A29" s="143" t="s">
        <v>112</v>
      </c>
      <c r="B29" s="143"/>
      <c r="C29" s="143"/>
      <c r="D29" s="143"/>
      <c r="E29" s="143"/>
      <c r="F29" s="143"/>
    </row>
    <row r="30" spans="1:9" ht="24">
      <c r="A30" s="143" t="s">
        <v>118</v>
      </c>
      <c r="B30" s="143"/>
      <c r="C30" s="143"/>
      <c r="D30" s="143"/>
      <c r="E30" s="143"/>
      <c r="F30" s="143"/>
    </row>
    <row r="31" spans="1:9" s="141" customFormat="1" ht="24">
      <c r="A31" s="141" t="s">
        <v>119</v>
      </c>
    </row>
  </sheetData>
  <mergeCells count="15">
    <mergeCell ref="A1:F1"/>
    <mergeCell ref="A2:F2"/>
    <mergeCell ref="A3:F3"/>
    <mergeCell ref="A4:F4"/>
    <mergeCell ref="A30:F30"/>
    <mergeCell ref="A23:F23"/>
    <mergeCell ref="A5:F5"/>
    <mergeCell ref="A6:F6"/>
    <mergeCell ref="A9:G9"/>
    <mergeCell ref="A26:I26"/>
    <mergeCell ref="A29:F29"/>
    <mergeCell ref="A25:F25"/>
    <mergeCell ref="B24:F24"/>
    <mergeCell ref="A27:F27"/>
    <mergeCell ref="A28:F28"/>
  </mergeCells>
  <pageMargins left="0.5" right="0.25" top="0.75" bottom="0.2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19" zoomScale="120" zoomScaleNormal="120" workbookViewId="0">
      <selection activeCell="D34" sqref="D34"/>
    </sheetView>
  </sheetViews>
  <sheetFormatPr defaultRowHeight="23.25"/>
  <cols>
    <col min="1" max="1" width="8.140625" style="1" customWidth="1"/>
    <col min="2" max="2" width="7.7109375" style="1" customWidth="1"/>
    <col min="3" max="3" width="9" style="1"/>
    <col min="4" max="4" width="15.42578125" style="1" customWidth="1"/>
    <col min="5" max="5" width="26.140625" style="1" customWidth="1"/>
    <col min="6" max="6" width="11.7109375" style="2" customWidth="1"/>
    <col min="7" max="7" width="16.140625" style="2" customWidth="1"/>
    <col min="8" max="8" width="20" style="2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4" width="9" style="1"/>
  </cols>
  <sheetData>
    <row r="1" spans="1:9">
      <c r="B1" s="159" t="s">
        <v>1</v>
      </c>
      <c r="C1" s="159"/>
      <c r="D1" s="159"/>
      <c r="E1" s="159"/>
      <c r="F1" s="159"/>
      <c r="G1" s="159"/>
      <c r="H1" s="62"/>
    </row>
    <row r="2" spans="1:9">
      <c r="B2" s="85"/>
      <c r="C2" s="85"/>
      <c r="D2" s="85"/>
      <c r="E2" s="85"/>
      <c r="F2" s="85"/>
      <c r="G2" s="85"/>
      <c r="H2" s="62"/>
    </row>
    <row r="3" spans="1:9" s="20" customFormat="1" ht="27.75">
      <c r="A3" s="19" t="s">
        <v>68</v>
      </c>
      <c r="B3" s="19"/>
      <c r="C3" s="19"/>
      <c r="D3" s="19"/>
      <c r="E3" s="19"/>
      <c r="F3" s="19"/>
      <c r="G3" s="19"/>
      <c r="H3" s="19"/>
      <c r="I3" s="19"/>
    </row>
    <row r="4" spans="1:9" s="20" customFormat="1" ht="27.75">
      <c r="A4" s="142" t="s">
        <v>47</v>
      </c>
      <c r="B4" s="142"/>
      <c r="C4" s="142"/>
      <c r="D4" s="142"/>
      <c r="E4" s="142"/>
      <c r="F4" s="142"/>
      <c r="G4" s="142"/>
      <c r="H4" s="19"/>
      <c r="I4" s="19"/>
    </row>
    <row r="5" spans="1:9" s="20" customFormat="1" ht="27.75">
      <c r="A5" s="142" t="s">
        <v>48</v>
      </c>
      <c r="B5" s="142"/>
      <c r="C5" s="142"/>
      <c r="D5" s="142"/>
      <c r="E5" s="142"/>
      <c r="F5" s="142"/>
      <c r="G5" s="142"/>
      <c r="H5" s="19"/>
      <c r="I5" s="19"/>
    </row>
    <row r="6" spans="1:9" s="20" customFormat="1" ht="27.75">
      <c r="A6" s="142" t="s">
        <v>78</v>
      </c>
      <c r="B6" s="142"/>
      <c r="C6" s="142"/>
      <c r="D6" s="142"/>
      <c r="E6" s="142"/>
      <c r="F6" s="142"/>
      <c r="G6" s="142"/>
      <c r="H6" s="19"/>
      <c r="I6" s="19"/>
    </row>
    <row r="7" spans="1:9" s="20" customFormat="1" ht="27.75">
      <c r="A7" s="142" t="s">
        <v>105</v>
      </c>
      <c r="B7" s="142"/>
      <c r="C7" s="142"/>
      <c r="D7" s="142"/>
      <c r="E7" s="142"/>
      <c r="F7" s="142"/>
      <c r="G7" s="142"/>
      <c r="H7" s="19"/>
      <c r="I7" s="19"/>
    </row>
    <row r="8" spans="1:9" s="20" customFormat="1" ht="27.75">
      <c r="A8" s="119"/>
      <c r="B8" s="119"/>
      <c r="C8" s="119"/>
      <c r="D8" s="119"/>
      <c r="E8" s="119"/>
      <c r="F8" s="119"/>
      <c r="G8" s="119"/>
      <c r="H8" s="19"/>
      <c r="I8" s="19"/>
    </row>
    <row r="9" spans="1:9" s="7" customFormat="1" ht="24">
      <c r="B9" s="8" t="s">
        <v>24</v>
      </c>
      <c r="F9" s="21"/>
      <c r="G9" s="21"/>
      <c r="H9" s="21"/>
    </row>
    <row r="10" spans="1:9" s="7" customFormat="1" ht="24">
      <c r="B10" s="7" t="s">
        <v>83</v>
      </c>
      <c r="C10" s="80"/>
      <c r="D10" s="80"/>
      <c r="E10" s="80"/>
      <c r="F10" s="81"/>
      <c r="G10" s="81"/>
      <c r="H10" s="21"/>
    </row>
    <row r="11" spans="1:9" s="7" customFormat="1" ht="24">
      <c r="B11" s="22"/>
      <c r="C11" s="163" t="s">
        <v>2</v>
      </c>
      <c r="D11" s="163"/>
      <c r="E11" s="163"/>
      <c r="F11" s="10" t="s">
        <v>3</v>
      </c>
      <c r="G11" s="10" t="s">
        <v>4</v>
      </c>
      <c r="H11" s="21"/>
    </row>
    <row r="12" spans="1:9" s="7" customFormat="1" ht="24">
      <c r="B12" s="22"/>
      <c r="C12" s="160" t="s">
        <v>50</v>
      </c>
      <c r="D12" s="161" t="s">
        <v>50</v>
      </c>
      <c r="E12" s="161" t="s">
        <v>50</v>
      </c>
      <c r="F12" s="127">
        <v>28</v>
      </c>
      <c r="G12" s="128">
        <f t="shared" ref="G12:G16" si="0">F12*100/F$17</f>
        <v>73.684210526315795</v>
      </c>
      <c r="H12" s="21"/>
    </row>
    <row r="13" spans="1:9" s="7" customFormat="1" ht="24">
      <c r="B13" s="22"/>
      <c r="C13" s="124" t="s">
        <v>53</v>
      </c>
      <c r="D13" s="113"/>
      <c r="E13" s="113"/>
      <c r="F13" s="125">
        <v>3</v>
      </c>
      <c r="G13" s="126">
        <f t="shared" si="0"/>
        <v>7.8947368421052628</v>
      </c>
      <c r="H13" s="112"/>
    </row>
    <row r="14" spans="1:9" s="7" customFormat="1" ht="24">
      <c r="B14" s="22"/>
      <c r="C14" s="114" t="s">
        <v>54</v>
      </c>
      <c r="D14" s="115"/>
      <c r="E14" s="115"/>
      <c r="F14" s="64">
        <v>25</v>
      </c>
      <c r="G14" s="49">
        <f t="shared" si="0"/>
        <v>65.78947368421052</v>
      </c>
      <c r="H14" s="112"/>
    </row>
    <row r="15" spans="1:9" s="7" customFormat="1" ht="24">
      <c r="B15" s="22"/>
      <c r="C15" s="160" t="s">
        <v>55</v>
      </c>
      <c r="D15" s="161" t="s">
        <v>55</v>
      </c>
      <c r="E15" s="162" t="s">
        <v>55</v>
      </c>
      <c r="F15" s="127">
        <v>8</v>
      </c>
      <c r="G15" s="128">
        <f t="shared" si="0"/>
        <v>21.05263157894737</v>
      </c>
      <c r="H15" s="21"/>
    </row>
    <row r="16" spans="1:9" s="7" customFormat="1" ht="24">
      <c r="B16" s="22"/>
      <c r="C16" s="114" t="s">
        <v>21</v>
      </c>
      <c r="D16" s="115"/>
      <c r="E16" s="116"/>
      <c r="F16" s="64">
        <v>2</v>
      </c>
      <c r="G16" s="49">
        <f t="shared" si="0"/>
        <v>5.2631578947368425</v>
      </c>
      <c r="H16" s="112"/>
    </row>
    <row r="17" spans="2:8" s="7" customFormat="1" ht="24.75" thickBot="1">
      <c r="B17" s="22"/>
      <c r="C17" s="150" t="s">
        <v>5</v>
      </c>
      <c r="D17" s="150"/>
      <c r="E17" s="150"/>
      <c r="F17" s="65">
        <v>38</v>
      </c>
      <c r="G17" s="45">
        <f>F17*100/F$17</f>
        <v>100</v>
      </c>
    </row>
    <row r="18" spans="2:8" s="7" customFormat="1" ht="24.75" thickTop="1">
      <c r="B18" s="22"/>
      <c r="C18" s="24"/>
      <c r="D18" s="24"/>
      <c r="E18" s="24"/>
      <c r="F18" s="25"/>
      <c r="G18" s="26"/>
    </row>
    <row r="19" spans="2:8" s="7" customFormat="1" ht="24">
      <c r="B19" s="22"/>
      <c r="C19" s="7" t="s">
        <v>76</v>
      </c>
      <c r="F19" s="21"/>
      <c r="G19" s="21"/>
    </row>
    <row r="20" spans="2:8" s="7" customFormat="1" ht="24">
      <c r="B20" s="7" t="s">
        <v>77</v>
      </c>
      <c r="F20" s="21"/>
      <c r="G20" s="21"/>
    </row>
    <row r="21" spans="2:8" s="7" customFormat="1" ht="16.5" customHeight="1">
      <c r="F21" s="82"/>
      <c r="G21" s="82"/>
    </row>
    <row r="22" spans="2:8" s="7" customFormat="1" ht="24">
      <c r="B22" s="7" t="s">
        <v>82</v>
      </c>
      <c r="F22" s="21"/>
      <c r="G22" s="21"/>
    </row>
    <row r="23" spans="2:8" ht="24" thickBot="1">
      <c r="C23" s="1" t="s">
        <v>28</v>
      </c>
      <c r="H23" s="1"/>
    </row>
    <row r="24" spans="2:8" s="7" customFormat="1" ht="24.75" thickTop="1">
      <c r="C24" s="154" t="s">
        <v>6</v>
      </c>
      <c r="D24" s="154"/>
      <c r="E24" s="154"/>
      <c r="F24" s="27" t="s">
        <v>3</v>
      </c>
      <c r="G24" s="27" t="s">
        <v>4</v>
      </c>
    </row>
    <row r="25" spans="2:8" s="7" customFormat="1" ht="24">
      <c r="C25" s="155" t="s">
        <v>35</v>
      </c>
      <c r="D25" s="155"/>
      <c r="E25" s="155"/>
      <c r="F25" s="28">
        <v>19</v>
      </c>
      <c r="G25" s="23">
        <f>F25*100/F$33</f>
        <v>34.545454545454547</v>
      </c>
    </row>
    <row r="26" spans="2:8" s="7" customFormat="1" ht="24">
      <c r="C26" s="151" t="s">
        <v>74</v>
      </c>
      <c r="D26" s="152"/>
      <c r="E26" s="153"/>
      <c r="F26" s="28">
        <v>17</v>
      </c>
      <c r="G26" s="23">
        <f>F26*100/F$33</f>
        <v>30.90909090909091</v>
      </c>
    </row>
    <row r="27" spans="2:8" s="7" customFormat="1" ht="24">
      <c r="C27" s="67" t="s">
        <v>7</v>
      </c>
      <c r="D27" s="68"/>
      <c r="E27" s="69"/>
      <c r="F27" s="28">
        <v>9</v>
      </c>
      <c r="G27" s="23">
        <f>F27*100/F$33</f>
        <v>16.363636363636363</v>
      </c>
    </row>
    <row r="28" spans="2:8" s="7" customFormat="1" ht="24">
      <c r="C28" s="67" t="s">
        <v>129</v>
      </c>
      <c r="D28" s="68"/>
      <c r="E28" s="69"/>
      <c r="F28" s="28">
        <v>3</v>
      </c>
      <c r="G28" s="23">
        <f t="shared" ref="G28:G30" si="1">F28*100/F$33</f>
        <v>5.4545454545454541</v>
      </c>
    </row>
    <row r="29" spans="2:8" s="7" customFormat="1" ht="24">
      <c r="C29" s="67" t="s">
        <v>58</v>
      </c>
      <c r="D29" s="68"/>
      <c r="E29" s="69"/>
      <c r="F29" s="28">
        <v>3</v>
      </c>
      <c r="G29" s="23">
        <f t="shared" si="1"/>
        <v>5.4545454545454541</v>
      </c>
    </row>
    <row r="30" spans="2:8" s="7" customFormat="1" ht="24">
      <c r="C30" s="67" t="s">
        <v>75</v>
      </c>
      <c r="D30" s="68"/>
      <c r="E30" s="69"/>
      <c r="F30" s="28">
        <v>2</v>
      </c>
      <c r="G30" s="23">
        <f t="shared" si="1"/>
        <v>3.6363636363636362</v>
      </c>
    </row>
    <row r="31" spans="2:8" s="17" customFormat="1" ht="24" customHeight="1">
      <c r="C31" s="67" t="s">
        <v>72</v>
      </c>
      <c r="D31" s="68"/>
      <c r="E31" s="69"/>
      <c r="F31" s="28">
        <v>1</v>
      </c>
      <c r="G31" s="23">
        <f>F31*100/F$33</f>
        <v>1.8181818181818181</v>
      </c>
    </row>
    <row r="32" spans="2:8" s="17" customFormat="1" ht="24" customHeight="1">
      <c r="C32" s="156" t="s">
        <v>73</v>
      </c>
      <c r="D32" s="157"/>
      <c r="E32" s="158"/>
      <c r="F32" s="28">
        <v>1</v>
      </c>
      <c r="G32" s="23">
        <f>F32*100/F$33</f>
        <v>1.8181818181818181</v>
      </c>
    </row>
    <row r="33" spans="2:8" s="7" customFormat="1" ht="24.75" thickBot="1">
      <c r="C33" s="147" t="s">
        <v>5</v>
      </c>
      <c r="D33" s="148"/>
      <c r="E33" s="149"/>
      <c r="F33" s="29">
        <f>SUM(F25:F32)</f>
        <v>55</v>
      </c>
      <c r="G33" s="45">
        <f>F33*100/F$33</f>
        <v>100</v>
      </c>
    </row>
    <row r="34" spans="2:8" s="7" customFormat="1" ht="24.75" thickTop="1">
      <c r="C34" s="24"/>
      <c r="D34" s="24"/>
      <c r="E34" s="24"/>
      <c r="F34" s="25"/>
      <c r="G34" s="26"/>
    </row>
    <row r="35" spans="2:8" s="7" customFormat="1" ht="24">
      <c r="C35" s="24"/>
      <c r="D35" s="24"/>
      <c r="E35" s="24"/>
      <c r="F35" s="25"/>
      <c r="G35" s="26"/>
    </row>
    <row r="36" spans="2:8" s="7" customFormat="1" ht="24">
      <c r="C36" s="24"/>
      <c r="D36" s="24"/>
      <c r="E36" s="24"/>
      <c r="F36" s="25"/>
      <c r="G36" s="26"/>
    </row>
    <row r="37" spans="2:8" s="7" customFormat="1" ht="24">
      <c r="C37" s="24"/>
      <c r="D37" s="24"/>
      <c r="E37" s="24"/>
      <c r="F37" s="25"/>
      <c r="G37" s="26"/>
    </row>
    <row r="38" spans="2:8" s="7" customFormat="1" ht="24">
      <c r="F38" s="66"/>
      <c r="G38" s="66"/>
      <c r="H38" s="66"/>
    </row>
    <row r="39" spans="2:8" ht="24">
      <c r="B39" s="7"/>
    </row>
  </sheetData>
  <mergeCells count="14">
    <mergeCell ref="B1:G1"/>
    <mergeCell ref="C12:E12"/>
    <mergeCell ref="C15:E15"/>
    <mergeCell ref="C11:E11"/>
    <mergeCell ref="A4:G4"/>
    <mergeCell ref="A5:G5"/>
    <mergeCell ref="A6:G6"/>
    <mergeCell ref="A7:G7"/>
    <mergeCell ref="C33:E33"/>
    <mergeCell ref="C17:E17"/>
    <mergeCell ref="C26:E26"/>
    <mergeCell ref="C24:E24"/>
    <mergeCell ref="C25:E25"/>
    <mergeCell ref="C32:E32"/>
  </mergeCells>
  <pageMargins left="0.25" right="0" top="0.5" bottom="0.25" header="0.31496062992126" footer="0.31496062992126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"/>
  <sheetViews>
    <sheetView topLeftCell="A10" zoomScale="120" zoomScaleNormal="120" workbookViewId="0">
      <selection activeCell="B14" sqref="B14:E14"/>
    </sheetView>
  </sheetViews>
  <sheetFormatPr defaultRowHeight="23.25"/>
  <cols>
    <col min="1" max="1" width="7.140625" style="1" customWidth="1"/>
    <col min="2" max="2" width="7.7109375" style="1" customWidth="1"/>
    <col min="3" max="3" width="9.140625" style="1"/>
    <col min="4" max="4" width="15.42578125" style="1" customWidth="1"/>
    <col min="5" max="5" width="14.5703125" style="1" customWidth="1"/>
    <col min="6" max="6" width="7.7109375" style="2" customWidth="1"/>
    <col min="7" max="7" width="8.140625" style="2" customWidth="1"/>
    <col min="8" max="8" width="16" style="2" customWidth="1"/>
    <col min="9" max="257" width="9.140625" style="1"/>
    <col min="258" max="258" width="10.85546875" style="1" customWidth="1"/>
    <col min="259" max="259" width="9.140625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.140625" style="1"/>
    <col min="514" max="514" width="10.85546875" style="1" customWidth="1"/>
    <col min="515" max="515" width="9.140625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.140625" style="1"/>
    <col min="770" max="770" width="10.85546875" style="1" customWidth="1"/>
    <col min="771" max="771" width="9.140625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.140625" style="1"/>
    <col min="1026" max="1026" width="10.85546875" style="1" customWidth="1"/>
    <col min="1027" max="1027" width="9.140625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.140625" style="1"/>
    <col min="1282" max="1282" width="10.85546875" style="1" customWidth="1"/>
    <col min="1283" max="1283" width="9.140625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.140625" style="1"/>
    <col min="1538" max="1538" width="10.85546875" style="1" customWidth="1"/>
    <col min="1539" max="1539" width="9.140625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.140625" style="1"/>
    <col min="1794" max="1794" width="10.85546875" style="1" customWidth="1"/>
    <col min="1795" max="1795" width="9.140625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.140625" style="1"/>
    <col min="2050" max="2050" width="10.85546875" style="1" customWidth="1"/>
    <col min="2051" max="2051" width="9.140625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.140625" style="1"/>
    <col min="2306" max="2306" width="10.85546875" style="1" customWidth="1"/>
    <col min="2307" max="2307" width="9.140625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.140625" style="1"/>
    <col min="2562" max="2562" width="10.85546875" style="1" customWidth="1"/>
    <col min="2563" max="2563" width="9.140625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.140625" style="1"/>
    <col min="2818" max="2818" width="10.85546875" style="1" customWidth="1"/>
    <col min="2819" max="2819" width="9.140625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.140625" style="1"/>
    <col min="3074" max="3074" width="10.85546875" style="1" customWidth="1"/>
    <col min="3075" max="3075" width="9.140625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.140625" style="1"/>
    <col min="3330" max="3330" width="10.85546875" style="1" customWidth="1"/>
    <col min="3331" max="3331" width="9.140625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.140625" style="1"/>
    <col min="3586" max="3586" width="10.85546875" style="1" customWidth="1"/>
    <col min="3587" max="3587" width="9.140625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.140625" style="1"/>
    <col min="3842" max="3842" width="10.85546875" style="1" customWidth="1"/>
    <col min="3843" max="3843" width="9.140625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.140625" style="1"/>
    <col min="4098" max="4098" width="10.85546875" style="1" customWidth="1"/>
    <col min="4099" max="4099" width="9.140625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.140625" style="1"/>
    <col min="4354" max="4354" width="10.85546875" style="1" customWidth="1"/>
    <col min="4355" max="4355" width="9.140625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.140625" style="1"/>
    <col min="4610" max="4610" width="10.85546875" style="1" customWidth="1"/>
    <col min="4611" max="4611" width="9.140625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.140625" style="1"/>
    <col min="4866" max="4866" width="10.85546875" style="1" customWidth="1"/>
    <col min="4867" max="4867" width="9.140625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.140625" style="1"/>
    <col min="5122" max="5122" width="10.85546875" style="1" customWidth="1"/>
    <col min="5123" max="5123" width="9.140625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.140625" style="1"/>
    <col min="5378" max="5378" width="10.85546875" style="1" customWidth="1"/>
    <col min="5379" max="5379" width="9.140625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.140625" style="1"/>
    <col min="5634" max="5634" width="10.85546875" style="1" customWidth="1"/>
    <col min="5635" max="5635" width="9.140625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.140625" style="1"/>
    <col min="5890" max="5890" width="10.85546875" style="1" customWidth="1"/>
    <col min="5891" max="5891" width="9.140625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.140625" style="1"/>
    <col min="6146" max="6146" width="10.85546875" style="1" customWidth="1"/>
    <col min="6147" max="6147" width="9.140625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.140625" style="1"/>
    <col min="6402" max="6402" width="10.85546875" style="1" customWidth="1"/>
    <col min="6403" max="6403" width="9.140625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.140625" style="1"/>
    <col min="6658" max="6658" width="10.85546875" style="1" customWidth="1"/>
    <col min="6659" max="6659" width="9.140625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.140625" style="1"/>
    <col min="6914" max="6914" width="10.85546875" style="1" customWidth="1"/>
    <col min="6915" max="6915" width="9.140625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.140625" style="1"/>
    <col min="7170" max="7170" width="10.85546875" style="1" customWidth="1"/>
    <col min="7171" max="7171" width="9.140625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.140625" style="1"/>
    <col min="7426" max="7426" width="10.85546875" style="1" customWidth="1"/>
    <col min="7427" max="7427" width="9.140625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.140625" style="1"/>
    <col min="7682" max="7682" width="10.85546875" style="1" customWidth="1"/>
    <col min="7683" max="7683" width="9.140625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.140625" style="1"/>
    <col min="7938" max="7938" width="10.85546875" style="1" customWidth="1"/>
    <col min="7939" max="7939" width="9.140625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.140625" style="1"/>
    <col min="8194" max="8194" width="10.85546875" style="1" customWidth="1"/>
    <col min="8195" max="8195" width="9.140625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.140625" style="1"/>
    <col min="8450" max="8450" width="10.85546875" style="1" customWidth="1"/>
    <col min="8451" max="8451" width="9.140625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.140625" style="1"/>
    <col min="8706" max="8706" width="10.85546875" style="1" customWidth="1"/>
    <col min="8707" max="8707" width="9.140625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.140625" style="1"/>
    <col min="8962" max="8962" width="10.85546875" style="1" customWidth="1"/>
    <col min="8963" max="8963" width="9.140625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.140625" style="1"/>
    <col min="9218" max="9218" width="10.85546875" style="1" customWidth="1"/>
    <col min="9219" max="9219" width="9.140625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.140625" style="1"/>
    <col min="9474" max="9474" width="10.85546875" style="1" customWidth="1"/>
    <col min="9475" max="9475" width="9.140625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.140625" style="1"/>
    <col min="9730" max="9730" width="10.85546875" style="1" customWidth="1"/>
    <col min="9731" max="9731" width="9.140625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.140625" style="1"/>
    <col min="9986" max="9986" width="10.85546875" style="1" customWidth="1"/>
    <col min="9987" max="9987" width="9.140625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.140625" style="1"/>
    <col min="10242" max="10242" width="10.85546875" style="1" customWidth="1"/>
    <col min="10243" max="10243" width="9.140625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.140625" style="1"/>
    <col min="10498" max="10498" width="10.85546875" style="1" customWidth="1"/>
    <col min="10499" max="10499" width="9.140625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.140625" style="1"/>
    <col min="10754" max="10754" width="10.85546875" style="1" customWidth="1"/>
    <col min="10755" max="10755" width="9.140625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.140625" style="1"/>
    <col min="11010" max="11010" width="10.85546875" style="1" customWidth="1"/>
    <col min="11011" max="11011" width="9.140625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.140625" style="1"/>
    <col min="11266" max="11266" width="10.85546875" style="1" customWidth="1"/>
    <col min="11267" max="11267" width="9.140625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.140625" style="1"/>
    <col min="11522" max="11522" width="10.85546875" style="1" customWidth="1"/>
    <col min="11523" max="11523" width="9.140625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.140625" style="1"/>
    <col min="11778" max="11778" width="10.85546875" style="1" customWidth="1"/>
    <col min="11779" max="11779" width="9.140625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.140625" style="1"/>
    <col min="12034" max="12034" width="10.85546875" style="1" customWidth="1"/>
    <col min="12035" max="12035" width="9.140625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.140625" style="1"/>
    <col min="12290" max="12290" width="10.85546875" style="1" customWidth="1"/>
    <col min="12291" max="12291" width="9.140625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.140625" style="1"/>
    <col min="12546" max="12546" width="10.85546875" style="1" customWidth="1"/>
    <col min="12547" max="12547" width="9.140625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.140625" style="1"/>
    <col min="12802" max="12802" width="10.85546875" style="1" customWidth="1"/>
    <col min="12803" max="12803" width="9.140625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.140625" style="1"/>
    <col min="13058" max="13058" width="10.85546875" style="1" customWidth="1"/>
    <col min="13059" max="13059" width="9.140625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.140625" style="1"/>
    <col min="13314" max="13314" width="10.85546875" style="1" customWidth="1"/>
    <col min="13315" max="13315" width="9.140625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.140625" style="1"/>
    <col min="13570" max="13570" width="10.85546875" style="1" customWidth="1"/>
    <col min="13571" max="13571" width="9.140625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.140625" style="1"/>
    <col min="13826" max="13826" width="10.85546875" style="1" customWidth="1"/>
    <col min="13827" max="13827" width="9.140625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.140625" style="1"/>
    <col min="14082" max="14082" width="10.85546875" style="1" customWidth="1"/>
    <col min="14083" max="14083" width="9.140625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.140625" style="1"/>
    <col min="14338" max="14338" width="10.85546875" style="1" customWidth="1"/>
    <col min="14339" max="14339" width="9.140625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.140625" style="1"/>
    <col min="14594" max="14594" width="10.85546875" style="1" customWidth="1"/>
    <col min="14595" max="14595" width="9.140625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.140625" style="1"/>
    <col min="14850" max="14850" width="10.85546875" style="1" customWidth="1"/>
    <col min="14851" max="14851" width="9.140625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.140625" style="1"/>
    <col min="15106" max="15106" width="10.85546875" style="1" customWidth="1"/>
    <col min="15107" max="15107" width="9.140625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.140625" style="1"/>
    <col min="15362" max="15362" width="10.85546875" style="1" customWidth="1"/>
    <col min="15363" max="15363" width="9.140625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.140625" style="1"/>
    <col min="15618" max="15618" width="10.85546875" style="1" customWidth="1"/>
    <col min="15619" max="15619" width="9.140625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.140625" style="1"/>
    <col min="15874" max="15874" width="10.85546875" style="1" customWidth="1"/>
    <col min="15875" max="15875" width="9.140625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.140625" style="1"/>
    <col min="16130" max="16130" width="10.85546875" style="1" customWidth="1"/>
    <col min="16131" max="16131" width="9.140625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.140625" style="1"/>
    <col min="16384" max="16384" width="9" style="1" customWidth="1"/>
  </cols>
  <sheetData>
    <row r="1" spans="1:9" s="9" customFormat="1" ht="24">
      <c r="A1" s="173" t="s">
        <v>20</v>
      </c>
      <c r="B1" s="173"/>
      <c r="C1" s="173"/>
      <c r="D1" s="173"/>
      <c r="E1" s="173"/>
      <c r="F1" s="173"/>
      <c r="G1" s="173"/>
      <c r="H1" s="173"/>
    </row>
    <row r="2" spans="1:9">
      <c r="B2" s="2"/>
      <c r="C2" s="2"/>
      <c r="D2" s="2"/>
      <c r="E2" s="2"/>
      <c r="I2" s="5"/>
    </row>
    <row r="3" spans="1:9" s="7" customFormat="1" ht="24">
      <c r="B3" s="17"/>
      <c r="C3" s="7" t="s">
        <v>126</v>
      </c>
      <c r="F3" s="121"/>
      <c r="G3" s="121"/>
      <c r="H3" s="121"/>
    </row>
    <row r="4" spans="1:9" s="7" customFormat="1" ht="24">
      <c r="B4" s="7" t="s">
        <v>127</v>
      </c>
      <c r="F4" s="121"/>
      <c r="G4" s="121"/>
      <c r="H4" s="121"/>
    </row>
    <row r="5" spans="1:9" ht="24">
      <c r="B5" s="7" t="s">
        <v>128</v>
      </c>
    </row>
    <row r="6" spans="1:9" s="7" customFormat="1" ht="24">
      <c r="B6" s="7" t="s">
        <v>99</v>
      </c>
      <c r="E6" s="121"/>
      <c r="F6" s="121"/>
      <c r="G6" s="121"/>
    </row>
    <row r="7" spans="1:9">
      <c r="B7" s="2"/>
      <c r="C7" s="2"/>
      <c r="D7" s="2"/>
      <c r="E7" s="2"/>
      <c r="I7" s="5"/>
    </row>
    <row r="8" spans="1:9" s="7" customFormat="1" ht="24">
      <c r="B8" s="8" t="s">
        <v>42</v>
      </c>
      <c r="F8" s="88"/>
      <c r="G8" s="88"/>
      <c r="H8" s="88"/>
    </row>
    <row r="9" spans="1:9" s="17" customFormat="1" ht="24">
      <c r="B9" s="90" t="s">
        <v>79</v>
      </c>
      <c r="F9" s="88"/>
      <c r="G9" s="88"/>
      <c r="H9" s="88"/>
    </row>
    <row r="10" spans="1:9" s="17" customFormat="1" ht="24.75" thickBot="1">
      <c r="B10" s="17" t="s">
        <v>67</v>
      </c>
      <c r="F10" s="91"/>
      <c r="G10" s="91"/>
      <c r="H10" s="91"/>
    </row>
    <row r="11" spans="1:9" s="7" customFormat="1" ht="24.75" thickTop="1">
      <c r="B11" s="174" t="s">
        <v>8</v>
      </c>
      <c r="C11" s="175"/>
      <c r="D11" s="175"/>
      <c r="E11" s="176"/>
      <c r="F11" s="180"/>
      <c r="G11" s="182" t="s">
        <v>9</v>
      </c>
      <c r="H11" s="182" t="s">
        <v>10</v>
      </c>
    </row>
    <row r="12" spans="1:9" s="7" customFormat="1" ht="24.75" thickBot="1">
      <c r="B12" s="177"/>
      <c r="C12" s="178"/>
      <c r="D12" s="178"/>
      <c r="E12" s="179"/>
      <c r="F12" s="181"/>
      <c r="G12" s="183"/>
      <c r="H12" s="183"/>
    </row>
    <row r="13" spans="1:9" s="7" customFormat="1" ht="24.75" thickTop="1">
      <c r="B13" s="92" t="s">
        <v>43</v>
      </c>
      <c r="C13" s="93"/>
      <c r="D13" s="93"/>
      <c r="E13" s="94"/>
      <c r="F13" s="95"/>
      <c r="G13" s="24"/>
      <c r="H13" s="95"/>
      <c r="I13" s="96"/>
    </row>
    <row r="14" spans="1:9" s="7" customFormat="1" ht="24">
      <c r="B14" s="167" t="s">
        <v>63</v>
      </c>
      <c r="C14" s="168"/>
      <c r="D14" s="168"/>
      <c r="E14" s="169"/>
      <c r="F14" s="117">
        <f>DATA!V40</f>
        <v>3.236842105263158</v>
      </c>
      <c r="G14" s="117">
        <f>DATA!V41</f>
        <v>0.88330492810640948</v>
      </c>
      <c r="H14" s="118" t="str">
        <f>IF(F14&gt;4.5,"มากที่สุด",IF(F14&gt;3.5,"มาก",IF(F14&gt;2.5,"ปานกลาง",IF(F14&gt;1.5,"น้อย",IF(F14&lt;=1.5,"น้อยที่สุด")))))</f>
        <v>ปานกลาง</v>
      </c>
    </row>
    <row r="15" spans="1:9" s="7" customFormat="1" ht="24" customHeight="1">
      <c r="B15" s="170" t="s">
        <v>64</v>
      </c>
      <c r="C15" s="171"/>
      <c r="D15" s="171"/>
      <c r="E15" s="172"/>
      <c r="F15" s="117">
        <f>DATA!W40</f>
        <v>3.1842105263157894</v>
      </c>
      <c r="G15" s="117">
        <f>DATA!W41</f>
        <v>1.0095560479439742</v>
      </c>
      <c r="H15" s="118" t="str">
        <f>IF(F15&gt;4.5,"มากที่สุด",IF(F15&gt;3.5,"มาก",IF(F15&gt;2.5,"ปานกลาง",IF(F15&gt;1.5,"น้อย",IF(F15&lt;=1.5,"น้อยที่สุด")))))</f>
        <v>ปานกลาง</v>
      </c>
    </row>
    <row r="16" spans="1:9" s="7" customFormat="1" ht="24.75" thickBot="1">
      <c r="B16" s="164" t="s">
        <v>44</v>
      </c>
      <c r="C16" s="165"/>
      <c r="D16" s="165"/>
      <c r="E16" s="166"/>
      <c r="F16" s="97">
        <f>DATA!W43</f>
        <v>3.2105263157894739</v>
      </c>
      <c r="G16" s="98">
        <f>DATA!W42</f>
        <v>0.94256090128520564</v>
      </c>
      <c r="H16" s="99" t="str">
        <f t="shared" ref="H16" si="0">IF(F16&gt;4.5,"มากที่สุด",IF(F16&gt;3.5,"มาก",IF(F16&gt;2.5,"ปานกลาง",IF(F16&gt;1.5,"น้อย",IF(F16&lt;=1.5,"น้อยที่สุด")))))</f>
        <v>ปานกลาง</v>
      </c>
    </row>
    <row r="17" spans="1:10" s="7" customFormat="1" ht="24.75" thickTop="1">
      <c r="B17" s="100" t="s">
        <v>45</v>
      </c>
      <c r="C17" s="101"/>
      <c r="D17" s="101"/>
      <c r="E17" s="102"/>
      <c r="F17" s="103"/>
      <c r="G17" s="103"/>
      <c r="H17" s="102"/>
    </row>
    <row r="18" spans="1:10" s="7" customFormat="1" ht="24">
      <c r="B18" s="167" t="s">
        <v>65</v>
      </c>
      <c r="C18" s="168"/>
      <c r="D18" s="168"/>
      <c r="E18" s="169"/>
      <c r="F18" s="117">
        <f>DATA!X40</f>
        <v>4.3684210526315788</v>
      </c>
      <c r="G18" s="117">
        <f>DATA!X41</f>
        <v>0.48885152952935207</v>
      </c>
      <c r="H18" s="118" t="str">
        <f>IF(F18&gt;4.5,"มากที่สุด",IF(F18&gt;3.5,"มาก",IF(F18&gt;2.5,"ปานกลาง",IF(F18&gt;1.5,"น้อย",IF(F18&lt;=1.5,"น้อยที่สุด")))))</f>
        <v>มาก</v>
      </c>
    </row>
    <row r="19" spans="1:10" s="7" customFormat="1" ht="24" customHeight="1">
      <c r="B19" s="170" t="s">
        <v>66</v>
      </c>
      <c r="C19" s="171"/>
      <c r="D19" s="171"/>
      <c r="E19" s="172"/>
      <c r="F19" s="117">
        <f>DATA!Y40</f>
        <v>4.3684210526315788</v>
      </c>
      <c r="G19" s="117">
        <f>DATA!Y41</f>
        <v>0.48885152952935207</v>
      </c>
      <c r="H19" s="118" t="str">
        <f>IF(F19&gt;4.5,"มากที่สุด",IF(F19&gt;3.5,"มาก",IF(F19&gt;2.5,"ปานกลาง",IF(F19&gt;1.5,"น้อย",IF(F19&lt;=1.5,"น้อยที่สุด")))))</f>
        <v>มาก</v>
      </c>
    </row>
    <row r="20" spans="1:10" s="7" customFormat="1" ht="24.75" thickBot="1">
      <c r="B20" s="164" t="s">
        <v>44</v>
      </c>
      <c r="C20" s="165"/>
      <c r="D20" s="165"/>
      <c r="E20" s="166"/>
      <c r="F20" s="98">
        <f>DATA!Y43</f>
        <v>4.3684210526315788</v>
      </c>
      <c r="G20" s="104">
        <f>SUM(G18)</f>
        <v>0.48885152952935207</v>
      </c>
      <c r="H20" s="99" t="str">
        <f t="shared" ref="H20" si="1">IF(F20&gt;4.5,"มากที่สุด",IF(F20&gt;3.5,"มาก",IF(F20&gt;2.5,"ปานกลาง",IF(F20&gt;1.5,"น้อย",IF(F20&lt;=1.5,"น้อยที่สุด")))))</f>
        <v>มาก</v>
      </c>
      <c r="J20" s="105"/>
    </row>
    <row r="21" spans="1:10" s="7" customFormat="1" ht="24.75" thickTop="1">
      <c r="B21" s="96"/>
      <c r="C21" s="96"/>
      <c r="D21" s="96"/>
      <c r="E21" s="96"/>
      <c r="F21" s="106"/>
      <c r="G21" s="106"/>
      <c r="H21" s="106"/>
    </row>
    <row r="22" spans="1:10" s="7" customFormat="1" ht="24">
      <c r="B22" s="17"/>
      <c r="C22" s="17" t="s">
        <v>80</v>
      </c>
      <c r="D22" s="17"/>
      <c r="E22" s="17"/>
      <c r="F22" s="17"/>
      <c r="G22" s="17"/>
      <c r="H22" s="17"/>
      <c r="I22" s="17"/>
      <c r="J22" s="17"/>
    </row>
    <row r="23" spans="1:10" s="7" customFormat="1" ht="24">
      <c r="B23" s="17" t="s">
        <v>70</v>
      </c>
      <c r="C23" s="17"/>
      <c r="D23" s="17"/>
      <c r="E23" s="17"/>
      <c r="F23" s="17"/>
      <c r="G23" s="17"/>
      <c r="H23" s="17"/>
      <c r="I23" s="17"/>
      <c r="J23" s="17"/>
    </row>
    <row r="24" spans="1:10" s="7" customFormat="1" ht="24">
      <c r="B24" s="17" t="s">
        <v>71</v>
      </c>
      <c r="C24" s="17"/>
      <c r="D24" s="17"/>
      <c r="E24" s="17"/>
      <c r="F24" s="17"/>
      <c r="G24" s="17"/>
      <c r="H24" s="17"/>
      <c r="I24" s="17"/>
      <c r="J24" s="17"/>
    </row>
    <row r="25" spans="1:10" s="7" customFormat="1" ht="24">
      <c r="A25" s="87"/>
      <c r="B25" s="87"/>
      <c r="C25" s="87"/>
      <c r="D25" s="87"/>
      <c r="E25" s="87"/>
      <c r="F25" s="87"/>
      <c r="G25" s="17"/>
      <c r="H25" s="17"/>
    </row>
    <row r="26" spans="1:10" s="7" customFormat="1" ht="24">
      <c r="B26" s="17"/>
      <c r="C26" s="17"/>
      <c r="D26" s="17"/>
      <c r="E26" s="17"/>
      <c r="F26" s="17"/>
      <c r="G26" s="17"/>
      <c r="H26" s="17"/>
      <c r="I26" s="17"/>
      <c r="J26" s="17"/>
    </row>
    <row r="27" spans="1:10" s="7" customFormat="1" ht="24">
      <c r="B27" s="17"/>
      <c r="C27" s="17"/>
      <c r="D27" s="17"/>
      <c r="E27" s="17"/>
      <c r="F27" s="17"/>
      <c r="G27" s="17"/>
      <c r="H27" s="17"/>
      <c r="I27" s="17"/>
      <c r="J27" s="17"/>
    </row>
    <row r="28" spans="1:10" s="9" customFormat="1" ht="24">
      <c r="B28" s="107"/>
      <c r="C28" s="107"/>
      <c r="D28" s="107"/>
      <c r="E28" s="107"/>
      <c r="F28" s="108"/>
      <c r="G28" s="108"/>
      <c r="H28" s="109"/>
    </row>
  </sheetData>
  <mergeCells count="11">
    <mergeCell ref="B20:E20"/>
    <mergeCell ref="B16:E16"/>
    <mergeCell ref="B18:E18"/>
    <mergeCell ref="B19:E19"/>
    <mergeCell ref="A1:H1"/>
    <mergeCell ref="B11:E12"/>
    <mergeCell ref="F11:F12"/>
    <mergeCell ref="G11:G12"/>
    <mergeCell ref="H11:H12"/>
    <mergeCell ref="B14:E14"/>
    <mergeCell ref="B15:E15"/>
  </mergeCells>
  <pageMargins left="0.7" right="0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5361" r:id="rId4">
          <objectPr defaultSize="0" autoPict="0" r:id="rId5">
            <anchor moveWithCells="1" sizeWithCells="1">
              <from>
                <xdr:col>5</xdr:col>
                <xdr:colOff>209550</xdr:colOff>
                <xdr:row>10</xdr:row>
                <xdr:rowOff>209550</xdr:rowOff>
              </from>
              <to>
                <xdr:col>5</xdr:col>
                <xdr:colOff>352425</xdr:colOff>
                <xdr:row>11</xdr:row>
                <xdr:rowOff>85725</xdr:rowOff>
              </to>
            </anchor>
          </objectPr>
        </oleObject>
      </mc:Choice>
      <mc:Fallback>
        <oleObject progId="Equation.3" shapeId="1536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69"/>
  <sheetViews>
    <sheetView topLeftCell="A10" zoomScale="120" zoomScaleNormal="120" workbookViewId="0">
      <selection activeCell="C23" sqref="C23:F23"/>
    </sheetView>
  </sheetViews>
  <sheetFormatPr defaultRowHeight="23.25"/>
  <cols>
    <col min="1" max="1" width="7.140625" style="1" customWidth="1"/>
    <col min="2" max="2" width="4.5703125" style="1" customWidth="1"/>
    <col min="3" max="3" width="7.7109375" style="1" customWidth="1"/>
    <col min="4" max="4" width="9.140625" style="1" customWidth="1"/>
    <col min="5" max="5" width="15.42578125" style="1" customWidth="1"/>
    <col min="6" max="6" width="27.85546875" style="1" customWidth="1"/>
    <col min="7" max="7" width="6.28515625" style="2" customWidth="1"/>
    <col min="8" max="8" width="7" style="2" customWidth="1"/>
    <col min="9" max="9" width="14.28515625" style="2" customWidth="1"/>
    <col min="10" max="258" width="9.140625" style="1"/>
    <col min="259" max="259" width="10.85546875" style="1" customWidth="1"/>
    <col min="260" max="260" width="9.140625" style="1"/>
    <col min="261" max="261" width="15.42578125" style="1" customWidth="1"/>
    <col min="262" max="262" width="30.85546875" style="1" customWidth="1"/>
    <col min="263" max="263" width="6.85546875" style="1" customWidth="1"/>
    <col min="264" max="264" width="7" style="1" customWidth="1"/>
    <col min="265" max="265" width="13.7109375" style="1" customWidth="1"/>
    <col min="266" max="514" width="9.140625" style="1"/>
    <col min="515" max="515" width="10.85546875" style="1" customWidth="1"/>
    <col min="516" max="516" width="9.140625" style="1"/>
    <col min="517" max="517" width="15.42578125" style="1" customWidth="1"/>
    <col min="518" max="518" width="30.85546875" style="1" customWidth="1"/>
    <col min="519" max="519" width="6.85546875" style="1" customWidth="1"/>
    <col min="520" max="520" width="7" style="1" customWidth="1"/>
    <col min="521" max="521" width="13.7109375" style="1" customWidth="1"/>
    <col min="522" max="770" width="9.140625" style="1"/>
    <col min="771" max="771" width="10.85546875" style="1" customWidth="1"/>
    <col min="772" max="772" width="9.140625" style="1"/>
    <col min="773" max="773" width="15.42578125" style="1" customWidth="1"/>
    <col min="774" max="774" width="30.85546875" style="1" customWidth="1"/>
    <col min="775" max="775" width="6.85546875" style="1" customWidth="1"/>
    <col min="776" max="776" width="7" style="1" customWidth="1"/>
    <col min="777" max="777" width="13.7109375" style="1" customWidth="1"/>
    <col min="778" max="1026" width="9.140625" style="1"/>
    <col min="1027" max="1027" width="10.85546875" style="1" customWidth="1"/>
    <col min="1028" max="1028" width="9.140625" style="1"/>
    <col min="1029" max="1029" width="15.42578125" style="1" customWidth="1"/>
    <col min="1030" max="1030" width="30.85546875" style="1" customWidth="1"/>
    <col min="1031" max="1031" width="6.85546875" style="1" customWidth="1"/>
    <col min="1032" max="1032" width="7" style="1" customWidth="1"/>
    <col min="1033" max="1033" width="13.7109375" style="1" customWidth="1"/>
    <col min="1034" max="1282" width="9.140625" style="1"/>
    <col min="1283" max="1283" width="10.85546875" style="1" customWidth="1"/>
    <col min="1284" max="1284" width="9.140625" style="1"/>
    <col min="1285" max="1285" width="15.42578125" style="1" customWidth="1"/>
    <col min="1286" max="1286" width="30.85546875" style="1" customWidth="1"/>
    <col min="1287" max="1287" width="6.85546875" style="1" customWidth="1"/>
    <col min="1288" max="1288" width="7" style="1" customWidth="1"/>
    <col min="1289" max="1289" width="13.7109375" style="1" customWidth="1"/>
    <col min="1290" max="1538" width="9.140625" style="1"/>
    <col min="1539" max="1539" width="10.85546875" style="1" customWidth="1"/>
    <col min="1540" max="1540" width="9.140625" style="1"/>
    <col min="1541" max="1541" width="15.42578125" style="1" customWidth="1"/>
    <col min="1542" max="1542" width="30.85546875" style="1" customWidth="1"/>
    <col min="1543" max="1543" width="6.85546875" style="1" customWidth="1"/>
    <col min="1544" max="1544" width="7" style="1" customWidth="1"/>
    <col min="1545" max="1545" width="13.7109375" style="1" customWidth="1"/>
    <col min="1546" max="1794" width="9.140625" style="1"/>
    <col min="1795" max="1795" width="10.85546875" style="1" customWidth="1"/>
    <col min="1796" max="1796" width="9.140625" style="1"/>
    <col min="1797" max="1797" width="15.42578125" style="1" customWidth="1"/>
    <col min="1798" max="1798" width="30.85546875" style="1" customWidth="1"/>
    <col min="1799" max="1799" width="6.85546875" style="1" customWidth="1"/>
    <col min="1800" max="1800" width="7" style="1" customWidth="1"/>
    <col min="1801" max="1801" width="13.7109375" style="1" customWidth="1"/>
    <col min="1802" max="2050" width="9.140625" style="1"/>
    <col min="2051" max="2051" width="10.85546875" style="1" customWidth="1"/>
    <col min="2052" max="2052" width="9.140625" style="1"/>
    <col min="2053" max="2053" width="15.42578125" style="1" customWidth="1"/>
    <col min="2054" max="2054" width="30.85546875" style="1" customWidth="1"/>
    <col min="2055" max="2055" width="6.85546875" style="1" customWidth="1"/>
    <col min="2056" max="2056" width="7" style="1" customWidth="1"/>
    <col min="2057" max="2057" width="13.7109375" style="1" customWidth="1"/>
    <col min="2058" max="2306" width="9.140625" style="1"/>
    <col min="2307" max="2307" width="10.85546875" style="1" customWidth="1"/>
    <col min="2308" max="2308" width="9.140625" style="1"/>
    <col min="2309" max="2309" width="15.42578125" style="1" customWidth="1"/>
    <col min="2310" max="2310" width="30.85546875" style="1" customWidth="1"/>
    <col min="2311" max="2311" width="6.85546875" style="1" customWidth="1"/>
    <col min="2312" max="2312" width="7" style="1" customWidth="1"/>
    <col min="2313" max="2313" width="13.7109375" style="1" customWidth="1"/>
    <col min="2314" max="2562" width="9.140625" style="1"/>
    <col min="2563" max="2563" width="10.85546875" style="1" customWidth="1"/>
    <col min="2564" max="2564" width="9.140625" style="1"/>
    <col min="2565" max="2565" width="15.42578125" style="1" customWidth="1"/>
    <col min="2566" max="2566" width="30.85546875" style="1" customWidth="1"/>
    <col min="2567" max="2567" width="6.85546875" style="1" customWidth="1"/>
    <col min="2568" max="2568" width="7" style="1" customWidth="1"/>
    <col min="2569" max="2569" width="13.7109375" style="1" customWidth="1"/>
    <col min="2570" max="2818" width="9.140625" style="1"/>
    <col min="2819" max="2819" width="10.85546875" style="1" customWidth="1"/>
    <col min="2820" max="2820" width="9.140625" style="1"/>
    <col min="2821" max="2821" width="15.42578125" style="1" customWidth="1"/>
    <col min="2822" max="2822" width="30.85546875" style="1" customWidth="1"/>
    <col min="2823" max="2823" width="6.85546875" style="1" customWidth="1"/>
    <col min="2824" max="2824" width="7" style="1" customWidth="1"/>
    <col min="2825" max="2825" width="13.7109375" style="1" customWidth="1"/>
    <col min="2826" max="3074" width="9.140625" style="1"/>
    <col min="3075" max="3075" width="10.85546875" style="1" customWidth="1"/>
    <col min="3076" max="3076" width="9.140625" style="1"/>
    <col min="3077" max="3077" width="15.42578125" style="1" customWidth="1"/>
    <col min="3078" max="3078" width="30.85546875" style="1" customWidth="1"/>
    <col min="3079" max="3079" width="6.85546875" style="1" customWidth="1"/>
    <col min="3080" max="3080" width="7" style="1" customWidth="1"/>
    <col min="3081" max="3081" width="13.7109375" style="1" customWidth="1"/>
    <col min="3082" max="3330" width="9.140625" style="1"/>
    <col min="3331" max="3331" width="10.85546875" style="1" customWidth="1"/>
    <col min="3332" max="3332" width="9.140625" style="1"/>
    <col min="3333" max="3333" width="15.42578125" style="1" customWidth="1"/>
    <col min="3334" max="3334" width="30.85546875" style="1" customWidth="1"/>
    <col min="3335" max="3335" width="6.85546875" style="1" customWidth="1"/>
    <col min="3336" max="3336" width="7" style="1" customWidth="1"/>
    <col min="3337" max="3337" width="13.7109375" style="1" customWidth="1"/>
    <col min="3338" max="3586" width="9.140625" style="1"/>
    <col min="3587" max="3587" width="10.85546875" style="1" customWidth="1"/>
    <col min="3588" max="3588" width="9.140625" style="1"/>
    <col min="3589" max="3589" width="15.42578125" style="1" customWidth="1"/>
    <col min="3590" max="3590" width="30.85546875" style="1" customWidth="1"/>
    <col min="3591" max="3591" width="6.85546875" style="1" customWidth="1"/>
    <col min="3592" max="3592" width="7" style="1" customWidth="1"/>
    <col min="3593" max="3593" width="13.7109375" style="1" customWidth="1"/>
    <col min="3594" max="3842" width="9.140625" style="1"/>
    <col min="3843" max="3843" width="10.85546875" style="1" customWidth="1"/>
    <col min="3844" max="3844" width="9.140625" style="1"/>
    <col min="3845" max="3845" width="15.42578125" style="1" customWidth="1"/>
    <col min="3846" max="3846" width="30.85546875" style="1" customWidth="1"/>
    <col min="3847" max="3847" width="6.85546875" style="1" customWidth="1"/>
    <col min="3848" max="3848" width="7" style="1" customWidth="1"/>
    <col min="3849" max="3849" width="13.7109375" style="1" customWidth="1"/>
    <col min="3850" max="4098" width="9.140625" style="1"/>
    <col min="4099" max="4099" width="10.85546875" style="1" customWidth="1"/>
    <col min="4100" max="4100" width="9.140625" style="1"/>
    <col min="4101" max="4101" width="15.42578125" style="1" customWidth="1"/>
    <col min="4102" max="4102" width="30.85546875" style="1" customWidth="1"/>
    <col min="4103" max="4103" width="6.85546875" style="1" customWidth="1"/>
    <col min="4104" max="4104" width="7" style="1" customWidth="1"/>
    <col min="4105" max="4105" width="13.7109375" style="1" customWidth="1"/>
    <col min="4106" max="4354" width="9.140625" style="1"/>
    <col min="4355" max="4355" width="10.85546875" style="1" customWidth="1"/>
    <col min="4356" max="4356" width="9.140625" style="1"/>
    <col min="4357" max="4357" width="15.42578125" style="1" customWidth="1"/>
    <col min="4358" max="4358" width="30.85546875" style="1" customWidth="1"/>
    <col min="4359" max="4359" width="6.85546875" style="1" customWidth="1"/>
    <col min="4360" max="4360" width="7" style="1" customWidth="1"/>
    <col min="4361" max="4361" width="13.7109375" style="1" customWidth="1"/>
    <col min="4362" max="4610" width="9.140625" style="1"/>
    <col min="4611" max="4611" width="10.85546875" style="1" customWidth="1"/>
    <col min="4612" max="4612" width="9.140625" style="1"/>
    <col min="4613" max="4613" width="15.42578125" style="1" customWidth="1"/>
    <col min="4614" max="4614" width="30.85546875" style="1" customWidth="1"/>
    <col min="4615" max="4615" width="6.85546875" style="1" customWidth="1"/>
    <col min="4616" max="4616" width="7" style="1" customWidth="1"/>
    <col min="4617" max="4617" width="13.7109375" style="1" customWidth="1"/>
    <col min="4618" max="4866" width="9.140625" style="1"/>
    <col min="4867" max="4867" width="10.85546875" style="1" customWidth="1"/>
    <col min="4868" max="4868" width="9.140625" style="1"/>
    <col min="4869" max="4869" width="15.42578125" style="1" customWidth="1"/>
    <col min="4870" max="4870" width="30.85546875" style="1" customWidth="1"/>
    <col min="4871" max="4871" width="6.85546875" style="1" customWidth="1"/>
    <col min="4872" max="4872" width="7" style="1" customWidth="1"/>
    <col min="4873" max="4873" width="13.7109375" style="1" customWidth="1"/>
    <col min="4874" max="5122" width="9.140625" style="1"/>
    <col min="5123" max="5123" width="10.85546875" style="1" customWidth="1"/>
    <col min="5124" max="5124" width="9.140625" style="1"/>
    <col min="5125" max="5125" width="15.42578125" style="1" customWidth="1"/>
    <col min="5126" max="5126" width="30.85546875" style="1" customWidth="1"/>
    <col min="5127" max="5127" width="6.85546875" style="1" customWidth="1"/>
    <col min="5128" max="5128" width="7" style="1" customWidth="1"/>
    <col min="5129" max="5129" width="13.7109375" style="1" customWidth="1"/>
    <col min="5130" max="5378" width="9.140625" style="1"/>
    <col min="5379" max="5379" width="10.85546875" style="1" customWidth="1"/>
    <col min="5380" max="5380" width="9.140625" style="1"/>
    <col min="5381" max="5381" width="15.42578125" style="1" customWidth="1"/>
    <col min="5382" max="5382" width="30.85546875" style="1" customWidth="1"/>
    <col min="5383" max="5383" width="6.85546875" style="1" customWidth="1"/>
    <col min="5384" max="5384" width="7" style="1" customWidth="1"/>
    <col min="5385" max="5385" width="13.7109375" style="1" customWidth="1"/>
    <col min="5386" max="5634" width="9.140625" style="1"/>
    <col min="5635" max="5635" width="10.85546875" style="1" customWidth="1"/>
    <col min="5636" max="5636" width="9.140625" style="1"/>
    <col min="5637" max="5637" width="15.42578125" style="1" customWidth="1"/>
    <col min="5638" max="5638" width="30.85546875" style="1" customWidth="1"/>
    <col min="5639" max="5639" width="6.85546875" style="1" customWidth="1"/>
    <col min="5640" max="5640" width="7" style="1" customWidth="1"/>
    <col min="5641" max="5641" width="13.7109375" style="1" customWidth="1"/>
    <col min="5642" max="5890" width="9.140625" style="1"/>
    <col min="5891" max="5891" width="10.85546875" style="1" customWidth="1"/>
    <col min="5892" max="5892" width="9.140625" style="1"/>
    <col min="5893" max="5893" width="15.42578125" style="1" customWidth="1"/>
    <col min="5894" max="5894" width="30.85546875" style="1" customWidth="1"/>
    <col min="5895" max="5895" width="6.85546875" style="1" customWidth="1"/>
    <col min="5896" max="5896" width="7" style="1" customWidth="1"/>
    <col min="5897" max="5897" width="13.7109375" style="1" customWidth="1"/>
    <col min="5898" max="6146" width="9.140625" style="1"/>
    <col min="6147" max="6147" width="10.85546875" style="1" customWidth="1"/>
    <col min="6148" max="6148" width="9.140625" style="1"/>
    <col min="6149" max="6149" width="15.42578125" style="1" customWidth="1"/>
    <col min="6150" max="6150" width="30.85546875" style="1" customWidth="1"/>
    <col min="6151" max="6151" width="6.85546875" style="1" customWidth="1"/>
    <col min="6152" max="6152" width="7" style="1" customWidth="1"/>
    <col min="6153" max="6153" width="13.7109375" style="1" customWidth="1"/>
    <col min="6154" max="6402" width="9.140625" style="1"/>
    <col min="6403" max="6403" width="10.85546875" style="1" customWidth="1"/>
    <col min="6404" max="6404" width="9.140625" style="1"/>
    <col min="6405" max="6405" width="15.42578125" style="1" customWidth="1"/>
    <col min="6406" max="6406" width="30.85546875" style="1" customWidth="1"/>
    <col min="6407" max="6407" width="6.85546875" style="1" customWidth="1"/>
    <col min="6408" max="6408" width="7" style="1" customWidth="1"/>
    <col min="6409" max="6409" width="13.7109375" style="1" customWidth="1"/>
    <col min="6410" max="6658" width="9.140625" style="1"/>
    <col min="6659" max="6659" width="10.85546875" style="1" customWidth="1"/>
    <col min="6660" max="6660" width="9.140625" style="1"/>
    <col min="6661" max="6661" width="15.42578125" style="1" customWidth="1"/>
    <col min="6662" max="6662" width="30.85546875" style="1" customWidth="1"/>
    <col min="6663" max="6663" width="6.85546875" style="1" customWidth="1"/>
    <col min="6664" max="6664" width="7" style="1" customWidth="1"/>
    <col min="6665" max="6665" width="13.7109375" style="1" customWidth="1"/>
    <col min="6666" max="6914" width="9.140625" style="1"/>
    <col min="6915" max="6915" width="10.85546875" style="1" customWidth="1"/>
    <col min="6916" max="6916" width="9.140625" style="1"/>
    <col min="6917" max="6917" width="15.42578125" style="1" customWidth="1"/>
    <col min="6918" max="6918" width="30.85546875" style="1" customWidth="1"/>
    <col min="6919" max="6919" width="6.85546875" style="1" customWidth="1"/>
    <col min="6920" max="6920" width="7" style="1" customWidth="1"/>
    <col min="6921" max="6921" width="13.7109375" style="1" customWidth="1"/>
    <col min="6922" max="7170" width="9.140625" style="1"/>
    <col min="7171" max="7171" width="10.85546875" style="1" customWidth="1"/>
    <col min="7172" max="7172" width="9.140625" style="1"/>
    <col min="7173" max="7173" width="15.42578125" style="1" customWidth="1"/>
    <col min="7174" max="7174" width="30.85546875" style="1" customWidth="1"/>
    <col min="7175" max="7175" width="6.85546875" style="1" customWidth="1"/>
    <col min="7176" max="7176" width="7" style="1" customWidth="1"/>
    <col min="7177" max="7177" width="13.7109375" style="1" customWidth="1"/>
    <col min="7178" max="7426" width="9.140625" style="1"/>
    <col min="7427" max="7427" width="10.85546875" style="1" customWidth="1"/>
    <col min="7428" max="7428" width="9.140625" style="1"/>
    <col min="7429" max="7429" width="15.42578125" style="1" customWidth="1"/>
    <col min="7430" max="7430" width="30.85546875" style="1" customWidth="1"/>
    <col min="7431" max="7431" width="6.85546875" style="1" customWidth="1"/>
    <col min="7432" max="7432" width="7" style="1" customWidth="1"/>
    <col min="7433" max="7433" width="13.7109375" style="1" customWidth="1"/>
    <col min="7434" max="7682" width="9.140625" style="1"/>
    <col min="7683" max="7683" width="10.85546875" style="1" customWidth="1"/>
    <col min="7684" max="7684" width="9.140625" style="1"/>
    <col min="7685" max="7685" width="15.42578125" style="1" customWidth="1"/>
    <col min="7686" max="7686" width="30.85546875" style="1" customWidth="1"/>
    <col min="7687" max="7687" width="6.85546875" style="1" customWidth="1"/>
    <col min="7688" max="7688" width="7" style="1" customWidth="1"/>
    <col min="7689" max="7689" width="13.7109375" style="1" customWidth="1"/>
    <col min="7690" max="7938" width="9.140625" style="1"/>
    <col min="7939" max="7939" width="10.85546875" style="1" customWidth="1"/>
    <col min="7940" max="7940" width="9.140625" style="1"/>
    <col min="7941" max="7941" width="15.42578125" style="1" customWidth="1"/>
    <col min="7942" max="7942" width="30.85546875" style="1" customWidth="1"/>
    <col min="7943" max="7943" width="6.85546875" style="1" customWidth="1"/>
    <col min="7944" max="7944" width="7" style="1" customWidth="1"/>
    <col min="7945" max="7945" width="13.7109375" style="1" customWidth="1"/>
    <col min="7946" max="8194" width="9.140625" style="1"/>
    <col min="8195" max="8195" width="10.85546875" style="1" customWidth="1"/>
    <col min="8196" max="8196" width="9.140625" style="1"/>
    <col min="8197" max="8197" width="15.42578125" style="1" customWidth="1"/>
    <col min="8198" max="8198" width="30.85546875" style="1" customWidth="1"/>
    <col min="8199" max="8199" width="6.85546875" style="1" customWidth="1"/>
    <col min="8200" max="8200" width="7" style="1" customWidth="1"/>
    <col min="8201" max="8201" width="13.7109375" style="1" customWidth="1"/>
    <col min="8202" max="8450" width="9.140625" style="1"/>
    <col min="8451" max="8451" width="10.85546875" style="1" customWidth="1"/>
    <col min="8452" max="8452" width="9.140625" style="1"/>
    <col min="8453" max="8453" width="15.42578125" style="1" customWidth="1"/>
    <col min="8454" max="8454" width="30.85546875" style="1" customWidth="1"/>
    <col min="8455" max="8455" width="6.85546875" style="1" customWidth="1"/>
    <col min="8456" max="8456" width="7" style="1" customWidth="1"/>
    <col min="8457" max="8457" width="13.7109375" style="1" customWidth="1"/>
    <col min="8458" max="8706" width="9.140625" style="1"/>
    <col min="8707" max="8707" width="10.85546875" style="1" customWidth="1"/>
    <col min="8708" max="8708" width="9.140625" style="1"/>
    <col min="8709" max="8709" width="15.42578125" style="1" customWidth="1"/>
    <col min="8710" max="8710" width="30.85546875" style="1" customWidth="1"/>
    <col min="8711" max="8711" width="6.85546875" style="1" customWidth="1"/>
    <col min="8712" max="8712" width="7" style="1" customWidth="1"/>
    <col min="8713" max="8713" width="13.7109375" style="1" customWidth="1"/>
    <col min="8714" max="8962" width="9.140625" style="1"/>
    <col min="8963" max="8963" width="10.85546875" style="1" customWidth="1"/>
    <col min="8964" max="8964" width="9.140625" style="1"/>
    <col min="8965" max="8965" width="15.42578125" style="1" customWidth="1"/>
    <col min="8966" max="8966" width="30.85546875" style="1" customWidth="1"/>
    <col min="8967" max="8967" width="6.85546875" style="1" customWidth="1"/>
    <col min="8968" max="8968" width="7" style="1" customWidth="1"/>
    <col min="8969" max="8969" width="13.7109375" style="1" customWidth="1"/>
    <col min="8970" max="9218" width="9.140625" style="1"/>
    <col min="9219" max="9219" width="10.85546875" style="1" customWidth="1"/>
    <col min="9220" max="9220" width="9.140625" style="1"/>
    <col min="9221" max="9221" width="15.42578125" style="1" customWidth="1"/>
    <col min="9222" max="9222" width="30.85546875" style="1" customWidth="1"/>
    <col min="9223" max="9223" width="6.85546875" style="1" customWidth="1"/>
    <col min="9224" max="9224" width="7" style="1" customWidth="1"/>
    <col min="9225" max="9225" width="13.7109375" style="1" customWidth="1"/>
    <col min="9226" max="9474" width="9.140625" style="1"/>
    <col min="9475" max="9475" width="10.85546875" style="1" customWidth="1"/>
    <col min="9476" max="9476" width="9.140625" style="1"/>
    <col min="9477" max="9477" width="15.42578125" style="1" customWidth="1"/>
    <col min="9478" max="9478" width="30.85546875" style="1" customWidth="1"/>
    <col min="9479" max="9479" width="6.85546875" style="1" customWidth="1"/>
    <col min="9480" max="9480" width="7" style="1" customWidth="1"/>
    <col min="9481" max="9481" width="13.7109375" style="1" customWidth="1"/>
    <col min="9482" max="9730" width="9.140625" style="1"/>
    <col min="9731" max="9731" width="10.85546875" style="1" customWidth="1"/>
    <col min="9732" max="9732" width="9.140625" style="1"/>
    <col min="9733" max="9733" width="15.42578125" style="1" customWidth="1"/>
    <col min="9734" max="9734" width="30.85546875" style="1" customWidth="1"/>
    <col min="9735" max="9735" width="6.85546875" style="1" customWidth="1"/>
    <col min="9736" max="9736" width="7" style="1" customWidth="1"/>
    <col min="9737" max="9737" width="13.7109375" style="1" customWidth="1"/>
    <col min="9738" max="9986" width="9.140625" style="1"/>
    <col min="9987" max="9987" width="10.85546875" style="1" customWidth="1"/>
    <col min="9988" max="9988" width="9.140625" style="1"/>
    <col min="9989" max="9989" width="15.42578125" style="1" customWidth="1"/>
    <col min="9990" max="9990" width="30.85546875" style="1" customWidth="1"/>
    <col min="9991" max="9991" width="6.85546875" style="1" customWidth="1"/>
    <col min="9992" max="9992" width="7" style="1" customWidth="1"/>
    <col min="9993" max="9993" width="13.7109375" style="1" customWidth="1"/>
    <col min="9994" max="10242" width="9.140625" style="1"/>
    <col min="10243" max="10243" width="10.85546875" style="1" customWidth="1"/>
    <col min="10244" max="10244" width="9.140625" style="1"/>
    <col min="10245" max="10245" width="15.42578125" style="1" customWidth="1"/>
    <col min="10246" max="10246" width="30.85546875" style="1" customWidth="1"/>
    <col min="10247" max="10247" width="6.85546875" style="1" customWidth="1"/>
    <col min="10248" max="10248" width="7" style="1" customWidth="1"/>
    <col min="10249" max="10249" width="13.7109375" style="1" customWidth="1"/>
    <col min="10250" max="10498" width="9.140625" style="1"/>
    <col min="10499" max="10499" width="10.85546875" style="1" customWidth="1"/>
    <col min="10500" max="10500" width="9.140625" style="1"/>
    <col min="10501" max="10501" width="15.42578125" style="1" customWidth="1"/>
    <col min="10502" max="10502" width="30.85546875" style="1" customWidth="1"/>
    <col min="10503" max="10503" width="6.85546875" style="1" customWidth="1"/>
    <col min="10504" max="10504" width="7" style="1" customWidth="1"/>
    <col min="10505" max="10505" width="13.7109375" style="1" customWidth="1"/>
    <col min="10506" max="10754" width="9.140625" style="1"/>
    <col min="10755" max="10755" width="10.85546875" style="1" customWidth="1"/>
    <col min="10756" max="10756" width="9.140625" style="1"/>
    <col min="10757" max="10757" width="15.42578125" style="1" customWidth="1"/>
    <col min="10758" max="10758" width="30.85546875" style="1" customWidth="1"/>
    <col min="10759" max="10759" width="6.85546875" style="1" customWidth="1"/>
    <col min="10760" max="10760" width="7" style="1" customWidth="1"/>
    <col min="10761" max="10761" width="13.7109375" style="1" customWidth="1"/>
    <col min="10762" max="11010" width="9.140625" style="1"/>
    <col min="11011" max="11011" width="10.85546875" style="1" customWidth="1"/>
    <col min="11012" max="11012" width="9.140625" style="1"/>
    <col min="11013" max="11013" width="15.42578125" style="1" customWidth="1"/>
    <col min="11014" max="11014" width="30.85546875" style="1" customWidth="1"/>
    <col min="11015" max="11015" width="6.85546875" style="1" customWidth="1"/>
    <col min="11016" max="11016" width="7" style="1" customWidth="1"/>
    <col min="11017" max="11017" width="13.7109375" style="1" customWidth="1"/>
    <col min="11018" max="11266" width="9.140625" style="1"/>
    <col min="11267" max="11267" width="10.85546875" style="1" customWidth="1"/>
    <col min="11268" max="11268" width="9.140625" style="1"/>
    <col min="11269" max="11269" width="15.42578125" style="1" customWidth="1"/>
    <col min="11270" max="11270" width="30.85546875" style="1" customWidth="1"/>
    <col min="11271" max="11271" width="6.85546875" style="1" customWidth="1"/>
    <col min="11272" max="11272" width="7" style="1" customWidth="1"/>
    <col min="11273" max="11273" width="13.7109375" style="1" customWidth="1"/>
    <col min="11274" max="11522" width="9.140625" style="1"/>
    <col min="11523" max="11523" width="10.85546875" style="1" customWidth="1"/>
    <col min="11524" max="11524" width="9.140625" style="1"/>
    <col min="11525" max="11525" width="15.42578125" style="1" customWidth="1"/>
    <col min="11526" max="11526" width="30.85546875" style="1" customWidth="1"/>
    <col min="11527" max="11527" width="6.85546875" style="1" customWidth="1"/>
    <col min="11528" max="11528" width="7" style="1" customWidth="1"/>
    <col min="11529" max="11529" width="13.7109375" style="1" customWidth="1"/>
    <col min="11530" max="11778" width="9.140625" style="1"/>
    <col min="11779" max="11779" width="10.85546875" style="1" customWidth="1"/>
    <col min="11780" max="11780" width="9.140625" style="1"/>
    <col min="11781" max="11781" width="15.42578125" style="1" customWidth="1"/>
    <col min="11782" max="11782" width="30.85546875" style="1" customWidth="1"/>
    <col min="11783" max="11783" width="6.85546875" style="1" customWidth="1"/>
    <col min="11784" max="11784" width="7" style="1" customWidth="1"/>
    <col min="11785" max="11785" width="13.7109375" style="1" customWidth="1"/>
    <col min="11786" max="12034" width="9.140625" style="1"/>
    <col min="12035" max="12035" width="10.85546875" style="1" customWidth="1"/>
    <col min="12036" max="12036" width="9.140625" style="1"/>
    <col min="12037" max="12037" width="15.42578125" style="1" customWidth="1"/>
    <col min="12038" max="12038" width="30.85546875" style="1" customWidth="1"/>
    <col min="12039" max="12039" width="6.85546875" style="1" customWidth="1"/>
    <col min="12040" max="12040" width="7" style="1" customWidth="1"/>
    <col min="12041" max="12041" width="13.7109375" style="1" customWidth="1"/>
    <col min="12042" max="12290" width="9.140625" style="1"/>
    <col min="12291" max="12291" width="10.85546875" style="1" customWidth="1"/>
    <col min="12292" max="12292" width="9.140625" style="1"/>
    <col min="12293" max="12293" width="15.42578125" style="1" customWidth="1"/>
    <col min="12294" max="12294" width="30.85546875" style="1" customWidth="1"/>
    <col min="12295" max="12295" width="6.85546875" style="1" customWidth="1"/>
    <col min="12296" max="12296" width="7" style="1" customWidth="1"/>
    <col min="12297" max="12297" width="13.7109375" style="1" customWidth="1"/>
    <col min="12298" max="12546" width="9.140625" style="1"/>
    <col min="12547" max="12547" width="10.85546875" style="1" customWidth="1"/>
    <col min="12548" max="12548" width="9.140625" style="1"/>
    <col min="12549" max="12549" width="15.42578125" style="1" customWidth="1"/>
    <col min="12550" max="12550" width="30.85546875" style="1" customWidth="1"/>
    <col min="12551" max="12551" width="6.85546875" style="1" customWidth="1"/>
    <col min="12552" max="12552" width="7" style="1" customWidth="1"/>
    <col min="12553" max="12553" width="13.7109375" style="1" customWidth="1"/>
    <col min="12554" max="12802" width="9.140625" style="1"/>
    <col min="12803" max="12803" width="10.85546875" style="1" customWidth="1"/>
    <col min="12804" max="12804" width="9.140625" style="1"/>
    <col min="12805" max="12805" width="15.42578125" style="1" customWidth="1"/>
    <col min="12806" max="12806" width="30.85546875" style="1" customWidth="1"/>
    <col min="12807" max="12807" width="6.85546875" style="1" customWidth="1"/>
    <col min="12808" max="12808" width="7" style="1" customWidth="1"/>
    <col min="12809" max="12809" width="13.7109375" style="1" customWidth="1"/>
    <col min="12810" max="13058" width="9.140625" style="1"/>
    <col min="13059" max="13059" width="10.85546875" style="1" customWidth="1"/>
    <col min="13060" max="13060" width="9.140625" style="1"/>
    <col min="13061" max="13061" width="15.42578125" style="1" customWidth="1"/>
    <col min="13062" max="13062" width="30.85546875" style="1" customWidth="1"/>
    <col min="13063" max="13063" width="6.85546875" style="1" customWidth="1"/>
    <col min="13064" max="13064" width="7" style="1" customWidth="1"/>
    <col min="13065" max="13065" width="13.7109375" style="1" customWidth="1"/>
    <col min="13066" max="13314" width="9.140625" style="1"/>
    <col min="13315" max="13315" width="10.85546875" style="1" customWidth="1"/>
    <col min="13316" max="13316" width="9.140625" style="1"/>
    <col min="13317" max="13317" width="15.42578125" style="1" customWidth="1"/>
    <col min="13318" max="13318" width="30.85546875" style="1" customWidth="1"/>
    <col min="13319" max="13319" width="6.85546875" style="1" customWidth="1"/>
    <col min="13320" max="13320" width="7" style="1" customWidth="1"/>
    <col min="13321" max="13321" width="13.7109375" style="1" customWidth="1"/>
    <col min="13322" max="13570" width="9.140625" style="1"/>
    <col min="13571" max="13571" width="10.85546875" style="1" customWidth="1"/>
    <col min="13572" max="13572" width="9.140625" style="1"/>
    <col min="13573" max="13573" width="15.42578125" style="1" customWidth="1"/>
    <col min="13574" max="13574" width="30.85546875" style="1" customWidth="1"/>
    <col min="13575" max="13575" width="6.85546875" style="1" customWidth="1"/>
    <col min="13576" max="13576" width="7" style="1" customWidth="1"/>
    <col min="13577" max="13577" width="13.7109375" style="1" customWidth="1"/>
    <col min="13578" max="13826" width="9.140625" style="1"/>
    <col min="13827" max="13827" width="10.85546875" style="1" customWidth="1"/>
    <col min="13828" max="13828" width="9.140625" style="1"/>
    <col min="13829" max="13829" width="15.42578125" style="1" customWidth="1"/>
    <col min="13830" max="13830" width="30.85546875" style="1" customWidth="1"/>
    <col min="13831" max="13831" width="6.85546875" style="1" customWidth="1"/>
    <col min="13832" max="13832" width="7" style="1" customWidth="1"/>
    <col min="13833" max="13833" width="13.7109375" style="1" customWidth="1"/>
    <col min="13834" max="14082" width="9.140625" style="1"/>
    <col min="14083" max="14083" width="10.85546875" style="1" customWidth="1"/>
    <col min="14084" max="14084" width="9.140625" style="1"/>
    <col min="14085" max="14085" width="15.42578125" style="1" customWidth="1"/>
    <col min="14086" max="14086" width="30.85546875" style="1" customWidth="1"/>
    <col min="14087" max="14087" width="6.85546875" style="1" customWidth="1"/>
    <col min="14088" max="14088" width="7" style="1" customWidth="1"/>
    <col min="14089" max="14089" width="13.7109375" style="1" customWidth="1"/>
    <col min="14090" max="14338" width="9.140625" style="1"/>
    <col min="14339" max="14339" width="10.85546875" style="1" customWidth="1"/>
    <col min="14340" max="14340" width="9.140625" style="1"/>
    <col min="14341" max="14341" width="15.42578125" style="1" customWidth="1"/>
    <col min="14342" max="14342" width="30.85546875" style="1" customWidth="1"/>
    <col min="14343" max="14343" width="6.85546875" style="1" customWidth="1"/>
    <col min="14344" max="14344" width="7" style="1" customWidth="1"/>
    <col min="14345" max="14345" width="13.7109375" style="1" customWidth="1"/>
    <col min="14346" max="14594" width="9.140625" style="1"/>
    <col min="14595" max="14595" width="10.85546875" style="1" customWidth="1"/>
    <col min="14596" max="14596" width="9.140625" style="1"/>
    <col min="14597" max="14597" width="15.42578125" style="1" customWidth="1"/>
    <col min="14598" max="14598" width="30.85546875" style="1" customWidth="1"/>
    <col min="14599" max="14599" width="6.85546875" style="1" customWidth="1"/>
    <col min="14600" max="14600" width="7" style="1" customWidth="1"/>
    <col min="14601" max="14601" width="13.7109375" style="1" customWidth="1"/>
    <col min="14602" max="14850" width="9.140625" style="1"/>
    <col min="14851" max="14851" width="10.85546875" style="1" customWidth="1"/>
    <col min="14852" max="14852" width="9.140625" style="1"/>
    <col min="14853" max="14853" width="15.42578125" style="1" customWidth="1"/>
    <col min="14854" max="14854" width="30.85546875" style="1" customWidth="1"/>
    <col min="14855" max="14855" width="6.85546875" style="1" customWidth="1"/>
    <col min="14856" max="14856" width="7" style="1" customWidth="1"/>
    <col min="14857" max="14857" width="13.7109375" style="1" customWidth="1"/>
    <col min="14858" max="15106" width="9.140625" style="1"/>
    <col min="15107" max="15107" width="10.85546875" style="1" customWidth="1"/>
    <col min="15108" max="15108" width="9.140625" style="1"/>
    <col min="15109" max="15109" width="15.42578125" style="1" customWidth="1"/>
    <col min="15110" max="15110" width="30.85546875" style="1" customWidth="1"/>
    <col min="15111" max="15111" width="6.85546875" style="1" customWidth="1"/>
    <col min="15112" max="15112" width="7" style="1" customWidth="1"/>
    <col min="15113" max="15113" width="13.7109375" style="1" customWidth="1"/>
    <col min="15114" max="15362" width="9.140625" style="1"/>
    <col min="15363" max="15363" width="10.85546875" style="1" customWidth="1"/>
    <col min="15364" max="15364" width="9.140625" style="1"/>
    <col min="15365" max="15365" width="15.42578125" style="1" customWidth="1"/>
    <col min="15366" max="15366" width="30.85546875" style="1" customWidth="1"/>
    <col min="15367" max="15367" width="6.85546875" style="1" customWidth="1"/>
    <col min="15368" max="15368" width="7" style="1" customWidth="1"/>
    <col min="15369" max="15369" width="13.7109375" style="1" customWidth="1"/>
    <col min="15370" max="15618" width="9.140625" style="1"/>
    <col min="15619" max="15619" width="10.85546875" style="1" customWidth="1"/>
    <col min="15620" max="15620" width="9.140625" style="1"/>
    <col min="15621" max="15621" width="15.42578125" style="1" customWidth="1"/>
    <col min="15622" max="15622" width="30.85546875" style="1" customWidth="1"/>
    <col min="15623" max="15623" width="6.85546875" style="1" customWidth="1"/>
    <col min="15624" max="15624" width="7" style="1" customWidth="1"/>
    <col min="15625" max="15625" width="13.7109375" style="1" customWidth="1"/>
    <col min="15626" max="15874" width="9.140625" style="1"/>
    <col min="15875" max="15875" width="10.85546875" style="1" customWidth="1"/>
    <col min="15876" max="15876" width="9.140625" style="1"/>
    <col min="15877" max="15877" width="15.42578125" style="1" customWidth="1"/>
    <col min="15878" max="15878" width="30.85546875" style="1" customWidth="1"/>
    <col min="15879" max="15879" width="6.85546875" style="1" customWidth="1"/>
    <col min="15880" max="15880" width="7" style="1" customWidth="1"/>
    <col min="15881" max="15881" width="13.7109375" style="1" customWidth="1"/>
    <col min="15882" max="16130" width="9.140625" style="1"/>
    <col min="16131" max="16131" width="10.85546875" style="1" customWidth="1"/>
    <col min="16132" max="16132" width="9.140625" style="1"/>
    <col min="16133" max="16133" width="15.42578125" style="1" customWidth="1"/>
    <col min="16134" max="16134" width="30.85546875" style="1" customWidth="1"/>
    <col min="16135" max="16135" width="6.85546875" style="1" customWidth="1"/>
    <col min="16136" max="16136" width="7" style="1" customWidth="1"/>
    <col min="16137" max="16137" width="13.7109375" style="1" customWidth="1"/>
    <col min="16138" max="16384" width="9.140625" style="1"/>
  </cols>
  <sheetData>
    <row r="1" spans="2:11" s="9" customFormat="1" ht="24">
      <c r="B1" s="173" t="s">
        <v>36</v>
      </c>
      <c r="C1" s="173"/>
      <c r="D1" s="173"/>
      <c r="E1" s="173"/>
      <c r="F1" s="173"/>
      <c r="G1" s="173"/>
      <c r="H1" s="173"/>
      <c r="I1" s="173"/>
    </row>
    <row r="2" spans="2:11" s="9" customFormat="1" ht="24">
      <c r="B2" s="86"/>
      <c r="C2" s="86"/>
      <c r="D2" s="86"/>
      <c r="E2" s="86"/>
      <c r="F2" s="86"/>
      <c r="G2" s="86"/>
      <c r="H2" s="86"/>
      <c r="I2" s="86"/>
    </row>
    <row r="3" spans="2:11" s="9" customFormat="1" ht="24.75" thickBot="1">
      <c r="C3" s="9" t="s">
        <v>81</v>
      </c>
      <c r="G3" s="11"/>
      <c r="H3" s="11"/>
      <c r="I3" s="11"/>
    </row>
    <row r="4" spans="2:11" s="9" customFormat="1" ht="20.25" customHeight="1" thickTop="1">
      <c r="C4" s="187" t="s">
        <v>8</v>
      </c>
      <c r="D4" s="188"/>
      <c r="E4" s="188"/>
      <c r="F4" s="189"/>
      <c r="G4" s="193"/>
      <c r="H4" s="195" t="s">
        <v>9</v>
      </c>
      <c r="I4" s="195" t="s">
        <v>10</v>
      </c>
    </row>
    <row r="5" spans="2:11" s="9" customFormat="1" ht="12" customHeight="1" thickBot="1">
      <c r="C5" s="190"/>
      <c r="D5" s="191"/>
      <c r="E5" s="191"/>
      <c r="F5" s="192"/>
      <c r="G5" s="194"/>
      <c r="H5" s="196"/>
      <c r="I5" s="196"/>
    </row>
    <row r="6" spans="2:11" s="9" customFormat="1" ht="24.75" thickTop="1">
      <c r="C6" s="197" t="s">
        <v>11</v>
      </c>
      <c r="D6" s="198"/>
      <c r="E6" s="198"/>
      <c r="F6" s="199"/>
      <c r="G6" s="50"/>
      <c r="H6" s="51"/>
      <c r="I6" s="51"/>
    </row>
    <row r="7" spans="2:11" s="9" customFormat="1" ht="24">
      <c r="C7" s="200" t="s">
        <v>12</v>
      </c>
      <c r="D7" s="201"/>
      <c r="E7" s="201"/>
      <c r="F7" s="202"/>
      <c r="G7" s="31">
        <f>DATA!L40</f>
        <v>4.5</v>
      </c>
      <c r="H7" s="31">
        <f>DATA!L41</f>
        <v>0.55750409039827753</v>
      </c>
      <c r="I7" s="32" t="str">
        <f>IF(G7&gt;4.5,"มากที่สุด",IF(G7&gt;3.5,"มาก",IF(G7&gt;2.5,"ปานกลาง",IF(G7&gt;1.5,"น้อย",IF(G7&lt;=1.5,"น้อยที่สุด")))))</f>
        <v>มาก</v>
      </c>
    </row>
    <row r="8" spans="2:11" s="9" customFormat="1" ht="24">
      <c r="C8" s="200" t="s">
        <v>60</v>
      </c>
      <c r="D8" s="201"/>
      <c r="E8" s="201"/>
      <c r="F8" s="202"/>
      <c r="G8" s="31">
        <f>DATA!M40</f>
        <v>4.5526315789473681</v>
      </c>
      <c r="H8" s="31">
        <f>DATA!M41</f>
        <v>0.50389662287356818</v>
      </c>
      <c r="I8" s="32" t="str">
        <f>IF(G8&gt;4.5,"มากที่สุด",IF(G8&gt;3.5,"มาก",IF(G8&gt;2.5,"ปานกลาง",IF(G8&gt;1.5,"น้อย",IF(G8&lt;=1.5,"น้อยที่สุด")))))</f>
        <v>มากที่สุด</v>
      </c>
    </row>
    <row r="9" spans="2:11" s="9" customFormat="1" ht="24">
      <c r="C9" s="33" t="s">
        <v>61</v>
      </c>
      <c r="D9" s="33"/>
      <c r="E9" s="33"/>
      <c r="F9" s="33"/>
      <c r="G9" s="31">
        <f>DATA!N40</f>
        <v>4.5263157894736841</v>
      </c>
      <c r="H9" s="31">
        <f>DATA!N41</f>
        <v>0.50600940624005708</v>
      </c>
      <c r="I9" s="32" t="str">
        <f t="shared" ref="I9:I24" si="0">IF(G9&gt;4.5,"มากที่สุด",IF(G9&gt;3.5,"มาก",IF(G9&gt;2.5,"ปานกลาง",IF(G9&gt;1.5,"น้อย",IF(G9&lt;=1.5,"น้อยที่สุด")))))</f>
        <v>มากที่สุด</v>
      </c>
    </row>
    <row r="10" spans="2:11" s="9" customFormat="1" ht="24">
      <c r="C10" s="184" t="s">
        <v>13</v>
      </c>
      <c r="D10" s="185"/>
      <c r="E10" s="185"/>
      <c r="F10" s="186"/>
      <c r="G10" s="34">
        <f>DATA!N43</f>
        <v>4.5263157894736841</v>
      </c>
      <c r="H10" s="34">
        <f>DATA!N42</f>
        <v>0.51885725893227552</v>
      </c>
      <c r="I10" s="35" t="str">
        <f>IF(G10&gt;4.5,"มากที่สุด",IF(G10&gt;3.5,"มาก",IF(G10&gt;2.5,"ปานกลาง",IF(G10&gt;1.5,"น้อย",IF(G10&lt;=1.5,"น้อยที่สุด")))))</f>
        <v>มากที่สุด</v>
      </c>
      <c r="K10" s="36"/>
    </row>
    <row r="11" spans="2:11" s="9" customFormat="1" ht="24">
      <c r="C11" s="200" t="s">
        <v>14</v>
      </c>
      <c r="D11" s="201"/>
      <c r="E11" s="201"/>
      <c r="F11" s="202"/>
      <c r="G11" s="32"/>
      <c r="H11" s="32"/>
      <c r="I11" s="32"/>
    </row>
    <row r="12" spans="2:11" s="9" customFormat="1" ht="24">
      <c r="C12" s="33" t="s">
        <v>85</v>
      </c>
      <c r="D12" s="33"/>
      <c r="E12" s="33"/>
      <c r="F12" s="33"/>
      <c r="G12" s="31">
        <f>DATA!O40</f>
        <v>4.6315789473684212</v>
      </c>
      <c r="H12" s="31">
        <f>DATA!O41</f>
        <v>0.48885152952935207</v>
      </c>
      <c r="I12" s="32" t="str">
        <f t="shared" si="0"/>
        <v>มากที่สุด</v>
      </c>
    </row>
    <row r="13" spans="2:11" s="9" customFormat="1" ht="24">
      <c r="C13" s="200" t="s">
        <v>86</v>
      </c>
      <c r="D13" s="201"/>
      <c r="E13" s="201"/>
      <c r="F13" s="202"/>
      <c r="G13" s="31">
        <f>DATA!P40</f>
        <v>4.6052631578947372</v>
      </c>
      <c r="H13" s="31">
        <f>DATA!P41</f>
        <v>0.49535538344028462</v>
      </c>
      <c r="I13" s="32" t="str">
        <f>IF(G13&gt;4.5,"มากที่สุด",IF(G13&gt;3.5,"มาก",IF(G13&gt;2.5,"ปานกลาง",IF(G13&gt;1.5,"น้อย",IF(G13&lt;=1.5,"น้อยที่สุด")))))</f>
        <v>มากที่สุด</v>
      </c>
    </row>
    <row r="14" spans="2:11" s="9" customFormat="1" ht="24">
      <c r="C14" s="184" t="s">
        <v>22</v>
      </c>
      <c r="D14" s="185"/>
      <c r="E14" s="185"/>
      <c r="F14" s="186"/>
      <c r="G14" s="37">
        <f>DATA!P43</f>
        <v>4.6184210526315788</v>
      </c>
      <c r="H14" s="37">
        <f>DATA!P42</f>
        <v>0.48900184766271027</v>
      </c>
      <c r="I14" s="38" t="str">
        <f t="shared" si="0"/>
        <v>มากที่สุด</v>
      </c>
    </row>
    <row r="15" spans="2:11" s="9" customFormat="1" ht="24">
      <c r="C15" s="200" t="s">
        <v>15</v>
      </c>
      <c r="D15" s="201"/>
      <c r="E15" s="201"/>
      <c r="F15" s="202"/>
      <c r="G15" s="31"/>
      <c r="H15" s="31"/>
      <c r="I15" s="32"/>
    </row>
    <row r="16" spans="2:11" s="9" customFormat="1" ht="24">
      <c r="C16" s="200" t="s">
        <v>31</v>
      </c>
      <c r="D16" s="201"/>
      <c r="E16" s="201"/>
      <c r="F16" s="202"/>
      <c r="G16" s="31">
        <f>DATA!Q40</f>
        <v>4.3947368421052628</v>
      </c>
      <c r="H16" s="31">
        <f>DATA!Q41</f>
        <v>0.75478558559871534</v>
      </c>
      <c r="I16" s="32" t="str">
        <f t="shared" si="0"/>
        <v>มาก</v>
      </c>
    </row>
    <row r="17" spans="3:9" s="9" customFormat="1" ht="24">
      <c r="C17" s="200" t="s">
        <v>16</v>
      </c>
      <c r="D17" s="201"/>
      <c r="E17" s="201"/>
      <c r="F17" s="202"/>
      <c r="G17" s="31">
        <f>DATA!R40</f>
        <v>4.5789473684210522</v>
      </c>
      <c r="H17" s="31">
        <f>DATA!R41</f>
        <v>0.55173333489170873</v>
      </c>
      <c r="I17" s="32" t="str">
        <f t="shared" si="0"/>
        <v>มากที่สุด</v>
      </c>
    </row>
    <row r="18" spans="3:9" s="9" customFormat="1" ht="24">
      <c r="C18" s="33" t="s">
        <v>88</v>
      </c>
      <c r="D18" s="33"/>
      <c r="E18" s="33"/>
      <c r="F18" s="33"/>
      <c r="G18" s="31">
        <f>DATA!S40</f>
        <v>4.6052631578947372</v>
      </c>
      <c r="H18" s="31">
        <f>DATA!T41</f>
        <v>0.50389662287356818</v>
      </c>
      <c r="I18" s="32" t="str">
        <f t="shared" si="0"/>
        <v>มากที่สุด</v>
      </c>
    </row>
    <row r="19" spans="3:9" s="9" customFormat="1" ht="24">
      <c r="C19" s="200" t="s">
        <v>89</v>
      </c>
      <c r="D19" s="201"/>
      <c r="E19" s="201"/>
      <c r="F19" s="202"/>
      <c r="G19" s="31">
        <f>DATA!U40</f>
        <v>4.5526315789473681</v>
      </c>
      <c r="H19" s="31">
        <f>DATA!T41</f>
        <v>0.50389662287356818</v>
      </c>
      <c r="I19" s="32" t="str">
        <f t="shared" si="0"/>
        <v>มากที่สุด</v>
      </c>
    </row>
    <row r="20" spans="3:9" s="9" customFormat="1" ht="24">
      <c r="C20" s="200" t="s">
        <v>62</v>
      </c>
      <c r="D20" s="201"/>
      <c r="E20" s="201"/>
      <c r="F20" s="202"/>
      <c r="G20" s="31">
        <f>DATA!U40</f>
        <v>4.5526315789473681</v>
      </c>
      <c r="H20" s="31">
        <f>DATA!U41</f>
        <v>0.55494671870139123</v>
      </c>
      <c r="I20" s="32" t="str">
        <f>IF(G20&gt;4.5,"มากที่สุด",IF(G20&gt;3.5,"มาก",IF(G20&gt;2.5,"ปานกลาง",IF(G20&gt;1.5,"น้อย",IF(G20&lt;=1.5,"น้อยที่สุด")))))</f>
        <v>มากที่สุด</v>
      </c>
    </row>
    <row r="21" spans="3:9" s="9" customFormat="1" ht="24">
      <c r="C21" s="184" t="s">
        <v>23</v>
      </c>
      <c r="D21" s="185"/>
      <c r="E21" s="185"/>
      <c r="F21" s="186"/>
      <c r="G21" s="37">
        <f>DATA!U43</f>
        <v>4.5368421052631582</v>
      </c>
      <c r="H21" s="37">
        <f>DATA!U42</f>
        <v>0.58753410466431066</v>
      </c>
      <c r="I21" s="39" t="str">
        <f t="shared" si="0"/>
        <v>มากที่สุด</v>
      </c>
    </row>
    <row r="22" spans="3:9" s="9" customFormat="1" ht="24">
      <c r="C22" s="200" t="s">
        <v>32</v>
      </c>
      <c r="D22" s="201"/>
      <c r="E22" s="201"/>
      <c r="F22" s="202"/>
      <c r="G22" s="37"/>
      <c r="H22" s="37"/>
      <c r="I22" s="39"/>
    </row>
    <row r="23" spans="3:9" s="9" customFormat="1" ht="24">
      <c r="C23" s="208" t="s">
        <v>84</v>
      </c>
      <c r="D23" s="208"/>
      <c r="E23" s="208"/>
      <c r="F23" s="208"/>
      <c r="G23" s="41">
        <f>DATA!Z40</f>
        <v>4.4736842105263159</v>
      </c>
      <c r="H23" s="41">
        <f>DATA!Z41</f>
        <v>0.50600940624005708</v>
      </c>
      <c r="I23" s="42" t="str">
        <f>IF(G23&gt;4.5,"มากที่สุด",IF(G23&gt;3.5,"มาก",IF(G23&gt;2.5,"ปานกลาง",IF(G23&gt;1.5,"น้อย",IF(G23&lt;=1.5,"น้อยที่สุด")))))</f>
        <v>มาก</v>
      </c>
    </row>
    <row r="24" spans="3:9" s="9" customFormat="1" ht="24">
      <c r="C24" s="209" t="s">
        <v>25</v>
      </c>
      <c r="D24" s="210"/>
      <c r="E24" s="210"/>
      <c r="F24" s="211"/>
      <c r="G24" s="37">
        <f>DATA!Z43</f>
        <v>4.4736842105263159</v>
      </c>
      <c r="H24" s="37">
        <f>DATA!Z42</f>
        <v>0.50600940624005708</v>
      </c>
      <c r="I24" s="39" t="str">
        <f t="shared" si="0"/>
        <v>มาก</v>
      </c>
    </row>
    <row r="25" spans="3:9" s="9" customFormat="1" ht="24">
      <c r="C25" s="200" t="s">
        <v>26</v>
      </c>
      <c r="D25" s="201"/>
      <c r="E25" s="201"/>
      <c r="F25" s="202"/>
      <c r="G25" s="40"/>
      <c r="H25" s="40"/>
      <c r="I25" s="30"/>
    </row>
    <row r="26" spans="3:9" s="9" customFormat="1" ht="24">
      <c r="C26" s="33" t="s">
        <v>33</v>
      </c>
      <c r="D26" s="33"/>
      <c r="E26" s="33"/>
      <c r="F26" s="33"/>
      <c r="G26" s="40">
        <f>DATA!AA40</f>
        <v>4.2894736842105265</v>
      </c>
      <c r="H26" s="40">
        <f>DATA!AA41</f>
        <v>0.7318209327883014</v>
      </c>
      <c r="I26" s="32" t="str">
        <f t="shared" ref="I26:I30" si="1">IF(G26&gt;4.5,"มากที่สุด",IF(G26&gt;3.5,"มาก",IF(G26&gt;2.5,"ปานกลาง",IF(G26&gt;1.5,"น้อย",IF(G26&lt;=1.5,"น้อยที่สุด")))))</f>
        <v>มาก</v>
      </c>
    </row>
    <row r="27" spans="3:9" s="9" customFormat="1" ht="24">
      <c r="C27" s="206" t="s">
        <v>90</v>
      </c>
      <c r="D27" s="207"/>
      <c r="E27" s="207"/>
      <c r="F27" s="207"/>
      <c r="G27" s="41">
        <f>DATA!AB40</f>
        <v>4.3421052631578947</v>
      </c>
      <c r="H27" s="41">
        <f>DATA!AB41</f>
        <v>0.62714780315215835</v>
      </c>
      <c r="I27" s="42" t="str">
        <f t="shared" si="1"/>
        <v>มาก</v>
      </c>
    </row>
    <row r="28" spans="3:9" s="9" customFormat="1" ht="24">
      <c r="C28" s="33" t="s">
        <v>34</v>
      </c>
      <c r="D28" s="33"/>
      <c r="E28" s="33"/>
      <c r="F28" s="33"/>
      <c r="G28" s="40">
        <f>DATA!AC40</f>
        <v>4.3947368421052628</v>
      </c>
      <c r="H28" s="40">
        <f>DATA!AC41</f>
        <v>0.63838790563843983</v>
      </c>
      <c r="I28" s="32" t="str">
        <f t="shared" si="1"/>
        <v>มาก</v>
      </c>
    </row>
    <row r="29" spans="3:9" s="9" customFormat="1" ht="24">
      <c r="C29" s="184" t="s">
        <v>27</v>
      </c>
      <c r="D29" s="185"/>
      <c r="E29" s="185"/>
      <c r="F29" s="186"/>
      <c r="G29" s="37">
        <f>DATA!AC43</f>
        <v>4.3421052631578947</v>
      </c>
      <c r="H29" s="37">
        <f>DATA!AC42</f>
        <v>0.66291054894401658</v>
      </c>
      <c r="I29" s="39" t="str">
        <f t="shared" si="1"/>
        <v>มาก</v>
      </c>
    </row>
    <row r="30" spans="3:9" s="9" customFormat="1" ht="24.75" thickBot="1">
      <c r="C30" s="203" t="s">
        <v>17</v>
      </c>
      <c r="D30" s="204"/>
      <c r="E30" s="204"/>
      <c r="F30" s="205"/>
      <c r="G30" s="43">
        <f>DATA!AD40</f>
        <v>4.5</v>
      </c>
      <c r="H30" s="43">
        <f>DATA!AD41</f>
        <v>0.57735026918962573</v>
      </c>
      <c r="I30" s="44" t="str">
        <f t="shared" si="1"/>
        <v>มาก</v>
      </c>
    </row>
    <row r="31" spans="3:9" s="9" customFormat="1" ht="24.75" thickTop="1">
      <c r="C31" s="107"/>
      <c r="D31" s="107"/>
      <c r="E31" s="107"/>
      <c r="F31" s="107"/>
      <c r="G31" s="108"/>
      <c r="H31" s="108"/>
      <c r="I31" s="109"/>
    </row>
    <row r="32" spans="3:9" s="9" customFormat="1" ht="24">
      <c r="C32" s="107"/>
      <c r="D32" s="107"/>
      <c r="E32" s="107"/>
      <c r="F32" s="107"/>
      <c r="G32" s="108"/>
      <c r="H32" s="108"/>
      <c r="I32" s="109"/>
    </row>
    <row r="33" s="7" customFormat="1" ht="24"/>
    <row r="34" s="18" customFormat="1" ht="24"/>
    <row r="35" s="18" customFormat="1" ht="24"/>
    <row r="36" s="18" customFormat="1" ht="24"/>
    <row r="37" s="18" customFormat="1" ht="24"/>
    <row r="38" s="18" customFormat="1" ht="24"/>
    <row r="39" s="18" customFormat="1" ht="24"/>
    <row r="40" s="18" customFormat="1" ht="24"/>
    <row r="41" s="18" customFormat="1" ht="24"/>
    <row r="42" s="18" customFormat="1" ht="24"/>
    <row r="43" s="18" customFormat="1" ht="24"/>
    <row r="44" s="18" customFormat="1" ht="24"/>
    <row r="45" s="7" customFormat="1" ht="24"/>
    <row r="46" s="7" customFormat="1" ht="24"/>
    <row r="47" s="7" customFormat="1" ht="24"/>
    <row r="48" s="7" customFormat="1" ht="24"/>
    <row r="49" spans="3:9" s="7" customFormat="1" ht="24"/>
    <row r="50" spans="3:9" s="7" customFormat="1" ht="24"/>
    <row r="51" spans="3:9" s="17" customFormat="1" ht="24"/>
    <row r="52" spans="3:9" s="17" customFormat="1" ht="24"/>
    <row r="53" spans="3:9" s="17" customFormat="1" ht="24"/>
    <row r="54" spans="3:9" s="17" customFormat="1" ht="24"/>
    <row r="55" spans="3:9" s="17" customFormat="1" ht="24"/>
    <row r="56" spans="3:9" s="17" customFormat="1" ht="24"/>
    <row r="57" spans="3:9" s="5" customFormat="1">
      <c r="C57" s="6"/>
      <c r="D57" s="6"/>
    </row>
    <row r="58" spans="3:9">
      <c r="C58" s="3"/>
      <c r="D58" s="3"/>
      <c r="E58" s="3"/>
      <c r="F58" s="3"/>
      <c r="G58" s="4"/>
      <c r="H58" s="4"/>
      <c r="I58" s="4"/>
    </row>
    <row r="59" spans="3:9">
      <c r="C59" s="3"/>
      <c r="D59" s="3"/>
      <c r="E59" s="3"/>
      <c r="F59" s="3"/>
      <c r="G59" s="4"/>
      <c r="H59" s="4"/>
      <c r="I59" s="4"/>
    </row>
    <row r="60" spans="3:9">
      <c r="C60" s="3"/>
      <c r="D60" s="3"/>
      <c r="E60" s="3"/>
      <c r="F60" s="3"/>
      <c r="G60" s="4"/>
      <c r="H60" s="4"/>
      <c r="I60" s="4"/>
    </row>
    <row r="61" spans="3:9">
      <c r="C61" s="3"/>
      <c r="D61" s="3"/>
      <c r="E61" s="3"/>
      <c r="F61" s="3"/>
      <c r="G61" s="4"/>
      <c r="H61" s="4"/>
      <c r="I61" s="4"/>
    </row>
    <row r="62" spans="3:9">
      <c r="C62" s="3"/>
      <c r="D62" s="3"/>
      <c r="E62" s="3"/>
      <c r="F62" s="3"/>
      <c r="G62" s="4"/>
      <c r="H62" s="4"/>
      <c r="I62" s="4"/>
    </row>
    <row r="63" spans="3:9">
      <c r="C63" s="3"/>
      <c r="D63" s="3"/>
      <c r="E63" s="3"/>
      <c r="F63" s="3"/>
      <c r="G63" s="4"/>
      <c r="H63" s="4"/>
      <c r="I63" s="4"/>
    </row>
    <row r="64" spans="3:9">
      <c r="C64" s="3"/>
      <c r="D64" s="3"/>
      <c r="E64" s="3"/>
      <c r="F64" s="3"/>
      <c r="G64" s="4"/>
      <c r="H64" s="4"/>
      <c r="I64" s="4"/>
    </row>
    <row r="65" spans="3:9">
      <c r="C65" s="3"/>
      <c r="D65" s="3"/>
      <c r="E65" s="3"/>
      <c r="F65" s="3"/>
      <c r="G65" s="4"/>
      <c r="H65" s="4"/>
      <c r="I65" s="4"/>
    </row>
    <row r="66" spans="3:9">
      <c r="C66" s="3"/>
      <c r="D66" s="3"/>
      <c r="E66" s="3"/>
      <c r="F66" s="3"/>
      <c r="G66" s="4"/>
      <c r="H66" s="4"/>
      <c r="I66" s="4"/>
    </row>
    <row r="67" spans="3:9">
      <c r="C67" s="3"/>
      <c r="D67" s="3"/>
      <c r="E67" s="3"/>
      <c r="F67" s="3"/>
      <c r="G67" s="4"/>
      <c r="H67" s="4"/>
      <c r="I67" s="4"/>
    </row>
    <row r="68" spans="3:9">
      <c r="C68" s="3"/>
      <c r="D68" s="3"/>
      <c r="E68" s="3"/>
      <c r="F68" s="3"/>
      <c r="G68" s="4"/>
      <c r="H68" s="4"/>
      <c r="I68" s="4"/>
    </row>
    <row r="69" spans="3:9">
      <c r="C69" s="3"/>
      <c r="D69" s="3"/>
      <c r="E69" s="3"/>
      <c r="F69" s="3"/>
      <c r="G69" s="4"/>
      <c r="H69" s="4"/>
      <c r="I69" s="4"/>
    </row>
  </sheetData>
  <mergeCells count="25">
    <mergeCell ref="C29:F29"/>
    <mergeCell ref="C30:F30"/>
    <mergeCell ref="C20:F20"/>
    <mergeCell ref="C27:F27"/>
    <mergeCell ref="C15:F15"/>
    <mergeCell ref="C16:F16"/>
    <mergeCell ref="C17:F17"/>
    <mergeCell ref="C19:F19"/>
    <mergeCell ref="C21:F21"/>
    <mergeCell ref="C22:F22"/>
    <mergeCell ref="C23:F23"/>
    <mergeCell ref="C24:F24"/>
    <mergeCell ref="C25:F25"/>
    <mergeCell ref="B1:I1"/>
    <mergeCell ref="C14:F14"/>
    <mergeCell ref="C4:F5"/>
    <mergeCell ref="G4:G5"/>
    <mergeCell ref="H4:H5"/>
    <mergeCell ref="I4:I5"/>
    <mergeCell ref="C6:F6"/>
    <mergeCell ref="C7:F7"/>
    <mergeCell ref="C10:F10"/>
    <mergeCell ref="C11:F11"/>
    <mergeCell ref="C13:F13"/>
    <mergeCell ref="C8:F8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6</xdr:col>
                <xdr:colOff>114300</xdr:colOff>
                <xdr:row>3</xdr:row>
                <xdr:rowOff>142875</xdr:rowOff>
              </from>
              <to>
                <xdr:col>6</xdr:col>
                <xdr:colOff>247650</xdr:colOff>
                <xdr:row>4</xdr:row>
                <xdr:rowOff>0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C22" sqref="C22"/>
    </sheetView>
  </sheetViews>
  <sheetFormatPr defaultRowHeight="24"/>
  <cols>
    <col min="1" max="1" width="3.85546875" style="7" customWidth="1"/>
    <col min="2" max="2" width="4.7109375" style="7" customWidth="1"/>
    <col min="3" max="3" width="71.7109375" style="7" customWidth="1"/>
    <col min="4" max="4" width="6.42578125" style="7" customWidth="1"/>
    <col min="5" max="255" width="9.140625" style="7"/>
    <col min="256" max="256" width="5.85546875" style="7" customWidth="1"/>
    <col min="257" max="257" width="5.5703125" style="7" customWidth="1"/>
    <col min="258" max="258" width="69.28515625" style="7" customWidth="1"/>
    <col min="259" max="259" width="7.42578125" style="7" customWidth="1"/>
    <col min="260" max="511" width="9.140625" style="7"/>
    <col min="512" max="512" width="5.85546875" style="7" customWidth="1"/>
    <col min="513" max="513" width="5.5703125" style="7" customWidth="1"/>
    <col min="514" max="514" width="69.28515625" style="7" customWidth="1"/>
    <col min="515" max="515" width="7.42578125" style="7" customWidth="1"/>
    <col min="516" max="767" width="9.140625" style="7"/>
    <col min="768" max="768" width="5.85546875" style="7" customWidth="1"/>
    <col min="769" max="769" width="5.5703125" style="7" customWidth="1"/>
    <col min="770" max="770" width="69.28515625" style="7" customWidth="1"/>
    <col min="771" max="771" width="7.42578125" style="7" customWidth="1"/>
    <col min="772" max="1023" width="9.140625" style="7"/>
    <col min="1024" max="1024" width="5.85546875" style="7" customWidth="1"/>
    <col min="1025" max="1025" width="5.5703125" style="7" customWidth="1"/>
    <col min="1026" max="1026" width="69.28515625" style="7" customWidth="1"/>
    <col min="1027" max="1027" width="7.42578125" style="7" customWidth="1"/>
    <col min="1028" max="1279" width="9.140625" style="7"/>
    <col min="1280" max="1280" width="5.85546875" style="7" customWidth="1"/>
    <col min="1281" max="1281" width="5.5703125" style="7" customWidth="1"/>
    <col min="1282" max="1282" width="69.28515625" style="7" customWidth="1"/>
    <col min="1283" max="1283" width="7.42578125" style="7" customWidth="1"/>
    <col min="1284" max="1535" width="9.140625" style="7"/>
    <col min="1536" max="1536" width="5.85546875" style="7" customWidth="1"/>
    <col min="1537" max="1537" width="5.5703125" style="7" customWidth="1"/>
    <col min="1538" max="1538" width="69.28515625" style="7" customWidth="1"/>
    <col min="1539" max="1539" width="7.42578125" style="7" customWidth="1"/>
    <col min="1540" max="1791" width="9.140625" style="7"/>
    <col min="1792" max="1792" width="5.85546875" style="7" customWidth="1"/>
    <col min="1793" max="1793" width="5.5703125" style="7" customWidth="1"/>
    <col min="1794" max="1794" width="69.28515625" style="7" customWidth="1"/>
    <col min="1795" max="1795" width="7.42578125" style="7" customWidth="1"/>
    <col min="1796" max="2047" width="9.140625" style="7"/>
    <col min="2048" max="2048" width="5.85546875" style="7" customWidth="1"/>
    <col min="2049" max="2049" width="5.5703125" style="7" customWidth="1"/>
    <col min="2050" max="2050" width="69.28515625" style="7" customWidth="1"/>
    <col min="2051" max="2051" width="7.42578125" style="7" customWidth="1"/>
    <col min="2052" max="2303" width="9.140625" style="7"/>
    <col min="2304" max="2304" width="5.85546875" style="7" customWidth="1"/>
    <col min="2305" max="2305" width="5.5703125" style="7" customWidth="1"/>
    <col min="2306" max="2306" width="69.28515625" style="7" customWidth="1"/>
    <col min="2307" max="2307" width="7.42578125" style="7" customWidth="1"/>
    <col min="2308" max="2559" width="9.140625" style="7"/>
    <col min="2560" max="2560" width="5.85546875" style="7" customWidth="1"/>
    <col min="2561" max="2561" width="5.5703125" style="7" customWidth="1"/>
    <col min="2562" max="2562" width="69.28515625" style="7" customWidth="1"/>
    <col min="2563" max="2563" width="7.42578125" style="7" customWidth="1"/>
    <col min="2564" max="2815" width="9.140625" style="7"/>
    <col min="2816" max="2816" width="5.85546875" style="7" customWidth="1"/>
    <col min="2817" max="2817" width="5.5703125" style="7" customWidth="1"/>
    <col min="2818" max="2818" width="69.28515625" style="7" customWidth="1"/>
    <col min="2819" max="2819" width="7.42578125" style="7" customWidth="1"/>
    <col min="2820" max="3071" width="9.140625" style="7"/>
    <col min="3072" max="3072" width="5.85546875" style="7" customWidth="1"/>
    <col min="3073" max="3073" width="5.5703125" style="7" customWidth="1"/>
    <col min="3074" max="3074" width="69.28515625" style="7" customWidth="1"/>
    <col min="3075" max="3075" width="7.42578125" style="7" customWidth="1"/>
    <col min="3076" max="3327" width="9.140625" style="7"/>
    <col min="3328" max="3328" width="5.85546875" style="7" customWidth="1"/>
    <col min="3329" max="3329" width="5.5703125" style="7" customWidth="1"/>
    <col min="3330" max="3330" width="69.28515625" style="7" customWidth="1"/>
    <col min="3331" max="3331" width="7.42578125" style="7" customWidth="1"/>
    <col min="3332" max="3583" width="9.140625" style="7"/>
    <col min="3584" max="3584" width="5.85546875" style="7" customWidth="1"/>
    <col min="3585" max="3585" width="5.5703125" style="7" customWidth="1"/>
    <col min="3586" max="3586" width="69.28515625" style="7" customWidth="1"/>
    <col min="3587" max="3587" width="7.42578125" style="7" customWidth="1"/>
    <col min="3588" max="3839" width="9.140625" style="7"/>
    <col min="3840" max="3840" width="5.85546875" style="7" customWidth="1"/>
    <col min="3841" max="3841" width="5.5703125" style="7" customWidth="1"/>
    <col min="3842" max="3842" width="69.28515625" style="7" customWidth="1"/>
    <col min="3843" max="3843" width="7.42578125" style="7" customWidth="1"/>
    <col min="3844" max="4095" width="9.140625" style="7"/>
    <col min="4096" max="4096" width="5.85546875" style="7" customWidth="1"/>
    <col min="4097" max="4097" width="5.5703125" style="7" customWidth="1"/>
    <col min="4098" max="4098" width="69.28515625" style="7" customWidth="1"/>
    <col min="4099" max="4099" width="7.42578125" style="7" customWidth="1"/>
    <col min="4100" max="4351" width="9.140625" style="7"/>
    <col min="4352" max="4352" width="5.85546875" style="7" customWidth="1"/>
    <col min="4353" max="4353" width="5.5703125" style="7" customWidth="1"/>
    <col min="4354" max="4354" width="69.28515625" style="7" customWidth="1"/>
    <col min="4355" max="4355" width="7.42578125" style="7" customWidth="1"/>
    <col min="4356" max="4607" width="9.140625" style="7"/>
    <col min="4608" max="4608" width="5.85546875" style="7" customWidth="1"/>
    <col min="4609" max="4609" width="5.5703125" style="7" customWidth="1"/>
    <col min="4610" max="4610" width="69.28515625" style="7" customWidth="1"/>
    <col min="4611" max="4611" width="7.42578125" style="7" customWidth="1"/>
    <col min="4612" max="4863" width="9.140625" style="7"/>
    <col min="4864" max="4864" width="5.85546875" style="7" customWidth="1"/>
    <col min="4865" max="4865" width="5.5703125" style="7" customWidth="1"/>
    <col min="4866" max="4866" width="69.28515625" style="7" customWidth="1"/>
    <col min="4867" max="4867" width="7.42578125" style="7" customWidth="1"/>
    <col min="4868" max="5119" width="9.140625" style="7"/>
    <col min="5120" max="5120" width="5.85546875" style="7" customWidth="1"/>
    <col min="5121" max="5121" width="5.5703125" style="7" customWidth="1"/>
    <col min="5122" max="5122" width="69.28515625" style="7" customWidth="1"/>
    <col min="5123" max="5123" width="7.42578125" style="7" customWidth="1"/>
    <col min="5124" max="5375" width="9.140625" style="7"/>
    <col min="5376" max="5376" width="5.85546875" style="7" customWidth="1"/>
    <col min="5377" max="5377" width="5.5703125" style="7" customWidth="1"/>
    <col min="5378" max="5378" width="69.28515625" style="7" customWidth="1"/>
    <col min="5379" max="5379" width="7.42578125" style="7" customWidth="1"/>
    <col min="5380" max="5631" width="9.140625" style="7"/>
    <col min="5632" max="5632" width="5.85546875" style="7" customWidth="1"/>
    <col min="5633" max="5633" width="5.5703125" style="7" customWidth="1"/>
    <col min="5634" max="5634" width="69.28515625" style="7" customWidth="1"/>
    <col min="5635" max="5635" width="7.42578125" style="7" customWidth="1"/>
    <col min="5636" max="5887" width="9.140625" style="7"/>
    <col min="5888" max="5888" width="5.85546875" style="7" customWidth="1"/>
    <col min="5889" max="5889" width="5.5703125" style="7" customWidth="1"/>
    <col min="5890" max="5890" width="69.28515625" style="7" customWidth="1"/>
    <col min="5891" max="5891" width="7.42578125" style="7" customWidth="1"/>
    <col min="5892" max="6143" width="9.140625" style="7"/>
    <col min="6144" max="6144" width="5.85546875" style="7" customWidth="1"/>
    <col min="6145" max="6145" width="5.5703125" style="7" customWidth="1"/>
    <col min="6146" max="6146" width="69.28515625" style="7" customWidth="1"/>
    <col min="6147" max="6147" width="7.42578125" style="7" customWidth="1"/>
    <col min="6148" max="6399" width="9.140625" style="7"/>
    <col min="6400" max="6400" width="5.85546875" style="7" customWidth="1"/>
    <col min="6401" max="6401" width="5.5703125" style="7" customWidth="1"/>
    <col min="6402" max="6402" width="69.28515625" style="7" customWidth="1"/>
    <col min="6403" max="6403" width="7.42578125" style="7" customWidth="1"/>
    <col min="6404" max="6655" width="9.140625" style="7"/>
    <col min="6656" max="6656" width="5.85546875" style="7" customWidth="1"/>
    <col min="6657" max="6657" width="5.5703125" style="7" customWidth="1"/>
    <col min="6658" max="6658" width="69.28515625" style="7" customWidth="1"/>
    <col min="6659" max="6659" width="7.42578125" style="7" customWidth="1"/>
    <col min="6660" max="6911" width="9.140625" style="7"/>
    <col min="6912" max="6912" width="5.85546875" style="7" customWidth="1"/>
    <col min="6913" max="6913" width="5.5703125" style="7" customWidth="1"/>
    <col min="6914" max="6914" width="69.28515625" style="7" customWidth="1"/>
    <col min="6915" max="6915" width="7.42578125" style="7" customWidth="1"/>
    <col min="6916" max="7167" width="9.140625" style="7"/>
    <col min="7168" max="7168" width="5.85546875" style="7" customWidth="1"/>
    <col min="7169" max="7169" width="5.5703125" style="7" customWidth="1"/>
    <col min="7170" max="7170" width="69.28515625" style="7" customWidth="1"/>
    <col min="7171" max="7171" width="7.42578125" style="7" customWidth="1"/>
    <col min="7172" max="7423" width="9.140625" style="7"/>
    <col min="7424" max="7424" width="5.85546875" style="7" customWidth="1"/>
    <col min="7425" max="7425" width="5.5703125" style="7" customWidth="1"/>
    <col min="7426" max="7426" width="69.28515625" style="7" customWidth="1"/>
    <col min="7427" max="7427" width="7.42578125" style="7" customWidth="1"/>
    <col min="7428" max="7679" width="9.140625" style="7"/>
    <col min="7680" max="7680" width="5.85546875" style="7" customWidth="1"/>
    <col min="7681" max="7681" width="5.5703125" style="7" customWidth="1"/>
    <col min="7682" max="7682" width="69.28515625" style="7" customWidth="1"/>
    <col min="7683" max="7683" width="7.42578125" style="7" customWidth="1"/>
    <col min="7684" max="7935" width="9.140625" style="7"/>
    <col min="7936" max="7936" width="5.85546875" style="7" customWidth="1"/>
    <col min="7937" max="7937" width="5.5703125" style="7" customWidth="1"/>
    <col min="7938" max="7938" width="69.28515625" style="7" customWidth="1"/>
    <col min="7939" max="7939" width="7.42578125" style="7" customWidth="1"/>
    <col min="7940" max="8191" width="9.140625" style="7"/>
    <col min="8192" max="8192" width="5.85546875" style="7" customWidth="1"/>
    <col min="8193" max="8193" width="5.5703125" style="7" customWidth="1"/>
    <col min="8194" max="8194" width="69.28515625" style="7" customWidth="1"/>
    <col min="8195" max="8195" width="7.42578125" style="7" customWidth="1"/>
    <col min="8196" max="8447" width="9.140625" style="7"/>
    <col min="8448" max="8448" width="5.85546875" style="7" customWidth="1"/>
    <col min="8449" max="8449" width="5.5703125" style="7" customWidth="1"/>
    <col min="8450" max="8450" width="69.28515625" style="7" customWidth="1"/>
    <col min="8451" max="8451" width="7.42578125" style="7" customWidth="1"/>
    <col min="8452" max="8703" width="9.140625" style="7"/>
    <col min="8704" max="8704" width="5.85546875" style="7" customWidth="1"/>
    <col min="8705" max="8705" width="5.5703125" style="7" customWidth="1"/>
    <col min="8706" max="8706" width="69.28515625" style="7" customWidth="1"/>
    <col min="8707" max="8707" width="7.42578125" style="7" customWidth="1"/>
    <col min="8708" max="8959" width="9.140625" style="7"/>
    <col min="8960" max="8960" width="5.85546875" style="7" customWidth="1"/>
    <col min="8961" max="8961" width="5.5703125" style="7" customWidth="1"/>
    <col min="8962" max="8962" width="69.28515625" style="7" customWidth="1"/>
    <col min="8963" max="8963" width="7.42578125" style="7" customWidth="1"/>
    <col min="8964" max="9215" width="9.140625" style="7"/>
    <col min="9216" max="9216" width="5.85546875" style="7" customWidth="1"/>
    <col min="9217" max="9217" width="5.5703125" style="7" customWidth="1"/>
    <col min="9218" max="9218" width="69.28515625" style="7" customWidth="1"/>
    <col min="9219" max="9219" width="7.42578125" style="7" customWidth="1"/>
    <col min="9220" max="9471" width="9.140625" style="7"/>
    <col min="9472" max="9472" width="5.85546875" style="7" customWidth="1"/>
    <col min="9473" max="9473" width="5.5703125" style="7" customWidth="1"/>
    <col min="9474" max="9474" width="69.28515625" style="7" customWidth="1"/>
    <col min="9475" max="9475" width="7.42578125" style="7" customWidth="1"/>
    <col min="9476" max="9727" width="9.140625" style="7"/>
    <col min="9728" max="9728" width="5.85546875" style="7" customWidth="1"/>
    <col min="9729" max="9729" width="5.5703125" style="7" customWidth="1"/>
    <col min="9730" max="9730" width="69.28515625" style="7" customWidth="1"/>
    <col min="9731" max="9731" width="7.42578125" style="7" customWidth="1"/>
    <col min="9732" max="9983" width="9.140625" style="7"/>
    <col min="9984" max="9984" width="5.85546875" style="7" customWidth="1"/>
    <col min="9985" max="9985" width="5.5703125" style="7" customWidth="1"/>
    <col min="9986" max="9986" width="69.28515625" style="7" customWidth="1"/>
    <col min="9987" max="9987" width="7.42578125" style="7" customWidth="1"/>
    <col min="9988" max="10239" width="9.140625" style="7"/>
    <col min="10240" max="10240" width="5.85546875" style="7" customWidth="1"/>
    <col min="10241" max="10241" width="5.5703125" style="7" customWidth="1"/>
    <col min="10242" max="10242" width="69.28515625" style="7" customWidth="1"/>
    <col min="10243" max="10243" width="7.42578125" style="7" customWidth="1"/>
    <col min="10244" max="10495" width="9.140625" style="7"/>
    <col min="10496" max="10496" width="5.85546875" style="7" customWidth="1"/>
    <col min="10497" max="10497" width="5.5703125" style="7" customWidth="1"/>
    <col min="10498" max="10498" width="69.28515625" style="7" customWidth="1"/>
    <col min="10499" max="10499" width="7.42578125" style="7" customWidth="1"/>
    <col min="10500" max="10751" width="9.140625" style="7"/>
    <col min="10752" max="10752" width="5.85546875" style="7" customWidth="1"/>
    <col min="10753" max="10753" width="5.5703125" style="7" customWidth="1"/>
    <col min="10754" max="10754" width="69.28515625" style="7" customWidth="1"/>
    <col min="10755" max="10755" width="7.42578125" style="7" customWidth="1"/>
    <col min="10756" max="11007" width="9.140625" style="7"/>
    <col min="11008" max="11008" width="5.85546875" style="7" customWidth="1"/>
    <col min="11009" max="11009" width="5.5703125" style="7" customWidth="1"/>
    <col min="11010" max="11010" width="69.28515625" style="7" customWidth="1"/>
    <col min="11011" max="11011" width="7.42578125" style="7" customWidth="1"/>
    <col min="11012" max="11263" width="9.140625" style="7"/>
    <col min="11264" max="11264" width="5.85546875" style="7" customWidth="1"/>
    <col min="11265" max="11265" width="5.5703125" style="7" customWidth="1"/>
    <col min="11266" max="11266" width="69.28515625" style="7" customWidth="1"/>
    <col min="11267" max="11267" width="7.42578125" style="7" customWidth="1"/>
    <col min="11268" max="11519" width="9.140625" style="7"/>
    <col min="11520" max="11520" width="5.85546875" style="7" customWidth="1"/>
    <col min="11521" max="11521" width="5.5703125" style="7" customWidth="1"/>
    <col min="11522" max="11522" width="69.28515625" style="7" customWidth="1"/>
    <col min="11523" max="11523" width="7.42578125" style="7" customWidth="1"/>
    <col min="11524" max="11775" width="9.140625" style="7"/>
    <col min="11776" max="11776" width="5.85546875" style="7" customWidth="1"/>
    <col min="11777" max="11777" width="5.5703125" style="7" customWidth="1"/>
    <col min="11778" max="11778" width="69.28515625" style="7" customWidth="1"/>
    <col min="11779" max="11779" width="7.42578125" style="7" customWidth="1"/>
    <col min="11780" max="12031" width="9.140625" style="7"/>
    <col min="12032" max="12032" width="5.85546875" style="7" customWidth="1"/>
    <col min="12033" max="12033" width="5.5703125" style="7" customWidth="1"/>
    <col min="12034" max="12034" width="69.28515625" style="7" customWidth="1"/>
    <col min="12035" max="12035" width="7.42578125" style="7" customWidth="1"/>
    <col min="12036" max="12287" width="9.140625" style="7"/>
    <col min="12288" max="12288" width="5.85546875" style="7" customWidth="1"/>
    <col min="12289" max="12289" width="5.5703125" style="7" customWidth="1"/>
    <col min="12290" max="12290" width="69.28515625" style="7" customWidth="1"/>
    <col min="12291" max="12291" width="7.42578125" style="7" customWidth="1"/>
    <col min="12292" max="12543" width="9.140625" style="7"/>
    <col min="12544" max="12544" width="5.85546875" style="7" customWidth="1"/>
    <col min="12545" max="12545" width="5.5703125" style="7" customWidth="1"/>
    <col min="12546" max="12546" width="69.28515625" style="7" customWidth="1"/>
    <col min="12547" max="12547" width="7.42578125" style="7" customWidth="1"/>
    <col min="12548" max="12799" width="9.140625" style="7"/>
    <col min="12800" max="12800" width="5.85546875" style="7" customWidth="1"/>
    <col min="12801" max="12801" width="5.5703125" style="7" customWidth="1"/>
    <col min="12802" max="12802" width="69.28515625" style="7" customWidth="1"/>
    <col min="12803" max="12803" width="7.42578125" style="7" customWidth="1"/>
    <col min="12804" max="13055" width="9.140625" style="7"/>
    <col min="13056" max="13056" width="5.85546875" style="7" customWidth="1"/>
    <col min="13057" max="13057" width="5.5703125" style="7" customWidth="1"/>
    <col min="13058" max="13058" width="69.28515625" style="7" customWidth="1"/>
    <col min="13059" max="13059" width="7.42578125" style="7" customWidth="1"/>
    <col min="13060" max="13311" width="9.140625" style="7"/>
    <col min="13312" max="13312" width="5.85546875" style="7" customWidth="1"/>
    <col min="13313" max="13313" width="5.5703125" style="7" customWidth="1"/>
    <col min="13314" max="13314" width="69.28515625" style="7" customWidth="1"/>
    <col min="13315" max="13315" width="7.42578125" style="7" customWidth="1"/>
    <col min="13316" max="13567" width="9.140625" style="7"/>
    <col min="13568" max="13568" width="5.85546875" style="7" customWidth="1"/>
    <col min="13569" max="13569" width="5.5703125" style="7" customWidth="1"/>
    <col min="13570" max="13570" width="69.28515625" style="7" customWidth="1"/>
    <col min="13571" max="13571" width="7.42578125" style="7" customWidth="1"/>
    <col min="13572" max="13823" width="9.140625" style="7"/>
    <col min="13824" max="13824" width="5.85546875" style="7" customWidth="1"/>
    <col min="13825" max="13825" width="5.5703125" style="7" customWidth="1"/>
    <col min="13826" max="13826" width="69.28515625" style="7" customWidth="1"/>
    <col min="13827" max="13827" width="7.42578125" style="7" customWidth="1"/>
    <col min="13828" max="14079" width="9.140625" style="7"/>
    <col min="14080" max="14080" width="5.85546875" style="7" customWidth="1"/>
    <col min="14081" max="14081" width="5.5703125" style="7" customWidth="1"/>
    <col min="14082" max="14082" width="69.28515625" style="7" customWidth="1"/>
    <col min="14083" max="14083" width="7.42578125" style="7" customWidth="1"/>
    <col min="14084" max="14335" width="9.140625" style="7"/>
    <col min="14336" max="14336" width="5.85546875" style="7" customWidth="1"/>
    <col min="14337" max="14337" width="5.5703125" style="7" customWidth="1"/>
    <col min="14338" max="14338" width="69.28515625" style="7" customWidth="1"/>
    <col min="14339" max="14339" width="7.42578125" style="7" customWidth="1"/>
    <col min="14340" max="14591" width="9.140625" style="7"/>
    <col min="14592" max="14592" width="5.85546875" style="7" customWidth="1"/>
    <col min="14593" max="14593" width="5.5703125" style="7" customWidth="1"/>
    <col min="14594" max="14594" width="69.28515625" style="7" customWidth="1"/>
    <col min="14595" max="14595" width="7.42578125" style="7" customWidth="1"/>
    <col min="14596" max="14847" width="9.140625" style="7"/>
    <col min="14848" max="14848" width="5.85546875" style="7" customWidth="1"/>
    <col min="14849" max="14849" width="5.5703125" style="7" customWidth="1"/>
    <col min="14850" max="14850" width="69.28515625" style="7" customWidth="1"/>
    <col min="14851" max="14851" width="7.42578125" style="7" customWidth="1"/>
    <col min="14852" max="15103" width="9.140625" style="7"/>
    <col min="15104" max="15104" width="5.85546875" style="7" customWidth="1"/>
    <col min="15105" max="15105" width="5.5703125" style="7" customWidth="1"/>
    <col min="15106" max="15106" width="69.28515625" style="7" customWidth="1"/>
    <col min="15107" max="15107" width="7.42578125" style="7" customWidth="1"/>
    <col min="15108" max="15359" width="9.140625" style="7"/>
    <col min="15360" max="15360" width="5.85546875" style="7" customWidth="1"/>
    <col min="15361" max="15361" width="5.5703125" style="7" customWidth="1"/>
    <col min="15362" max="15362" width="69.28515625" style="7" customWidth="1"/>
    <col min="15363" max="15363" width="7.42578125" style="7" customWidth="1"/>
    <col min="15364" max="15615" width="9.140625" style="7"/>
    <col min="15616" max="15616" width="5.85546875" style="7" customWidth="1"/>
    <col min="15617" max="15617" width="5.5703125" style="7" customWidth="1"/>
    <col min="15618" max="15618" width="69.28515625" style="7" customWidth="1"/>
    <col min="15619" max="15619" width="7.42578125" style="7" customWidth="1"/>
    <col min="15620" max="15871" width="9.140625" style="7"/>
    <col min="15872" max="15872" width="5.85546875" style="7" customWidth="1"/>
    <col min="15873" max="15873" width="5.5703125" style="7" customWidth="1"/>
    <col min="15874" max="15874" width="69.28515625" style="7" customWidth="1"/>
    <col min="15875" max="15875" width="7.42578125" style="7" customWidth="1"/>
    <col min="15876" max="16127" width="9.140625" style="7"/>
    <col min="16128" max="16128" width="5.85546875" style="7" customWidth="1"/>
    <col min="16129" max="16129" width="5.5703125" style="7" customWidth="1"/>
    <col min="16130" max="16130" width="69.28515625" style="7" customWidth="1"/>
    <col min="16131" max="16131" width="7.42578125" style="7" customWidth="1"/>
    <col min="16132" max="16383" width="9.140625" style="7"/>
    <col min="16384" max="16384" width="9" style="7" customWidth="1"/>
  </cols>
  <sheetData>
    <row r="1" spans="1:10" s="9" customFormat="1">
      <c r="B1" s="173" t="s">
        <v>37</v>
      </c>
      <c r="C1" s="173"/>
      <c r="D1" s="173"/>
      <c r="E1" s="173"/>
      <c r="F1" s="140"/>
      <c r="G1" s="140"/>
      <c r="H1" s="140"/>
      <c r="I1" s="140"/>
    </row>
    <row r="2" spans="1:10" s="18" customFormat="1">
      <c r="C2" s="52"/>
      <c r="D2" s="52"/>
      <c r="E2" s="52"/>
      <c r="F2" s="52"/>
      <c r="G2" s="53"/>
      <c r="H2" s="53"/>
      <c r="I2" s="52"/>
    </row>
    <row r="3" spans="1:10">
      <c r="B3" s="214" t="s">
        <v>117</v>
      </c>
      <c r="C3" s="214"/>
      <c r="D3" s="214"/>
      <c r="E3" s="214"/>
      <c r="F3" s="214"/>
      <c r="G3" s="214"/>
      <c r="H3" s="214"/>
      <c r="I3" s="214"/>
      <c r="J3" s="214"/>
    </row>
    <row r="4" spans="1:10">
      <c r="B4" s="145" t="s">
        <v>69</v>
      </c>
      <c r="C4" s="145"/>
      <c r="D4" s="145"/>
      <c r="E4" s="145"/>
      <c r="F4" s="145"/>
      <c r="G4" s="145"/>
      <c r="H4" s="145"/>
      <c r="I4" s="145"/>
    </row>
    <row r="5" spans="1:10">
      <c r="B5" s="145" t="s">
        <v>49</v>
      </c>
      <c r="C5" s="145"/>
      <c r="D5" s="145"/>
      <c r="E5" s="145"/>
      <c r="F5" s="145"/>
      <c r="G5" s="145"/>
      <c r="H5" s="145"/>
      <c r="I5" s="145"/>
    </row>
    <row r="6" spans="1:10">
      <c r="B6" s="130" t="s">
        <v>113</v>
      </c>
      <c r="C6" s="130"/>
      <c r="D6" s="130"/>
      <c r="E6" s="130"/>
      <c r="F6" s="133"/>
      <c r="G6" s="133"/>
      <c r="H6" s="133"/>
      <c r="I6" s="133"/>
    </row>
    <row r="7" spans="1:10">
      <c r="B7" s="145" t="s">
        <v>120</v>
      </c>
      <c r="C7" s="145"/>
      <c r="D7" s="145"/>
      <c r="E7" s="145"/>
      <c r="F7" s="145"/>
      <c r="G7" s="145"/>
      <c r="H7" s="145"/>
      <c r="I7" s="145"/>
    </row>
    <row r="8" spans="1:10">
      <c r="B8" s="145" t="s">
        <v>121</v>
      </c>
      <c r="C8" s="145"/>
      <c r="D8" s="145"/>
      <c r="E8" s="145"/>
      <c r="F8" s="145"/>
      <c r="G8" s="130"/>
      <c r="H8" s="130"/>
      <c r="I8" s="130"/>
    </row>
    <row r="9" spans="1:10">
      <c r="B9" s="145" t="s">
        <v>122</v>
      </c>
      <c r="C9" s="145"/>
      <c r="D9" s="145"/>
      <c r="E9" s="145"/>
      <c r="F9" s="145"/>
      <c r="G9" s="145"/>
      <c r="H9" s="145"/>
      <c r="I9" s="145"/>
    </row>
    <row r="10" spans="1:10">
      <c r="B10" s="17" t="s">
        <v>124</v>
      </c>
      <c r="C10" s="17"/>
      <c r="D10" s="17"/>
      <c r="E10" s="17"/>
    </row>
    <row r="11" spans="1:10">
      <c r="B11" s="17" t="s">
        <v>123</v>
      </c>
      <c r="C11" s="17"/>
      <c r="D11" s="17"/>
      <c r="E11" s="17"/>
    </row>
    <row r="12" spans="1:10">
      <c r="B12" s="143" t="s">
        <v>87</v>
      </c>
      <c r="C12" s="143"/>
      <c r="D12" s="143"/>
      <c r="E12" s="143"/>
    </row>
    <row r="13" spans="1:10">
      <c r="A13" s="132"/>
      <c r="B13" s="132"/>
      <c r="C13" s="132"/>
      <c r="D13" s="132"/>
    </row>
    <row r="14" spans="1:10">
      <c r="A14" s="8" t="s">
        <v>125</v>
      </c>
    </row>
    <row r="15" spans="1:10">
      <c r="B15" s="61" t="s">
        <v>115</v>
      </c>
    </row>
    <row r="16" spans="1:10">
      <c r="B16" s="134" t="s">
        <v>18</v>
      </c>
      <c r="C16" s="134" t="s">
        <v>8</v>
      </c>
      <c r="D16" s="131" t="s">
        <v>114</v>
      </c>
    </row>
    <row r="17" spans="2:4">
      <c r="B17" s="135">
        <v>1</v>
      </c>
      <c r="C17" s="136" t="s">
        <v>130</v>
      </c>
      <c r="D17" s="137">
        <v>1</v>
      </c>
    </row>
    <row r="18" spans="2:4">
      <c r="B18" s="135">
        <v>2</v>
      </c>
      <c r="C18" s="138" t="s">
        <v>116</v>
      </c>
      <c r="D18" s="118">
        <v>1</v>
      </c>
    </row>
    <row r="19" spans="2:4">
      <c r="B19" s="212" t="s">
        <v>5</v>
      </c>
      <c r="C19" s="213"/>
      <c r="D19" s="139">
        <f>SUM(D17:D18)</f>
        <v>2</v>
      </c>
    </row>
    <row r="20" spans="2:4">
      <c r="B20" s="18"/>
      <c r="C20" s="18"/>
      <c r="D20" s="18"/>
    </row>
  </sheetData>
  <mergeCells count="9">
    <mergeCell ref="B19:C19"/>
    <mergeCell ref="B8:F8"/>
    <mergeCell ref="B9:I9"/>
    <mergeCell ref="B12:E12"/>
    <mergeCell ref="B1:E1"/>
    <mergeCell ref="B3:J3"/>
    <mergeCell ref="B4:I4"/>
    <mergeCell ref="B5:I5"/>
    <mergeCell ref="B7:I7"/>
  </mergeCells>
  <pageMargins left="0.7" right="0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บทสรุป</vt:lpstr>
      <vt:lpstr>ตาราง1-2</vt:lpstr>
      <vt:lpstr>ตาราง3</vt:lpstr>
      <vt:lpstr>ตาราง 4</vt:lpstr>
      <vt:lpstr>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2019-09-17T09:03:05Z</cp:lastPrinted>
  <dcterms:created xsi:type="dcterms:W3CDTF">2014-10-15T08:34:52Z</dcterms:created>
  <dcterms:modified xsi:type="dcterms:W3CDTF">2019-09-18T02:49:34Z</dcterms:modified>
</cp:coreProperties>
</file>