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9525" activeTab="3"/>
  </bookViews>
  <sheets>
    <sheet name="Sheet1" sheetId="1" r:id="rId1"/>
    <sheet name="Sheet2" sheetId="2" r:id="rId2"/>
    <sheet name="สรุปสำหรับผู้บริหาร" sheetId="3" r:id="rId3"/>
    <sheet name="ตาราง 1-2" sheetId="4" r:id="rId4"/>
    <sheet name="ตาราง 3" sheetId="5" r:id="rId5"/>
    <sheet name="ตาราง 4" sheetId="6" r:id="rId6"/>
    <sheet name="ตาราง 6" sheetId="7" r:id="rId7"/>
    <sheet name="ข้อเสนอแนะ" sheetId="8" r:id="rId8"/>
  </sheets>
  <definedNames>
    <definedName name="_xlnm._FilterDatabase" localSheetId="1" hidden="1">'Sheet2'!$D$1:$D$50</definedName>
  </definedNames>
  <calcPr fullCalcOnLoad="1"/>
</workbook>
</file>

<file path=xl/sharedStrings.xml><?xml version="1.0" encoding="utf-8"?>
<sst xmlns="http://schemas.openxmlformats.org/spreadsheetml/2006/main" count="398" uniqueCount="199">
  <si>
    <t>คณะ</t>
  </si>
  <si>
    <t>SD</t>
  </si>
  <si>
    <t>X</t>
  </si>
  <si>
    <t>Doctoral Degree</t>
  </si>
  <si>
    <t>บทสรุปสำหรับผู้บริหาร</t>
  </si>
  <si>
    <r>
      <rPr>
        <b/>
        <u val="single"/>
        <sz val="16"/>
        <rFont val="TH SarabunPSK"/>
        <family val="2"/>
      </rPr>
      <t>ตอนที่ 1</t>
    </r>
    <r>
      <rPr>
        <sz val="16"/>
        <rFont val="TH SarabunPSK"/>
        <family val="2"/>
      </rPr>
      <t xml:space="preserve">  ข้อมูลทั่วไปของผู้ตอบแบบประเมิน</t>
    </r>
  </si>
  <si>
    <t>รายการ</t>
  </si>
  <si>
    <t>จำนวน</t>
  </si>
  <si>
    <t>ความถี่</t>
  </si>
  <si>
    <t>รวม</t>
  </si>
  <si>
    <t>ปริญญาโท</t>
  </si>
  <si>
    <t>ปริญญาเอก</t>
  </si>
  <si>
    <t xml:space="preserve"> - 3 -</t>
  </si>
  <si>
    <t>ระดับการศึกษา</t>
  </si>
  <si>
    <t xml:space="preserve"> - 4 -</t>
  </si>
  <si>
    <t>สถานภาพ</t>
  </si>
  <si>
    <t>ร้อยละ</t>
  </si>
  <si>
    <t>ระดับการศึกษา/คณะ/สาขาวิชา</t>
  </si>
  <si>
    <t xml:space="preserve"> - 5 -</t>
  </si>
  <si>
    <t>ตอนที่ 2  ความคิดเห็นเกี่ยวกับโครงการฯ</t>
  </si>
  <si>
    <t>ตอนที่ 3 ข้อเสนอแนะ</t>
  </si>
  <si>
    <t>ระดับ</t>
  </si>
  <si>
    <t>ด้านกระบวนการขั้นตอนการให้บริการ</t>
  </si>
  <si>
    <t>ที่</t>
  </si>
  <si>
    <t>ผลการประเมินกิจกรรมปฐมนิเทศนิสิตระดับบัณฑิตศึกษา (นิสิตต่างชาติ)</t>
  </si>
  <si>
    <t>Timestamp</t>
  </si>
  <si>
    <t>The dissemination of information regarding this orientation (e-mail, website, Facebook)</t>
  </si>
  <si>
    <t>The explanations of the rules, regulations and guidelines relevant to the processes and completion of the  graduate study program are comprehensive, clear, accurate and easy to understand.</t>
  </si>
  <si>
    <t xml:space="preserve">The overall benefit receive from participating in this graduate level orientation program </t>
  </si>
  <si>
    <t>Master's Degree</t>
  </si>
  <si>
    <t>Plan B</t>
  </si>
  <si>
    <t>-</t>
  </si>
  <si>
    <t>ข้อเสนอแนะ</t>
  </si>
  <si>
    <t>(แบบออนไลน์)</t>
  </si>
  <si>
    <t>นิสิตระดับบัณฑิตศึกษา</t>
  </si>
  <si>
    <t>คณะสถาปัตยกรรมศาสตร์ ศิลปะและการออกแบบ</t>
  </si>
  <si>
    <t>คณะโลจิสติกส์และดิจิทัลซัพพลายเชน</t>
  </si>
  <si>
    <t>ตาราง 2  แสดงจำนวนและร้อยละผู้เข้าร่วมกิจกรรม จำแนกตามระดับการศึกษา</t>
  </si>
  <si>
    <t>ตาราง 3 แสดงจำนวนและร้อยละของผู้ตอบแบบประเมิน จำแนกตามสถานภาพ</t>
  </si>
  <si>
    <t xml:space="preserve"> - 2 -</t>
  </si>
  <si>
    <t xml:space="preserve"> - สาขาวิชาโลจิสติกส์</t>
  </si>
  <si>
    <t>คณะศึกษาศาสตร์</t>
  </si>
  <si>
    <t xml:space="preserve"> - สาขาวิชาภาษาอังกฤษ</t>
  </si>
  <si>
    <t>ตาราง 4 แสดงข้อมูลการรับทราบการจัดกิจกรรมฯ</t>
  </si>
  <si>
    <t xml:space="preserve">ตาราง 1  แสดงจำนวนและร้อยละผู้เข้าร่วมกิจกรรม จำแนกตามสถานภาพ  </t>
  </si>
  <si>
    <t>คณะมนุษยศาสตร์</t>
  </si>
  <si>
    <t>จดหมายมหาวิทยาลัย</t>
  </si>
  <si>
    <t>การประชาสัมพันธ์</t>
  </si>
  <si>
    <t>No</t>
  </si>
  <si>
    <t>Faculty of Science</t>
  </si>
  <si>
    <t>NA</t>
  </si>
  <si>
    <t xml:space="preserve">No suggestions </t>
  </si>
  <si>
    <t>คณะวิศวกรรมศาสตร์</t>
  </si>
  <si>
    <t>คณะวิทยาศาสตร์</t>
  </si>
  <si>
    <t>อีเมล</t>
  </si>
  <si>
    <t>Participants current status</t>
  </si>
  <si>
    <t>Level of study (for students)</t>
  </si>
  <si>
    <t>For others please specify here</t>
  </si>
  <si>
    <t>Study Plan (for students)</t>
  </si>
  <si>
    <t>Faculty</t>
  </si>
  <si>
    <t xml:space="preserve">Field of Study </t>
  </si>
  <si>
    <t>Where did you get the information regarding this orientation program (may choose more than 1) [University announcement]</t>
  </si>
  <si>
    <t>Where did you get the information regarding this orientation program (may choose more than 1) [Letter from the university]</t>
  </si>
  <si>
    <t>Where did you get the information regarding this orientation program (may choose more than 1) [informed by the faculty]</t>
  </si>
  <si>
    <t>Where did you get the information regarding this orientation program (may choose more than 1) [Press release]</t>
  </si>
  <si>
    <t>Where did you get the information regarding this orientation program (may choose more than 1) [Graduate School's website]</t>
  </si>
  <si>
    <t>Where did you get the information regarding this orientation program (may choose more than 1) [Graduate School's Facebook page]</t>
  </si>
  <si>
    <t>Where did you get the information regarding this orientation program (may choose more than 1) [from an e-mail]</t>
  </si>
  <si>
    <t xml:space="preserve">Suggestion for improvements for the next orientation program. </t>
  </si>
  <si>
    <t>Other Suggestions</t>
  </si>
  <si>
    <t>Student</t>
  </si>
  <si>
    <t xml:space="preserve"> Let me learn different knowledge</t>
  </si>
  <si>
    <t xml:space="preserve"> Faculty of logistics and digital supply chain </t>
  </si>
  <si>
    <t xml:space="preserve">Logistics </t>
  </si>
  <si>
    <t>No answer</t>
  </si>
  <si>
    <t>Answer</t>
  </si>
  <si>
    <t>Let some people who have studied here share their lives</t>
  </si>
  <si>
    <t>Hold some outings</t>
  </si>
  <si>
    <t>Type 1.1</t>
  </si>
  <si>
    <t>Humanities</t>
  </si>
  <si>
    <t>Linguistics</t>
  </si>
  <si>
    <t>Disaster management</t>
  </si>
  <si>
    <t>About the disaster in two country in the board</t>
  </si>
  <si>
    <t>no offer</t>
  </si>
  <si>
    <t>Because of the need to focus on the language level, communicate slowly</t>
  </si>
  <si>
    <t xml:space="preserve">Faculty of Archtecture </t>
  </si>
  <si>
    <t xml:space="preserve">Art and design </t>
  </si>
  <si>
    <t>Type 2.1</t>
  </si>
  <si>
    <t>The Institute for Fundamental Study</t>
  </si>
  <si>
    <t>Theoretical Physics</t>
  </si>
  <si>
    <t>It was ok, I dont have suggestions.</t>
  </si>
  <si>
    <t xml:space="preserve">Faculty of Architecture </t>
  </si>
  <si>
    <t xml:space="preserve">Art and Design </t>
  </si>
  <si>
    <t xml:space="preserve">Very good </t>
  </si>
  <si>
    <t>Social Sciences</t>
  </si>
  <si>
    <t xml:space="preserve">Sociology and Anthropology </t>
  </si>
  <si>
    <t>logistics and digital supply chain</t>
  </si>
  <si>
    <t>logistics engineering</t>
  </si>
  <si>
    <t>Plan A</t>
  </si>
  <si>
    <t xml:space="preserve">Engineering </t>
  </si>
  <si>
    <t xml:space="preserve">Electrical Engineering </t>
  </si>
  <si>
    <t xml:space="preserve">Thankful to be an attendee. </t>
  </si>
  <si>
    <t>Masters in Biotechnology</t>
  </si>
  <si>
    <t>No comments</t>
  </si>
  <si>
    <t xml:space="preserve">Faculty of Education </t>
  </si>
  <si>
    <t xml:space="preserve">Master of Education in Physical Education and Exercise Science </t>
  </si>
  <si>
    <t xml:space="preserve">The program was conducted well up to the level of highest satisfaction. It would immensely benefit for the proceeding of the thesis work.  </t>
  </si>
  <si>
    <t xml:space="preserve">Science </t>
  </si>
  <si>
    <t xml:space="preserve">PhD inBiotechnology </t>
  </si>
  <si>
    <t>I would like to suggest that it would be better to attend on site than online because there was an internet connection problem sometimes.</t>
  </si>
  <si>
    <t>Type 2.2</t>
  </si>
  <si>
    <t>Social Development</t>
  </si>
  <si>
    <t xml:space="preserve"> Logistics and Digital Supply Chain Management</t>
  </si>
  <si>
    <t>Science</t>
  </si>
  <si>
    <t>Mathematics</t>
  </si>
  <si>
    <t>The orientation program was conducted very well, and we also were informed where we could find the video if we want to watch the guidelines again in future so everything was organised well. Thank you so much.</t>
  </si>
  <si>
    <t xml:space="preserve">Thank you for organising this for all of us. I found it very informative and helpful. </t>
  </si>
  <si>
    <t>faculty of architecture</t>
  </si>
  <si>
    <t>art and design</t>
  </si>
  <si>
    <t xml:space="preserve">Logistics and digital supply chain </t>
  </si>
  <si>
    <t xml:space="preserve">The research of Jingdong’s logistics and supply chain management </t>
  </si>
  <si>
    <t>สาขาวิชา</t>
  </si>
  <si>
    <t>ประกาศ</t>
  </si>
  <si>
    <t>อาจารย์</t>
  </si>
  <si>
    <t>ข่าวประชาสัมพันธ์</t>
  </si>
  <si>
    <t>เว็บไซต์บัณฑิตวิทยาลัย</t>
  </si>
  <si>
    <t>Facebook ของบัณฑิตวิทยาลัย</t>
  </si>
  <si>
    <t xml:space="preserve">นิสิตระดับปริญญาโท  </t>
  </si>
  <si>
    <t>โลจิสติกส์และดิจิทัลซัพพลายเชน</t>
  </si>
  <si>
    <t>นิสิตระดับปริญญาเอก</t>
  </si>
  <si>
    <t>ภาษาศาสตร์</t>
  </si>
  <si>
    <t>วิศวกรรมไฟฟ้า</t>
  </si>
  <si>
    <t>ศิลปะและการออกแบบ</t>
  </si>
  <si>
    <t>วิทยาลัยเพื่อการค้นคว้าระดับรากฐาน</t>
  </si>
  <si>
    <t>ฟิสิกส์เชิงทฤษฎี</t>
  </si>
  <si>
    <t>คณะสังคมศาสตร์ </t>
  </si>
  <si>
    <t>สังคมวิทยาและมานุษยวิทยา</t>
  </si>
  <si>
    <t>เทคโนโลยีชีวภาพ</t>
  </si>
  <si>
    <t>คณะศึกษาศาสตร์ </t>
  </si>
  <si>
    <t>พลศึกษาและวิทยาศาสตร์การออกกาลังกาย</t>
  </si>
  <si>
    <t>คณิตศาสตร์</t>
  </si>
  <si>
    <t>วันที่ 13 กรกฎาคม 2566</t>
  </si>
  <si>
    <t xml:space="preserve">        จากการจัดกิจกรรมปฐมนิเทศนิสิตระดับบัณฑิตศึกษา (นิสิตต่างชาติ) เมื่อวันที่ 13 กรกฎาคม 2566</t>
  </si>
  <si>
    <t xml:space="preserve">     จากตาราง 2 พบว่า ผู้ตอบแบบประเมินส่วนใหญ่เป็นนิสิตระดับปริญญาเอก ร้อยละ 64.71</t>
  </si>
  <si>
    <t xml:space="preserve"> - สาขาวิชาวิศวกรรมไฟฟ้า</t>
  </si>
  <si>
    <t xml:space="preserve"> - สาขาวิชาเทคโนโลยีชีวภาพ</t>
  </si>
  <si>
    <t xml:space="preserve"> - สาขาวิชาภาษาศาสตร์</t>
  </si>
  <si>
    <t xml:space="preserve"> - สาขาวิชาศิลปะและการออกแบบ</t>
  </si>
  <si>
    <t xml:space="preserve"> - สาขาวิชาฟิสิกส์เชิงทฤษฎี</t>
  </si>
  <si>
    <t xml:space="preserve"> - สาขาวิชาสังคมวิทยาและมานุษยวิทยา</t>
  </si>
  <si>
    <t xml:space="preserve"> - สาขาวิชาคณิตศาสตร์</t>
  </si>
  <si>
    <t>คณะวิศวกรรมศาสตร์ </t>
  </si>
  <si>
    <t>ประกาศจากมหาวิทยาลัยนเรศวร</t>
  </si>
  <si>
    <t>อาจารย์ที่ปรึกษา</t>
  </si>
  <si>
    <t>มากที่สุด ร้อยละ 33.33 รองลงมาได้แก่ อีเมล ร้อยละ 16.67 และประกาศจากมหาวิทยาลัยนเรศวร</t>
  </si>
  <si>
    <t>เว็บไซต์บัณฑิตวิทยาลัย ร้อยละ 14.58</t>
  </si>
  <si>
    <t xml:space="preserve"> - สาขาวิชาพลศึกษาและวิทยาศาสตร์การออกกำลังกาย</t>
  </si>
  <si>
    <t xml:space="preserve">    จากตาราง 4  พบว่า  ผู้เข้าร่วมกิจกรรมฯ ส่วนใหญ่รับทราบข่าวสารการประชาสัมพันธ์จากอาจารย์ที่ปรึกษา</t>
  </si>
  <si>
    <t>1.3  ประโยชน์โดยรวมที่ได้รับจากการเข้าร่วมโครงการปฐมนิเทศระดับบัณฑิตศึกษา</t>
  </si>
  <si>
    <t>N = 17</t>
  </si>
  <si>
    <t xml:space="preserve">อยู่ในระดับมากที่สุด (ค่าเฉลี่ย 4.65) โดยมีความพึงพอใจระเบียบ ข้อบังคับ และแนวปฏิบัติที่เกี่ยวข้องกับกระบวนการและ </t>
  </si>
  <si>
    <t>การจบหลักสูตรการศึกษาระดับบัณฑิตศึกษามีความครอบคลุม ชัดเจน ถูกต้อง และเข้าใจง่าย  และประโยชน์โดยรวมที่ได้รับ</t>
  </si>
  <si>
    <t>(อีเมล เว็บไซต์ Facebook)  (ค่าเฉลี่ย 4.53)</t>
  </si>
  <si>
    <t>การดำเนินรายการดำเนินไปได้ด้วยดีจนมีความพึงพอใจสูงสุด จะเป็นประโยชน์อย่างยิ่งต่อการดำเนินการวิทยานิพนธ์ต่อไป</t>
  </si>
  <si>
    <t xml:space="preserve">โครงการปฐมนิเทศดำเนินการได้ดีมาก และเรายังได้รับแจ้งว่าเราจะหาวิดีโอได้จากที่ใด </t>
  </si>
  <si>
    <t>หากต้องการดูหลักเกณฑ์อีกครั้งในอนาคต ดังนั้นทุกอย่างจึงได้รับการจัดระเบียบอย่างดี</t>
  </si>
  <si>
    <t>ออนไลน์สัญญาณอินเตอร์ไม่ค่อยดี</t>
  </si>
  <si>
    <t>ข้อเสนอแนะอื่น ๆ</t>
  </si>
  <si>
    <t>รองลงมาได้แก่ อีเมล ร้อยละ 16.67 และประกาศจากมหาวิทยาลัยนเรศวร เว็บไซต์บัณฑิตวิทยาลัย ร้อยละ 14.58</t>
  </si>
  <si>
    <t xml:space="preserve">ชัดเจน ถูกต้อง และเข้าใจง่าย และประโยชน์โดยรวมที่ได้รับจากการเข้าร่วมโครงการปฐมนิเทศระดับบัณฑิตศึกษา </t>
  </si>
  <si>
    <t>(ค่าเฉลี่ย 4.53)</t>
  </si>
  <si>
    <t xml:space="preserve">      จากตาราง 3 พบว่า ผู้ตอบแบบประเมินเป็นนิสิตระดับปริญญาเอก ร้อยละ 64.71 และนิสิตระดับปริญญาโท </t>
  </si>
  <si>
    <t>ร้อยละ 35.29 ส่วนใหญ่เป็นนิสิตปริญญาเอก คณะสถาปัตยกรรมศาสตร์ ศิลปะและการออกแบบ สาขาวิชาศิลปะ</t>
  </si>
  <si>
    <t>1.2  ระเบียบ ข้อบังคับ และแนวปฏิบัติที่เกี่ยวข้องกับกระบวนการและการจบหลักสูตร</t>
  </si>
  <si>
    <t xml:space="preserve">      การศึกษาระดับบัณฑิตศึกษามีความครอบคลุม ชัดเจน ถูกต้อง และเข้าใจง่าย</t>
  </si>
  <si>
    <t>เป็นนิสิตระดับปริญญาเอก ร้อยละ 64.71 และนิสิตระดับปริญญาโท ร้อยละ 35.29</t>
  </si>
  <si>
    <t xml:space="preserve">            จากการจัดกิจกรรมปฐมนิเทศนิสิตระดับบัณฑิตศึกษา (นิสิตต่างชาติ) วันที่ 13 กรกฎาคม 2566 (แบบออนไลน์)</t>
  </si>
  <si>
    <t xml:space="preserve">            ผู้เข้าร่วมกิจกรรมฯ ส่วนใหญ่รับทราบข่าวการประชาสัมพันธ์จากอาจารย์ที่ปรึกษามากที่สุด ร้อยละ 33.33 </t>
  </si>
  <si>
    <t xml:space="preserve">           ผู้ตอบแบบสอบถามมีความคิดเห็นโดยรวมอยู่ในระดับมากที่สุด (ค่าเฉลี่ย 4.65) โดยมีความพึงพอใจระเบียบ </t>
  </si>
  <si>
    <t xml:space="preserve">ข้อบังคับ และแนวปฏิบัติที่เกี่ยวข้องกับกระบวนการและการจบหลักสูตรการศึกษาระดับบัณฑิตศึกษามีความครอบคลุม </t>
  </si>
  <si>
    <t>คิดเป็นร้อยละ 100.00</t>
  </si>
  <si>
    <t xml:space="preserve">            ผู้ตอบแบบประเมินเป็นนิสิตระดับบัณฑิตศึกษา ร้อยละ 100.00 ผู้ตอบแบบประเมินส่วนใหญ่</t>
  </si>
  <si>
    <t xml:space="preserve">     จากตาราง 1 พบว่า ผู้ตอบแบบประเมินเป็นนิสิตระดับบัณฑิตศึกษา ร้อยละ 100.00</t>
  </si>
  <si>
    <t>นิสิตระดับปริญญาโท</t>
  </si>
  <si>
    <t>และนิสิตระดับปริญญาโท ร้อยละ 35.29</t>
  </si>
  <si>
    <t>มีกลุ่มเป้าหมายทั้งสิ้น จำนวน 21 คน มีผู้เข้าร่วมกิจกรรม จำนวน 17 คน  มีผู้ตอบแบบประเมิน จำนวน 17 คน</t>
  </si>
  <si>
    <t>(แบบออนไลน์)  มีผู้เข้าร่วมกิจกรรม จำนวน 17 คน  มีผู้ตอบแบบประเมิน จำนวน 17 คน</t>
  </si>
  <si>
    <t>คิดเป็นร้อยละ 100.00 โดยมีรายละเอียดดังนี้</t>
  </si>
  <si>
    <t xml:space="preserve">และการออกแบบ ร้อยละ 17.65 รองลงมาคือ นิสิตระดับปริญญาเอก สาขาวิชาสังคมวิทยาและมานุษยวิทยา </t>
  </si>
  <si>
    <t>สาขาวิชาวิศวกรรมไฟฟ้า นิสิตระดับปริญญาโท สาขาวิชาวิศวกรรมไฟฟ้า ร้อยละ 11.76</t>
  </si>
  <si>
    <t>ตาราง 5 แสดงค่าเฉลี่ย  ส่วนเบี่ยงเบนมาตรฐาน และระดับความคิดเห็นเกี่ยวกับกิจกรรมฯ</t>
  </si>
  <si>
    <t xml:space="preserve">        จากตาราง 5 การสอบถามความคิดเห็นเกี่ยวกับการจัดโครงการฯ พบว่า ผู้ตอบแบบสอบถามมีความคิดเห็นโดยรวม</t>
  </si>
  <si>
    <t xml:space="preserve">            ผู้ตอบแบบประเมินเป็นนิสิตระดับปริญญาเอก ร้อยละ 64.71 และนิสิตระดับปริญญาโท ร้อยละ 35.29 </t>
  </si>
  <si>
    <t xml:space="preserve">ส่วนใหญ่เป็นนิสิตปริญญาเอก คณะสถาปัตยกรรมศาสตร์ ศิลปะและการออกแบบ สาขาวิชาศิลปะและการออกแบบ </t>
  </si>
  <si>
    <t>นิสิตระดับปริญญาโท สาขาวิชาวิศวกรรมไฟฟ้า ร้อยละ 11.76</t>
  </si>
  <si>
    <t xml:space="preserve">ร้อยละ 17.65 รองลงมาคือ นิสิตระดับปริญญาเอก สาขาวิชาสังคมวิทยาและมานุษยวิทยา สาขาวิชาวิศวกรรมไฟฟ้า </t>
  </si>
  <si>
    <t>1.1  การเผยแพร่ข้อมูลเกี่ยวกับการปฐมนิเทศ (อีเมล เว็บไซต์ Facebook)</t>
  </si>
  <si>
    <t>จากการเข้าร่วมโครงการปฐมนิเทศระดับบัณฑิตศึกษา (ค่าเฉลี่ย 4.71) รองลงมาได้แก่ การเผยแพร่ข้อมูลเกี่ยวกับการปฐมนิเทศ</t>
  </si>
  <si>
    <t xml:space="preserve">(ค่าเฉลี่ย 4.71) รองลงมาได้แก่ การเผยแพร่ข้อมูลเกี่ยวกับการปฐมนิเทศ (อีเมล เว็บไซต์ Facebook)  </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</si>
</sst>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 #,##0_);_(* \(#,##0\);_(* &quot;-&quot;_);_(@_)"/>
    <numFmt numFmtId="193" formatCode="_(&quot;$&quot;* #,##0.00_);_(&quot;$&quot;* \(#,##0.00\);_(&quot;$&quot;* &quot;-&quot;??_);_(@_)"/>
    <numFmt numFmtId="194" formatCode="_(* #,##0.00_);_(* \(#,##0.00\);_(* &quot;-&quot;??_);_(@_)"/>
    <numFmt numFmtId="195" formatCode="t&quot;$&quot;#,##0_);\(t&quot;$&quot;#,##0\)"/>
    <numFmt numFmtId="196" formatCode="t&quot;$&quot;#,##0_);[Red]\(t&quot;$&quot;#,##0\)"/>
    <numFmt numFmtId="197" formatCode="t&quot;$&quot;#,##0.00_);\(t&quot;$&quot;#,##0.00\)"/>
    <numFmt numFmtId="198" formatCode="t&quot;$&quot;#,##0.00_);[Red]\(t&quot;$&quot;#,##0.00\)"/>
    <numFmt numFmtId="199" formatCode="#,##0\ &quot;р.&quot;;\-#,##0\ &quot;р.&quot;"/>
    <numFmt numFmtId="200" formatCode="#,##0\ &quot;р.&quot;;[Red]\-#,##0\ &quot;р.&quot;"/>
    <numFmt numFmtId="201" formatCode="#,##0.00\ &quot;р.&quot;;\-#,##0.00\ &quot;р.&quot;"/>
    <numFmt numFmtId="202" formatCode="#,##0.00\ &quot;р.&quot;;[Red]\-#,##0.00\ &quot;р.&quot;"/>
    <numFmt numFmtId="203" formatCode="_-* #,##0\ &quot;р.&quot;_-;\-* #,##0\ &quot;р.&quot;_-;_-* &quot;-&quot;\ &quot;р.&quot;_-;_-@_-"/>
    <numFmt numFmtId="204" formatCode="_-* #,##0\ _р_._-;\-* #,##0\ _р_._-;_-* &quot;-&quot;\ _р_._-;_-@_-"/>
    <numFmt numFmtId="205" formatCode="_-* #,##0.00\ &quot;р.&quot;_-;\-* #,##0.00\ &quot;р.&quot;_-;_-* &quot;-&quot;??\ &quot;р.&quot;_-;_-@_-"/>
    <numFmt numFmtId="206" formatCode="_-* #,##0.00\ _р_._-;\-* #,##0.00\ _р_._-;_-* &quot;-&quot;??\ _р_._-;_-@_-"/>
    <numFmt numFmtId="207" formatCode="t&quot;р.&quot;#,##0_);\(t&quot;р.&quot;#,##0\)"/>
    <numFmt numFmtId="208" formatCode="t&quot;р.&quot;#,##0_);[Red]\(t&quot;р.&quot;#,##0\)"/>
    <numFmt numFmtId="209" formatCode="t&quot;р.&quot;#,##0.00_);\(t&quot;р.&quot;#,##0.00\)"/>
    <numFmt numFmtId="210" formatCode="t&quot;р.&quot;#,##0.00_);[Red]\(t&quot;р.&quot;#,##0.00\)"/>
    <numFmt numFmtId="211" formatCode="0.0"/>
    <numFmt numFmtId="212" formatCode="0.000000"/>
    <numFmt numFmtId="213" formatCode="0.00000"/>
    <numFmt numFmtId="214" formatCode="0.0000"/>
    <numFmt numFmtId="215" formatCode="0.000"/>
    <numFmt numFmtId="216" formatCode="0.0000000"/>
    <numFmt numFmtId="217" formatCode="_-* #,##0.0000_-;\-* #,##0.0000_-;_-* &quot;-&quot;????_-;_-@_-"/>
    <numFmt numFmtId="218" formatCode="_-* #,##0.0_-;\-* #,##0.0_-;_-* &quot;-&quot;?_-;_-@_-"/>
    <numFmt numFmtId="219" formatCode="#,##0_ ;\-#,##0\ "/>
    <numFmt numFmtId="220" formatCode="_-* #,##0.000_-;\-* #,##0.000_-;_-* &quot;-&quot;???_-;_-@_-"/>
    <numFmt numFmtId="221" formatCode="_-* #,##0.00_-;\-* #,##0.00_-;_-* &quot;-&quot;???_-;_-@_-"/>
    <numFmt numFmtId="222" formatCode="0.00000000"/>
    <numFmt numFmtId="223" formatCode="_-* #,##0_-;\-* #,##0_-;_-* &quot;-&quot;??_-;_-@_-"/>
    <numFmt numFmtId="224" formatCode="0.000000000"/>
    <numFmt numFmtId="225" formatCode="0.0000000000"/>
    <numFmt numFmtId="226" formatCode="&quot;Yes&quot;;&quot;Yes&quot;;&quot;No&quot;"/>
    <numFmt numFmtId="227" formatCode="&quot;True&quot;;&quot;True&quot;;&quot;False&quot;"/>
    <numFmt numFmtId="228" formatCode="&quot;On&quot;;&quot;On&quot;;&quot;Off&quot;"/>
    <numFmt numFmtId="229" formatCode="[$€-2]\ #,##0.00_);[Red]\([$€-2]\ #,##0.00\)"/>
    <numFmt numFmtId="230" formatCode="B1mmm\-yy"/>
    <numFmt numFmtId="231" formatCode="m/d/yyyy\ h:mm:ss"/>
  </numFmts>
  <fonts count="54">
    <font>
      <sz val="14"/>
      <name val="Cordia New"/>
      <family val="0"/>
    </font>
    <font>
      <u val="single"/>
      <sz val="14"/>
      <color indexed="12"/>
      <name val="Cordia New"/>
      <family val="2"/>
    </font>
    <font>
      <u val="single"/>
      <sz val="14"/>
      <color indexed="36"/>
      <name val="Cordia New"/>
      <family val="2"/>
    </font>
    <font>
      <sz val="8"/>
      <name val="Cordia New"/>
      <family val="2"/>
    </font>
    <font>
      <sz val="16"/>
      <name val="TH SarabunPSK"/>
      <family val="2"/>
    </font>
    <font>
      <b/>
      <sz val="16"/>
      <name val="TH SarabunPSK"/>
      <family val="2"/>
    </font>
    <font>
      <b/>
      <u val="single"/>
      <sz val="16"/>
      <name val="TH SarabunPSK"/>
      <family val="2"/>
    </font>
    <font>
      <b/>
      <sz val="18"/>
      <name val="TH SarabunPSK"/>
      <family val="2"/>
    </font>
    <font>
      <b/>
      <sz val="14"/>
      <name val="TH Sarabun New"/>
      <family val="2"/>
    </font>
    <font>
      <sz val="11"/>
      <color indexed="8"/>
      <name val="Tahoma"/>
      <family val="2"/>
    </font>
    <font>
      <sz val="11"/>
      <color indexed="9"/>
      <name val="Tahoma"/>
      <family val="2"/>
    </font>
    <font>
      <sz val="11"/>
      <color indexed="20"/>
      <name val="Tahoma"/>
      <family val="2"/>
    </font>
    <font>
      <b/>
      <sz val="11"/>
      <color indexed="52"/>
      <name val="Tahoma"/>
      <family val="2"/>
    </font>
    <font>
      <b/>
      <sz val="11"/>
      <color indexed="9"/>
      <name val="Tahoma"/>
      <family val="2"/>
    </font>
    <font>
      <i/>
      <sz val="11"/>
      <color indexed="23"/>
      <name val="Tahoma"/>
      <family val="2"/>
    </font>
    <font>
      <sz val="11"/>
      <color indexed="17"/>
      <name val="Tahoma"/>
      <family val="2"/>
    </font>
    <font>
      <b/>
      <sz val="15"/>
      <color indexed="56"/>
      <name val="Tahoma"/>
      <family val="2"/>
    </font>
    <font>
      <b/>
      <sz val="13"/>
      <color indexed="56"/>
      <name val="Tahoma"/>
      <family val="2"/>
    </font>
    <font>
      <b/>
      <sz val="11"/>
      <color indexed="56"/>
      <name val="Tahoma"/>
      <family val="2"/>
    </font>
    <font>
      <sz val="11"/>
      <color indexed="62"/>
      <name val="Tahoma"/>
      <family val="2"/>
    </font>
    <font>
      <sz val="11"/>
      <color indexed="52"/>
      <name val="Tahoma"/>
      <family val="2"/>
    </font>
    <font>
      <sz val="11"/>
      <color indexed="60"/>
      <name val="Tahoma"/>
      <family val="2"/>
    </font>
    <font>
      <b/>
      <sz val="11"/>
      <color indexed="63"/>
      <name val="Tahoma"/>
      <family val="2"/>
    </font>
    <font>
      <b/>
      <sz val="18"/>
      <color indexed="56"/>
      <name val="Tahoma"/>
      <family val="2"/>
    </font>
    <font>
      <b/>
      <sz val="11"/>
      <color indexed="8"/>
      <name val="Tahoma"/>
      <family val="2"/>
    </font>
    <font>
      <sz val="11"/>
      <color indexed="10"/>
      <name val="Tahoma"/>
      <family val="2"/>
    </font>
    <font>
      <sz val="16"/>
      <color indexed="8"/>
      <name val="TH SarabunPSK"/>
      <family val="2"/>
    </font>
    <font>
      <sz val="10"/>
      <color indexed="8"/>
      <name val="Tahoma"/>
      <family val="2"/>
    </font>
    <font>
      <b/>
      <sz val="14"/>
      <color indexed="8"/>
      <name val="TH Sarabun New"/>
      <family val="2"/>
    </font>
    <font>
      <sz val="14"/>
      <color indexed="8"/>
      <name val="TH Sarabun New"/>
      <family val="2"/>
    </font>
    <font>
      <b/>
      <sz val="16"/>
      <color indexed="8"/>
      <name val="TH SarabunPSK"/>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1"/>
      <name val="TH SarabunPSK"/>
      <family val="2"/>
    </font>
    <font>
      <sz val="10"/>
      <color theme="1"/>
      <name val="Calibri"/>
      <family val="2"/>
    </font>
    <font>
      <b/>
      <sz val="14"/>
      <color rgb="FF000000"/>
      <name val="TH Sarabun New"/>
      <family val="2"/>
    </font>
    <font>
      <sz val="14"/>
      <color rgb="FF000000"/>
      <name val="TH Sarabun New"/>
      <family val="2"/>
    </font>
    <font>
      <b/>
      <sz val="16"/>
      <color rgb="FF000000"/>
      <name val="TH SarabunPSK"/>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style="double"/>
      <bottom style="double"/>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double"/>
      <bottom style="thin"/>
    </border>
    <border>
      <left>
        <color indexed="63"/>
      </left>
      <right>
        <color indexed="63"/>
      </right>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6">
    <xf numFmtId="0" fontId="0" fillId="0" borderId="0" xfId="0" applyAlignment="1">
      <alignment/>
    </xf>
    <xf numFmtId="0" fontId="49" fillId="0" borderId="0" xfId="0" applyFont="1" applyAlignment="1">
      <alignment horizontal="center"/>
    </xf>
    <xf numFmtId="0" fontId="49" fillId="0" borderId="0" xfId="0" applyFont="1" applyAlignment="1">
      <alignment/>
    </xf>
    <xf numFmtId="0" fontId="4" fillId="0" borderId="0" xfId="0" applyFont="1" applyAlignment="1">
      <alignment/>
    </xf>
    <xf numFmtId="0" fontId="4" fillId="0" borderId="0" xfId="0" applyFont="1" applyAlignment="1">
      <alignment horizontal="center"/>
    </xf>
    <xf numFmtId="0" fontId="4" fillId="0" borderId="0" xfId="0" applyFont="1" applyAlignment="1">
      <alignment vertical="center"/>
    </xf>
    <xf numFmtId="0" fontId="5" fillId="0" borderId="10" xfId="0" applyFont="1" applyBorder="1" applyAlignment="1">
      <alignment horizontal="center" vertical="center"/>
    </xf>
    <xf numFmtId="0" fontId="5" fillId="0" borderId="0" xfId="0" applyFont="1" applyBorder="1" applyAlignment="1">
      <alignment horizontal="center"/>
    </xf>
    <xf numFmtId="2" fontId="4" fillId="0" borderId="0" xfId="0" applyNumberFormat="1" applyFont="1" applyAlignment="1">
      <alignment horizontal="center"/>
    </xf>
    <xf numFmtId="0" fontId="4" fillId="0" borderId="0" xfId="0" applyFont="1" applyBorder="1" applyAlignment="1">
      <alignment horizontal="center"/>
    </xf>
    <xf numFmtId="0" fontId="4" fillId="0" borderId="0" xfId="0" applyFont="1" applyBorder="1" applyAlignment="1">
      <alignment/>
    </xf>
    <xf numFmtId="2" fontId="4" fillId="0" borderId="0" xfId="0" applyNumberFormat="1" applyFont="1" applyBorder="1" applyAlignment="1">
      <alignment horizontal="center"/>
    </xf>
    <xf numFmtId="0" fontId="5" fillId="0" borderId="0" xfId="0" applyFont="1" applyAlignment="1">
      <alignment/>
    </xf>
    <xf numFmtId="0" fontId="4" fillId="0" borderId="0" xfId="0" applyFont="1" applyAlignment="1">
      <alignment horizontal="left"/>
    </xf>
    <xf numFmtId="49" fontId="4" fillId="0" borderId="0" xfId="0" applyNumberFormat="1" applyFont="1" applyAlignment="1">
      <alignment horizontal="left"/>
    </xf>
    <xf numFmtId="0" fontId="4" fillId="0" borderId="0" xfId="0" applyFont="1" applyBorder="1" applyAlignment="1">
      <alignment horizontal="left"/>
    </xf>
    <xf numFmtId="0" fontId="5" fillId="0" borderId="11" xfId="0" applyFont="1" applyBorder="1" applyAlignment="1">
      <alignment horizontal="center"/>
    </xf>
    <xf numFmtId="2" fontId="5" fillId="0" borderId="11" xfId="0" applyNumberFormat="1" applyFont="1" applyBorder="1" applyAlignment="1">
      <alignment horizontal="center"/>
    </xf>
    <xf numFmtId="0" fontId="5" fillId="0" borderId="0" xfId="0" applyFont="1" applyAlignment="1">
      <alignment horizontal="center"/>
    </xf>
    <xf numFmtId="2" fontId="5" fillId="0" borderId="0" xfId="0" applyNumberFormat="1" applyFont="1" applyAlignment="1">
      <alignment horizontal="center"/>
    </xf>
    <xf numFmtId="0" fontId="6" fillId="0" borderId="0" xfId="0" applyFont="1" applyAlignment="1">
      <alignment horizontal="left"/>
    </xf>
    <xf numFmtId="0" fontId="5" fillId="0" borderId="11" xfId="0" applyFont="1" applyBorder="1" applyAlignment="1">
      <alignment horizontal="center" vertical="center"/>
    </xf>
    <xf numFmtId="3" fontId="5" fillId="0" borderId="11" xfId="0" applyNumberFormat="1" applyFont="1" applyBorder="1" applyAlignment="1">
      <alignment horizontal="center"/>
    </xf>
    <xf numFmtId="0" fontId="4" fillId="0" borderId="11" xfId="0" applyFont="1" applyBorder="1" applyAlignment="1">
      <alignment/>
    </xf>
    <xf numFmtId="0" fontId="5" fillId="0" borderId="11" xfId="0" applyFont="1" applyFill="1" applyBorder="1" applyAlignment="1">
      <alignment horizontal="center" wrapText="1"/>
    </xf>
    <xf numFmtId="0" fontId="5" fillId="0" borderId="12" xfId="0" applyFont="1" applyBorder="1" applyAlignment="1">
      <alignment horizontal="center"/>
    </xf>
    <xf numFmtId="2" fontId="5" fillId="0" borderId="12" xfId="0" applyNumberFormat="1" applyFont="1" applyBorder="1" applyAlignment="1">
      <alignment horizontal="center"/>
    </xf>
    <xf numFmtId="2" fontId="5" fillId="0" borderId="0" xfId="0" applyNumberFormat="1" applyFont="1" applyBorder="1" applyAlignment="1">
      <alignment horizontal="center"/>
    </xf>
    <xf numFmtId="0" fontId="5" fillId="0" borderId="0" xfId="0" applyFont="1" applyAlignment="1">
      <alignment vertical="center"/>
    </xf>
    <xf numFmtId="0" fontId="49" fillId="0" borderId="0" xfId="0" applyFont="1" applyAlignment="1">
      <alignment vertical="center"/>
    </xf>
    <xf numFmtId="0" fontId="4" fillId="0" borderId="0" xfId="0" applyFont="1" applyBorder="1" applyAlignment="1">
      <alignment horizontal="center" vertical="top"/>
    </xf>
    <xf numFmtId="0" fontId="4" fillId="0" borderId="0" xfId="0" applyFont="1" applyBorder="1" applyAlignment="1">
      <alignment vertical="top"/>
    </xf>
    <xf numFmtId="0" fontId="5" fillId="0" borderId="0" xfId="0" applyFont="1" applyBorder="1" applyAlignment="1">
      <alignment horizontal="left" vertical="top"/>
    </xf>
    <xf numFmtId="0" fontId="5" fillId="0" borderId="11" xfId="0" applyFont="1" applyBorder="1" applyAlignment="1">
      <alignment horizontal="center" vertical="top"/>
    </xf>
    <xf numFmtId="0" fontId="4" fillId="0" borderId="13" xfId="0" applyFont="1" applyBorder="1" applyAlignment="1">
      <alignment horizontal="center" vertical="top"/>
    </xf>
    <xf numFmtId="0" fontId="4" fillId="0" borderId="13" xfId="0" applyFont="1" applyBorder="1" applyAlignment="1">
      <alignment vertical="top"/>
    </xf>
    <xf numFmtId="0" fontId="4" fillId="0" borderId="0" xfId="0" applyFont="1" applyBorder="1" applyAlignment="1">
      <alignment horizontal="left" vertical="top"/>
    </xf>
    <xf numFmtId="0" fontId="4" fillId="0" borderId="13" xfId="0" applyFont="1" applyBorder="1" applyAlignment="1">
      <alignment horizontal="left"/>
    </xf>
    <xf numFmtId="0" fontId="4" fillId="0" borderId="13" xfId="0" applyFont="1" applyBorder="1" applyAlignment="1">
      <alignment horizontal="center"/>
    </xf>
    <xf numFmtId="2" fontId="4" fillId="0" borderId="13" xfId="0" applyNumberFormat="1" applyFont="1" applyBorder="1" applyAlignment="1">
      <alignment horizontal="center"/>
    </xf>
    <xf numFmtId="0" fontId="4" fillId="0" borderId="13" xfId="0" applyFont="1" applyBorder="1" applyAlignment="1">
      <alignment/>
    </xf>
    <xf numFmtId="0" fontId="5" fillId="0" borderId="14" xfId="0" applyFont="1" applyBorder="1" applyAlignment="1">
      <alignment horizontal="center"/>
    </xf>
    <xf numFmtId="0" fontId="0" fillId="0" borderId="0" xfId="0" applyFont="1" applyAlignment="1">
      <alignment/>
    </xf>
    <xf numFmtId="0" fontId="50" fillId="0" borderId="0" xfId="0" applyFont="1" applyAlignment="1">
      <alignment/>
    </xf>
    <xf numFmtId="0" fontId="50" fillId="0" borderId="0" xfId="0" applyFont="1" applyAlignment="1">
      <alignment/>
    </xf>
    <xf numFmtId="231" fontId="50" fillId="0" borderId="0" xfId="0" applyNumberFormat="1" applyFont="1" applyAlignment="1">
      <alignment/>
    </xf>
    <xf numFmtId="0" fontId="51" fillId="13" borderId="0" xfId="0" applyFont="1" applyFill="1" applyAlignment="1">
      <alignment horizontal="center" wrapText="1"/>
    </xf>
    <xf numFmtId="0" fontId="51" fillId="0" borderId="0" xfId="0" applyFont="1" applyAlignment="1">
      <alignment horizontal="center" wrapText="1"/>
    </xf>
    <xf numFmtId="0" fontId="51" fillId="33" borderId="0" xfId="0" applyFont="1" applyFill="1" applyAlignment="1">
      <alignment horizontal="right" wrapText="1"/>
    </xf>
    <xf numFmtId="0" fontId="51" fillId="0" borderId="0" xfId="0" applyFont="1" applyAlignment="1">
      <alignment wrapText="1"/>
    </xf>
    <xf numFmtId="0" fontId="50" fillId="0" borderId="0" xfId="0" applyFont="1" applyAlignment="1">
      <alignment/>
    </xf>
    <xf numFmtId="0" fontId="50" fillId="33" borderId="0" xfId="0" applyFont="1" applyFill="1" applyAlignment="1">
      <alignment/>
    </xf>
    <xf numFmtId="0" fontId="52" fillId="0" borderId="0" xfId="0" applyFont="1" applyAlignment="1">
      <alignment horizontal="center" wrapText="1"/>
    </xf>
    <xf numFmtId="0" fontId="5" fillId="19" borderId="0" xfId="0" applyFont="1" applyFill="1" applyBorder="1" applyAlignment="1">
      <alignment horizontal="right"/>
    </xf>
    <xf numFmtId="2" fontId="51" fillId="33" borderId="0" xfId="0" applyNumberFormat="1" applyFont="1" applyFill="1" applyAlignment="1">
      <alignment horizontal="right" wrapText="1"/>
    </xf>
    <xf numFmtId="0" fontId="52" fillId="0" borderId="0" xfId="0" applyFont="1" applyAlignment="1">
      <alignment wrapText="1"/>
    </xf>
    <xf numFmtId="2" fontId="53" fillId="19" borderId="0" xfId="0" applyNumberFormat="1" applyFont="1" applyFill="1" applyBorder="1" applyAlignment="1">
      <alignment wrapText="1"/>
    </xf>
    <xf numFmtId="2" fontId="51" fillId="33" borderId="0" xfId="0" applyNumberFormat="1" applyFont="1" applyFill="1" applyAlignment="1">
      <alignment wrapText="1"/>
    </xf>
    <xf numFmtId="2" fontId="8" fillId="33" borderId="0" xfId="0" applyNumberFormat="1" applyFont="1" applyFill="1" applyAlignment="1">
      <alignment wrapText="1"/>
    </xf>
    <xf numFmtId="0" fontId="51" fillId="7" borderId="0" xfId="0" applyFont="1" applyFill="1" applyAlignment="1">
      <alignment horizontal="center" wrapText="1"/>
    </xf>
    <xf numFmtId="2" fontId="5" fillId="0" borderId="10" xfId="0" applyNumberFormat="1" applyFont="1" applyBorder="1" applyAlignment="1">
      <alignment horizontal="center"/>
    </xf>
    <xf numFmtId="0" fontId="50" fillId="12" borderId="0" xfId="0" applyFont="1" applyFill="1" applyAlignment="1">
      <alignment/>
    </xf>
    <xf numFmtId="0" fontId="50" fillId="12" borderId="0" xfId="0" applyFont="1" applyFill="1" applyAlignment="1">
      <alignment/>
    </xf>
    <xf numFmtId="0" fontId="0" fillId="12" borderId="0" xfId="0" applyFont="1" applyFill="1" applyAlignment="1">
      <alignment/>
    </xf>
    <xf numFmtId="0" fontId="0" fillId="12" borderId="0" xfId="0" applyFont="1" applyFill="1" applyAlignment="1">
      <alignment/>
    </xf>
    <xf numFmtId="0" fontId="4" fillId="0" borderId="15" xfId="0" applyFont="1" applyBorder="1" applyAlignment="1">
      <alignment/>
    </xf>
    <xf numFmtId="0" fontId="5" fillId="0" borderId="16" xfId="0" applyFont="1" applyBorder="1" applyAlignment="1">
      <alignment/>
    </xf>
    <xf numFmtId="2" fontId="4" fillId="0" borderId="16" xfId="0" applyNumberFormat="1" applyFont="1" applyBorder="1" applyAlignment="1">
      <alignment horizontal="center"/>
    </xf>
    <xf numFmtId="0" fontId="4" fillId="0" borderId="15" xfId="0" applyFont="1" applyBorder="1" applyAlignment="1">
      <alignment horizontal="center"/>
    </xf>
    <xf numFmtId="2" fontId="4" fillId="0" borderId="15" xfId="0" applyNumberFormat="1" applyFont="1" applyBorder="1" applyAlignment="1">
      <alignment horizontal="center"/>
    </xf>
    <xf numFmtId="0" fontId="4" fillId="0" borderId="10" xfId="0" applyFont="1" applyBorder="1" applyAlignment="1">
      <alignment horizontal="center"/>
    </xf>
    <xf numFmtId="0" fontId="5" fillId="0" borderId="16" xfId="0" applyFont="1" applyBorder="1" applyAlignment="1">
      <alignment horizontal="center"/>
    </xf>
    <xf numFmtId="0" fontId="4" fillId="0" borderId="16" xfId="0" applyFont="1" applyBorder="1" applyAlignment="1">
      <alignment horizontal="center" vertical="top"/>
    </xf>
    <xf numFmtId="0" fontId="4" fillId="0" borderId="16" xfId="0" applyFont="1" applyFill="1" applyBorder="1" applyAlignment="1">
      <alignment vertical="top" wrapText="1"/>
    </xf>
    <xf numFmtId="0" fontId="4" fillId="0" borderId="12" xfId="0" applyFont="1" applyBorder="1" applyAlignment="1">
      <alignment horizontal="center" vertical="top"/>
    </xf>
    <xf numFmtId="0" fontId="4" fillId="0" borderId="12" xfId="0" applyFont="1" applyFill="1" applyBorder="1" applyAlignment="1">
      <alignment vertical="top"/>
    </xf>
    <xf numFmtId="0" fontId="4" fillId="0" borderId="12" xfId="0" applyFont="1" applyFill="1" applyBorder="1" applyAlignment="1">
      <alignment horizontal="center" vertical="top"/>
    </xf>
    <xf numFmtId="0" fontId="5" fillId="0" borderId="12" xfId="0" applyFont="1" applyBorder="1" applyAlignment="1">
      <alignment horizontal="center" vertical="top"/>
    </xf>
    <xf numFmtId="0" fontId="7" fillId="0" borderId="0" xfId="0" applyFont="1" applyAlignment="1">
      <alignment horizontal="center"/>
    </xf>
    <xf numFmtId="0" fontId="5" fillId="0" borderId="0" xfId="0" applyFont="1" applyAlignment="1">
      <alignment horizontal="center"/>
    </xf>
    <xf numFmtId="0" fontId="4" fillId="0" borderId="0" xfId="0" applyFont="1" applyAlignment="1">
      <alignment horizontal="center"/>
    </xf>
    <xf numFmtId="0" fontId="5" fillId="0" borderId="17"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4" fillId="0" borderId="0" xfId="0" applyFont="1" applyBorder="1" applyAlignment="1">
      <alignment horizontal="center" vertical="top"/>
    </xf>
    <xf numFmtId="0" fontId="5" fillId="0" borderId="14" xfId="0" applyFont="1" applyBorder="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5</xdr:row>
      <xdr:rowOff>95250</xdr:rowOff>
    </xdr:from>
    <xdr:to>
      <xdr:col>2</xdr:col>
      <xdr:colOff>352425</xdr:colOff>
      <xdr:row>5</xdr:row>
      <xdr:rowOff>95250</xdr:rowOff>
    </xdr:to>
    <xdr:sp>
      <xdr:nvSpPr>
        <xdr:cNvPr id="1" name="Line 6"/>
        <xdr:cNvSpPr>
          <a:spLocks/>
        </xdr:cNvSpPr>
      </xdr:nvSpPr>
      <xdr:spPr>
        <a:xfrm>
          <a:off x="5543550" y="171450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S19"/>
  <sheetViews>
    <sheetView zoomScale="70" zoomScaleNormal="70" zoomScalePageLayoutView="0" workbookViewId="0" topLeftCell="L1">
      <selection activeCell="U11" sqref="U11"/>
    </sheetView>
  </sheetViews>
  <sheetFormatPr defaultColWidth="12.57421875" defaultRowHeight="15.75" customHeight="1"/>
  <cols>
    <col min="1" max="19" width="18.8515625" style="42" customWidth="1"/>
    <col min="20" max="16384" width="12.57421875" style="42" customWidth="1"/>
  </cols>
  <sheetData>
    <row r="1" ht="15.75" customHeight="1">
      <c r="R1" s="64" t="s">
        <v>32</v>
      </c>
    </row>
    <row r="2" spans="1:19" ht="21.75">
      <c r="A2" s="44" t="s">
        <v>25</v>
      </c>
      <c r="B2" s="44" t="s">
        <v>55</v>
      </c>
      <c r="C2" s="44" t="s">
        <v>56</v>
      </c>
      <c r="D2" s="44" t="s">
        <v>57</v>
      </c>
      <c r="E2" s="44" t="s">
        <v>58</v>
      </c>
      <c r="F2" s="44" t="s">
        <v>59</v>
      </c>
      <c r="G2" s="44" t="s">
        <v>60</v>
      </c>
      <c r="H2" s="61" t="s">
        <v>61</v>
      </c>
      <c r="I2" s="61" t="s">
        <v>62</v>
      </c>
      <c r="J2" s="61" t="s">
        <v>63</v>
      </c>
      <c r="K2" s="61" t="s">
        <v>64</v>
      </c>
      <c r="L2" s="61" t="s">
        <v>65</v>
      </c>
      <c r="M2" s="61" t="s">
        <v>66</v>
      </c>
      <c r="N2" s="61" t="s">
        <v>67</v>
      </c>
      <c r="O2" s="44" t="s">
        <v>26</v>
      </c>
      <c r="P2" s="44" t="s">
        <v>27</v>
      </c>
      <c r="Q2" s="44" t="s">
        <v>28</v>
      </c>
      <c r="R2" s="61" t="s">
        <v>68</v>
      </c>
      <c r="S2" s="61" t="s">
        <v>69</v>
      </c>
    </row>
    <row r="3" spans="1:19" ht="21.75">
      <c r="A3" s="45">
        <v>45120.499794664356</v>
      </c>
      <c r="B3" s="43" t="s">
        <v>70</v>
      </c>
      <c r="C3" s="43" t="s">
        <v>29</v>
      </c>
      <c r="D3" s="43" t="s">
        <v>71</v>
      </c>
      <c r="E3" s="43" t="s">
        <v>30</v>
      </c>
      <c r="F3" s="43" t="s">
        <v>72</v>
      </c>
      <c r="G3" s="43" t="s">
        <v>73</v>
      </c>
      <c r="H3" s="62" t="s">
        <v>74</v>
      </c>
      <c r="I3" s="62" t="s">
        <v>74</v>
      </c>
      <c r="J3" s="62" t="s">
        <v>75</v>
      </c>
      <c r="K3" s="62" t="s">
        <v>74</v>
      </c>
      <c r="L3" s="62" t="s">
        <v>75</v>
      </c>
      <c r="M3" s="62" t="s">
        <v>75</v>
      </c>
      <c r="N3" s="62" t="s">
        <v>74</v>
      </c>
      <c r="O3" s="43">
        <v>5</v>
      </c>
      <c r="P3" s="43">
        <v>5</v>
      </c>
      <c r="Q3" s="43">
        <v>5</v>
      </c>
      <c r="R3" s="62" t="s">
        <v>76</v>
      </c>
      <c r="S3" s="62" t="s">
        <v>77</v>
      </c>
    </row>
    <row r="4" spans="1:19" ht="21.75">
      <c r="A4" s="45">
        <v>45120.507199907406</v>
      </c>
      <c r="B4" s="43" t="s">
        <v>70</v>
      </c>
      <c r="C4" s="43" t="s">
        <v>3</v>
      </c>
      <c r="E4" s="43" t="s">
        <v>78</v>
      </c>
      <c r="F4" s="43" t="s">
        <v>79</v>
      </c>
      <c r="G4" s="43" t="s">
        <v>80</v>
      </c>
      <c r="H4" s="63"/>
      <c r="I4" s="63"/>
      <c r="J4" s="62" t="s">
        <v>75</v>
      </c>
      <c r="K4" s="63"/>
      <c r="L4" s="63"/>
      <c r="M4" s="63"/>
      <c r="N4" s="63"/>
      <c r="O4" s="43">
        <v>3</v>
      </c>
      <c r="P4" s="43">
        <v>5</v>
      </c>
      <c r="Q4" s="43">
        <v>5</v>
      </c>
      <c r="R4" s="63"/>
      <c r="S4" s="63"/>
    </row>
    <row r="5" spans="1:19" ht="21.75">
      <c r="A5" s="45">
        <v>45120.50827980324</v>
      </c>
      <c r="B5" s="43" t="s">
        <v>70</v>
      </c>
      <c r="C5" s="43" t="s">
        <v>29</v>
      </c>
      <c r="E5" s="43" t="s">
        <v>30</v>
      </c>
      <c r="F5" s="43" t="s">
        <v>81</v>
      </c>
      <c r="G5" s="43" t="s">
        <v>82</v>
      </c>
      <c r="H5" s="62" t="s">
        <v>75</v>
      </c>
      <c r="I5" s="62" t="s">
        <v>74</v>
      </c>
      <c r="J5" s="62" t="s">
        <v>75</v>
      </c>
      <c r="K5" s="62" t="s">
        <v>74</v>
      </c>
      <c r="L5" s="62" t="s">
        <v>74</v>
      </c>
      <c r="M5" s="62" t="s">
        <v>74</v>
      </c>
      <c r="N5" s="62" t="s">
        <v>74</v>
      </c>
      <c r="O5" s="43">
        <v>5</v>
      </c>
      <c r="P5" s="43">
        <v>5</v>
      </c>
      <c r="Q5" s="43">
        <v>5</v>
      </c>
      <c r="R5" s="62" t="s">
        <v>83</v>
      </c>
      <c r="S5" s="62" t="s">
        <v>84</v>
      </c>
    </row>
    <row r="6" spans="1:19" ht="21.75">
      <c r="A6" s="45">
        <v>45120.508723402774</v>
      </c>
      <c r="B6" s="43" t="s">
        <v>70</v>
      </c>
      <c r="C6" s="43" t="s">
        <v>3</v>
      </c>
      <c r="E6" s="43" t="s">
        <v>78</v>
      </c>
      <c r="F6" s="43" t="s">
        <v>85</v>
      </c>
      <c r="G6" s="43" t="s">
        <v>86</v>
      </c>
      <c r="H6" s="63"/>
      <c r="I6" s="63"/>
      <c r="J6" s="62" t="s">
        <v>75</v>
      </c>
      <c r="K6" s="63"/>
      <c r="L6" s="63"/>
      <c r="M6" s="63"/>
      <c r="N6" s="63"/>
      <c r="O6" s="43">
        <v>5</v>
      </c>
      <c r="P6" s="43">
        <v>5</v>
      </c>
      <c r="Q6" s="43">
        <v>5</v>
      </c>
      <c r="R6" s="62" t="s">
        <v>48</v>
      </c>
      <c r="S6" s="62" t="s">
        <v>48</v>
      </c>
    </row>
    <row r="7" spans="1:19" ht="21.75">
      <c r="A7" s="45">
        <v>45120.51042319444</v>
      </c>
      <c r="B7" s="43" t="s">
        <v>70</v>
      </c>
      <c r="C7" s="43" t="s">
        <v>3</v>
      </c>
      <c r="E7" s="43" t="s">
        <v>87</v>
      </c>
      <c r="F7" s="43" t="s">
        <v>88</v>
      </c>
      <c r="G7" s="43" t="s">
        <v>89</v>
      </c>
      <c r="H7" s="62" t="s">
        <v>75</v>
      </c>
      <c r="I7" s="62" t="s">
        <v>74</v>
      </c>
      <c r="J7" s="62" t="s">
        <v>75</v>
      </c>
      <c r="K7" s="62" t="s">
        <v>74</v>
      </c>
      <c r="L7" s="62" t="s">
        <v>75</v>
      </c>
      <c r="M7" s="62" t="s">
        <v>75</v>
      </c>
      <c r="N7" s="62" t="s">
        <v>75</v>
      </c>
      <c r="O7" s="43">
        <v>5</v>
      </c>
      <c r="P7" s="43">
        <v>5</v>
      </c>
      <c r="Q7" s="43">
        <v>4</v>
      </c>
      <c r="R7" s="62" t="s">
        <v>90</v>
      </c>
      <c r="S7" s="63"/>
    </row>
    <row r="8" spans="1:19" ht="21.75">
      <c r="A8" s="45">
        <v>45120.51424429398</v>
      </c>
      <c r="B8" s="43" t="s">
        <v>70</v>
      </c>
      <c r="C8" s="43" t="s">
        <v>3</v>
      </c>
      <c r="E8" s="43" t="s">
        <v>78</v>
      </c>
      <c r="F8" s="43" t="s">
        <v>91</v>
      </c>
      <c r="G8" s="43" t="s">
        <v>92</v>
      </c>
      <c r="H8" s="62" t="s">
        <v>75</v>
      </c>
      <c r="I8" s="62" t="s">
        <v>75</v>
      </c>
      <c r="J8" s="62" t="s">
        <v>75</v>
      </c>
      <c r="K8" s="62" t="s">
        <v>75</v>
      </c>
      <c r="L8" s="62" t="s">
        <v>75</v>
      </c>
      <c r="M8" s="62" t="s">
        <v>75</v>
      </c>
      <c r="N8" s="62" t="s">
        <v>75</v>
      </c>
      <c r="O8" s="43">
        <v>5</v>
      </c>
      <c r="P8" s="43">
        <v>5</v>
      </c>
      <c r="Q8" s="43">
        <v>5</v>
      </c>
      <c r="R8" s="62" t="s">
        <v>93</v>
      </c>
      <c r="S8" s="63"/>
    </row>
    <row r="9" spans="1:19" ht="21.75">
      <c r="A9" s="45">
        <v>45120.51605946759</v>
      </c>
      <c r="B9" s="43" t="s">
        <v>70</v>
      </c>
      <c r="C9" s="43" t="s">
        <v>3</v>
      </c>
      <c r="E9" s="43" t="s">
        <v>78</v>
      </c>
      <c r="F9" s="43" t="s">
        <v>94</v>
      </c>
      <c r="G9" s="43" t="s">
        <v>95</v>
      </c>
      <c r="H9" s="63"/>
      <c r="I9" s="63"/>
      <c r="J9" s="62" t="s">
        <v>75</v>
      </c>
      <c r="K9" s="63"/>
      <c r="L9" s="63"/>
      <c r="M9" s="63"/>
      <c r="N9" s="63"/>
      <c r="O9" s="43">
        <v>3</v>
      </c>
      <c r="P9" s="43">
        <v>4</v>
      </c>
      <c r="Q9" s="43">
        <v>4</v>
      </c>
      <c r="R9" s="63"/>
      <c r="S9" s="63"/>
    </row>
    <row r="10" spans="1:19" ht="21.75">
      <c r="A10" s="45">
        <v>45120.520270671295</v>
      </c>
      <c r="B10" s="43" t="s">
        <v>70</v>
      </c>
      <c r="C10" s="43" t="s">
        <v>3</v>
      </c>
      <c r="E10" s="43" t="s">
        <v>78</v>
      </c>
      <c r="F10" s="43" t="s">
        <v>96</v>
      </c>
      <c r="G10" s="43" t="s">
        <v>97</v>
      </c>
      <c r="H10" s="62" t="s">
        <v>74</v>
      </c>
      <c r="I10" s="62" t="s">
        <v>74</v>
      </c>
      <c r="J10" s="62" t="s">
        <v>75</v>
      </c>
      <c r="K10" s="62" t="s">
        <v>74</v>
      </c>
      <c r="L10" s="62" t="s">
        <v>74</v>
      </c>
      <c r="M10" s="62" t="s">
        <v>74</v>
      </c>
      <c r="N10" s="62" t="s">
        <v>75</v>
      </c>
      <c r="O10" s="43">
        <v>4</v>
      </c>
      <c r="P10" s="43">
        <v>5</v>
      </c>
      <c r="Q10" s="43">
        <v>5</v>
      </c>
      <c r="R10" s="62" t="s">
        <v>48</v>
      </c>
      <c r="S10" s="62" t="s">
        <v>48</v>
      </c>
    </row>
    <row r="11" spans="1:19" ht="21.75">
      <c r="A11" s="45">
        <v>45120.522708634264</v>
      </c>
      <c r="B11" s="43" t="s">
        <v>70</v>
      </c>
      <c r="C11" s="43" t="s">
        <v>29</v>
      </c>
      <c r="E11" s="43" t="s">
        <v>98</v>
      </c>
      <c r="F11" s="43" t="s">
        <v>99</v>
      </c>
      <c r="G11" s="43" t="s">
        <v>100</v>
      </c>
      <c r="H11" s="62" t="s">
        <v>75</v>
      </c>
      <c r="I11" s="63"/>
      <c r="J11" s="62" t="s">
        <v>75</v>
      </c>
      <c r="K11" s="63"/>
      <c r="L11" s="62" t="s">
        <v>75</v>
      </c>
      <c r="M11" s="63"/>
      <c r="N11" s="63"/>
      <c r="O11" s="43">
        <v>5</v>
      </c>
      <c r="P11" s="43">
        <v>5</v>
      </c>
      <c r="Q11" s="43">
        <v>5</v>
      </c>
      <c r="R11" s="62" t="s">
        <v>51</v>
      </c>
      <c r="S11" s="62" t="s">
        <v>101</v>
      </c>
    </row>
    <row r="12" spans="1:19" ht="21.75">
      <c r="A12" s="45">
        <v>45120.52378096065</v>
      </c>
      <c r="B12" s="43" t="s">
        <v>70</v>
      </c>
      <c r="C12" s="43" t="s">
        <v>29</v>
      </c>
      <c r="D12" s="43" t="s">
        <v>31</v>
      </c>
      <c r="E12" s="43" t="s">
        <v>87</v>
      </c>
      <c r="F12" s="43" t="s">
        <v>49</v>
      </c>
      <c r="G12" s="43" t="s">
        <v>102</v>
      </c>
      <c r="H12" s="63"/>
      <c r="I12" s="63"/>
      <c r="J12" s="62" t="s">
        <v>75</v>
      </c>
      <c r="K12" s="63"/>
      <c r="L12" s="62" t="s">
        <v>75</v>
      </c>
      <c r="M12" s="63"/>
      <c r="N12" s="62" t="s">
        <v>75</v>
      </c>
      <c r="O12" s="43">
        <v>5</v>
      </c>
      <c r="P12" s="43">
        <v>4</v>
      </c>
      <c r="Q12" s="43">
        <v>5</v>
      </c>
      <c r="R12" s="62" t="s">
        <v>103</v>
      </c>
      <c r="S12" s="62" t="s">
        <v>31</v>
      </c>
    </row>
    <row r="13" spans="1:19" ht="21.75">
      <c r="A13" s="45">
        <v>45120.52683952547</v>
      </c>
      <c r="B13" s="43" t="s">
        <v>70</v>
      </c>
      <c r="C13" s="43" t="s">
        <v>29</v>
      </c>
      <c r="E13" s="43" t="s">
        <v>30</v>
      </c>
      <c r="F13" s="43" t="s">
        <v>104</v>
      </c>
      <c r="G13" s="43" t="s">
        <v>105</v>
      </c>
      <c r="H13" s="62" t="s">
        <v>75</v>
      </c>
      <c r="I13" s="63"/>
      <c r="J13" s="62" t="s">
        <v>75</v>
      </c>
      <c r="K13" s="63"/>
      <c r="L13" s="63"/>
      <c r="M13" s="63"/>
      <c r="N13" s="63"/>
      <c r="O13" s="43">
        <v>5</v>
      </c>
      <c r="P13" s="43">
        <v>5</v>
      </c>
      <c r="Q13" s="43">
        <v>5</v>
      </c>
      <c r="R13" s="62" t="s">
        <v>106</v>
      </c>
      <c r="S13" s="62" t="s">
        <v>50</v>
      </c>
    </row>
    <row r="14" spans="1:19" ht="21.75">
      <c r="A14" s="45">
        <v>45120.52869028936</v>
      </c>
      <c r="B14" s="43" t="s">
        <v>70</v>
      </c>
      <c r="C14" s="43" t="s">
        <v>3</v>
      </c>
      <c r="E14" s="43" t="s">
        <v>78</v>
      </c>
      <c r="F14" s="43" t="s">
        <v>107</v>
      </c>
      <c r="G14" s="43" t="s">
        <v>108</v>
      </c>
      <c r="H14" s="63"/>
      <c r="I14" s="63"/>
      <c r="J14" s="63"/>
      <c r="K14" s="63"/>
      <c r="L14" s="63"/>
      <c r="M14" s="63"/>
      <c r="N14" s="62" t="s">
        <v>75</v>
      </c>
      <c r="O14" s="43">
        <v>5</v>
      </c>
      <c r="P14" s="43">
        <v>5</v>
      </c>
      <c r="Q14" s="43">
        <v>5</v>
      </c>
      <c r="R14" s="62" t="s">
        <v>109</v>
      </c>
      <c r="S14" s="63"/>
    </row>
    <row r="15" spans="1:19" ht="21.75">
      <c r="A15" s="45">
        <v>45120.53403009259</v>
      </c>
      <c r="B15" s="43" t="s">
        <v>70</v>
      </c>
      <c r="C15" s="43" t="s">
        <v>3</v>
      </c>
      <c r="E15" s="43" t="s">
        <v>110</v>
      </c>
      <c r="F15" s="43" t="s">
        <v>94</v>
      </c>
      <c r="G15" s="43" t="s">
        <v>111</v>
      </c>
      <c r="H15" s="62" t="s">
        <v>75</v>
      </c>
      <c r="I15" s="62" t="s">
        <v>75</v>
      </c>
      <c r="J15" s="62" t="s">
        <v>75</v>
      </c>
      <c r="K15" s="62" t="s">
        <v>74</v>
      </c>
      <c r="L15" s="62" t="s">
        <v>75</v>
      </c>
      <c r="M15" s="62" t="s">
        <v>75</v>
      </c>
      <c r="N15" s="62" t="s">
        <v>74</v>
      </c>
      <c r="O15" s="43">
        <v>3</v>
      </c>
      <c r="P15" s="43">
        <v>3</v>
      </c>
      <c r="Q15" s="43">
        <v>3</v>
      </c>
      <c r="R15" s="63"/>
      <c r="S15" s="63"/>
    </row>
    <row r="16" spans="1:19" ht="21.75">
      <c r="A16" s="45">
        <v>45120.53818123843</v>
      </c>
      <c r="B16" s="43" t="s">
        <v>70</v>
      </c>
      <c r="C16" s="43" t="s">
        <v>3</v>
      </c>
      <c r="E16" s="43" t="s">
        <v>30</v>
      </c>
      <c r="F16" s="43" t="s">
        <v>112</v>
      </c>
      <c r="G16" s="43" t="s">
        <v>112</v>
      </c>
      <c r="H16" s="62" t="s">
        <v>75</v>
      </c>
      <c r="I16" s="62" t="s">
        <v>75</v>
      </c>
      <c r="J16" s="62" t="s">
        <v>75</v>
      </c>
      <c r="K16" s="62" t="s">
        <v>75</v>
      </c>
      <c r="L16" s="62" t="s">
        <v>75</v>
      </c>
      <c r="M16" s="62" t="s">
        <v>75</v>
      </c>
      <c r="N16" s="62" t="s">
        <v>75</v>
      </c>
      <c r="O16" s="43">
        <v>5</v>
      </c>
      <c r="P16" s="43">
        <v>4</v>
      </c>
      <c r="Q16" s="43">
        <v>5</v>
      </c>
      <c r="R16" s="63"/>
      <c r="S16" s="63"/>
    </row>
    <row r="17" spans="1:19" ht="21.75">
      <c r="A17" s="45">
        <v>45120.54508298611</v>
      </c>
      <c r="B17" s="43" t="s">
        <v>70</v>
      </c>
      <c r="C17" s="43" t="s">
        <v>3</v>
      </c>
      <c r="E17" s="43" t="s">
        <v>87</v>
      </c>
      <c r="F17" s="43" t="s">
        <v>113</v>
      </c>
      <c r="G17" s="43" t="s">
        <v>114</v>
      </c>
      <c r="H17" s="63"/>
      <c r="I17" s="63"/>
      <c r="J17" s="62" t="s">
        <v>75</v>
      </c>
      <c r="K17" s="63"/>
      <c r="L17" s="63"/>
      <c r="M17" s="63"/>
      <c r="N17" s="62" t="s">
        <v>75</v>
      </c>
      <c r="O17" s="43">
        <v>5</v>
      </c>
      <c r="P17" s="43">
        <v>5</v>
      </c>
      <c r="Q17" s="43">
        <v>5</v>
      </c>
      <c r="R17" s="62" t="s">
        <v>115</v>
      </c>
      <c r="S17" s="62" t="s">
        <v>116</v>
      </c>
    </row>
    <row r="18" spans="1:19" ht="21.75">
      <c r="A18" s="45">
        <v>45120.57455388889</v>
      </c>
      <c r="B18" s="43" t="s">
        <v>70</v>
      </c>
      <c r="C18" s="43" t="s">
        <v>3</v>
      </c>
      <c r="E18" s="43" t="s">
        <v>78</v>
      </c>
      <c r="F18" s="43" t="s">
        <v>117</v>
      </c>
      <c r="G18" s="43" t="s">
        <v>118</v>
      </c>
      <c r="H18" s="63"/>
      <c r="I18" s="63"/>
      <c r="J18" s="62" t="s">
        <v>75</v>
      </c>
      <c r="K18" s="63"/>
      <c r="L18" s="63"/>
      <c r="M18" s="63"/>
      <c r="N18" s="62" t="s">
        <v>75</v>
      </c>
      <c r="O18" s="43">
        <v>5</v>
      </c>
      <c r="P18" s="43">
        <v>5</v>
      </c>
      <c r="Q18" s="43">
        <v>5</v>
      </c>
      <c r="R18" s="63"/>
      <c r="S18" s="63"/>
    </row>
    <row r="19" spans="1:19" ht="21.75">
      <c r="A19" s="45">
        <v>45120.58491215278</v>
      </c>
      <c r="B19" s="43" t="s">
        <v>70</v>
      </c>
      <c r="C19" s="43" t="s">
        <v>29</v>
      </c>
      <c r="E19" s="43" t="s">
        <v>30</v>
      </c>
      <c r="F19" s="43" t="s">
        <v>119</v>
      </c>
      <c r="G19" s="43" t="s">
        <v>120</v>
      </c>
      <c r="H19" s="63"/>
      <c r="I19" s="63"/>
      <c r="J19" s="62" t="s">
        <v>75</v>
      </c>
      <c r="K19" s="63"/>
      <c r="L19" s="63"/>
      <c r="M19" s="63"/>
      <c r="N19" s="63"/>
      <c r="O19" s="43">
        <v>4</v>
      </c>
      <c r="P19" s="43">
        <v>5</v>
      </c>
      <c r="Q19" s="43">
        <v>4</v>
      </c>
      <c r="R19" s="62" t="s">
        <v>48</v>
      </c>
      <c r="S19" s="63"/>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50"/>
  <sheetViews>
    <sheetView zoomScalePageLayoutView="0" workbookViewId="0" topLeftCell="A10">
      <selection activeCell="E27" sqref="E27"/>
    </sheetView>
  </sheetViews>
  <sheetFormatPr defaultColWidth="17.140625" defaultRowHeight="21.75"/>
  <cols>
    <col min="1" max="1" width="7.421875" style="59" customWidth="1"/>
    <col min="2" max="2" width="20.140625" style="59" bestFit="1" customWidth="1"/>
    <col min="3" max="3" width="19.28125" style="52" bestFit="1" customWidth="1"/>
    <col min="4" max="4" width="42.8515625" style="52" bestFit="1" customWidth="1"/>
    <col min="5" max="5" width="33.7109375" style="52" customWidth="1"/>
    <col min="6" max="12" width="11.00390625" style="52" customWidth="1"/>
    <col min="13" max="15" width="7.7109375" style="52" customWidth="1"/>
    <col min="16" max="16384" width="17.140625" style="55" customWidth="1"/>
  </cols>
  <sheetData>
    <row r="1" spans="1:15" s="49" customFormat="1" ht="27.75" customHeight="1">
      <c r="A1" s="46" t="s">
        <v>23</v>
      </c>
      <c r="B1" s="47" t="s">
        <v>15</v>
      </c>
      <c r="C1" s="47" t="s">
        <v>21</v>
      </c>
      <c r="D1" s="47" t="s">
        <v>0</v>
      </c>
      <c r="E1" s="47" t="s">
        <v>121</v>
      </c>
      <c r="F1" s="47" t="s">
        <v>122</v>
      </c>
      <c r="G1" s="47" t="s">
        <v>46</v>
      </c>
      <c r="H1" s="47" t="s">
        <v>123</v>
      </c>
      <c r="I1" s="47" t="s">
        <v>124</v>
      </c>
      <c r="J1" s="47" t="s">
        <v>125</v>
      </c>
      <c r="K1" s="47" t="s">
        <v>126</v>
      </c>
      <c r="L1" s="47" t="s">
        <v>54</v>
      </c>
      <c r="M1" s="48">
        <v>1.1</v>
      </c>
      <c r="N1" s="48">
        <v>1.2</v>
      </c>
      <c r="O1" s="48">
        <v>1.3</v>
      </c>
    </row>
    <row r="2" spans="1:15" s="49" customFormat="1" ht="21.75">
      <c r="A2" s="46">
        <v>1</v>
      </c>
      <c r="B2" s="43" t="s">
        <v>34</v>
      </c>
      <c r="C2" s="43" t="s">
        <v>127</v>
      </c>
      <c r="D2" s="50" t="s">
        <v>36</v>
      </c>
      <c r="E2" s="50" t="s">
        <v>128</v>
      </c>
      <c r="F2" s="47">
        <v>0</v>
      </c>
      <c r="G2" s="47">
        <v>0</v>
      </c>
      <c r="H2" s="47">
        <v>1</v>
      </c>
      <c r="I2" s="47">
        <v>0</v>
      </c>
      <c r="J2" s="47">
        <v>1</v>
      </c>
      <c r="K2" s="47">
        <v>1</v>
      </c>
      <c r="L2" s="47">
        <v>0</v>
      </c>
      <c r="M2" s="51">
        <v>5</v>
      </c>
      <c r="N2" s="51">
        <v>5</v>
      </c>
      <c r="O2" s="51">
        <v>5</v>
      </c>
    </row>
    <row r="3" spans="1:15" s="49" customFormat="1" ht="21.75">
      <c r="A3" s="46">
        <v>2</v>
      </c>
      <c r="B3" s="43" t="s">
        <v>34</v>
      </c>
      <c r="C3" s="43" t="s">
        <v>129</v>
      </c>
      <c r="D3" s="50" t="s">
        <v>45</v>
      </c>
      <c r="E3" s="43" t="s">
        <v>130</v>
      </c>
      <c r="F3" s="47">
        <v>0</v>
      </c>
      <c r="G3" s="47">
        <v>0</v>
      </c>
      <c r="H3" s="47">
        <v>1</v>
      </c>
      <c r="I3" s="47">
        <v>0</v>
      </c>
      <c r="J3" s="47">
        <v>0</v>
      </c>
      <c r="K3" s="47">
        <v>0</v>
      </c>
      <c r="L3" s="47">
        <v>0</v>
      </c>
      <c r="M3" s="51">
        <v>3</v>
      </c>
      <c r="N3" s="51">
        <v>5</v>
      </c>
      <c r="O3" s="51">
        <v>5</v>
      </c>
    </row>
    <row r="4" spans="1:15" s="49" customFormat="1" ht="21.75">
      <c r="A4" s="46">
        <v>3</v>
      </c>
      <c r="B4" s="43" t="s">
        <v>34</v>
      </c>
      <c r="C4" s="43" t="s">
        <v>127</v>
      </c>
      <c r="D4" s="50" t="s">
        <v>52</v>
      </c>
      <c r="E4" s="43" t="s">
        <v>131</v>
      </c>
      <c r="F4" s="47">
        <v>1</v>
      </c>
      <c r="G4" s="47">
        <v>0</v>
      </c>
      <c r="H4" s="47">
        <v>1</v>
      </c>
      <c r="I4" s="47">
        <v>0</v>
      </c>
      <c r="J4" s="47">
        <v>0</v>
      </c>
      <c r="K4" s="47">
        <v>0</v>
      </c>
      <c r="L4" s="47">
        <v>0</v>
      </c>
      <c r="M4" s="51">
        <v>5</v>
      </c>
      <c r="N4" s="51">
        <v>5</v>
      </c>
      <c r="O4" s="51">
        <v>5</v>
      </c>
    </row>
    <row r="5" spans="1:15" s="49" customFormat="1" ht="21.75">
      <c r="A5" s="46">
        <v>4</v>
      </c>
      <c r="B5" s="43" t="s">
        <v>34</v>
      </c>
      <c r="C5" s="43" t="s">
        <v>129</v>
      </c>
      <c r="D5" s="50" t="s">
        <v>35</v>
      </c>
      <c r="E5" s="43" t="s">
        <v>132</v>
      </c>
      <c r="F5" s="47">
        <v>0</v>
      </c>
      <c r="G5" s="47">
        <v>0</v>
      </c>
      <c r="H5" s="47">
        <v>1</v>
      </c>
      <c r="I5" s="47">
        <v>0</v>
      </c>
      <c r="J5" s="47">
        <v>0</v>
      </c>
      <c r="K5" s="47">
        <v>0</v>
      </c>
      <c r="L5" s="47">
        <v>0</v>
      </c>
      <c r="M5" s="51">
        <v>5</v>
      </c>
      <c r="N5" s="51">
        <v>5</v>
      </c>
      <c r="O5" s="51">
        <v>5</v>
      </c>
    </row>
    <row r="6" spans="1:15" s="49" customFormat="1" ht="21.75">
      <c r="A6" s="46">
        <v>5</v>
      </c>
      <c r="B6" s="43" t="s">
        <v>34</v>
      </c>
      <c r="C6" s="43" t="s">
        <v>129</v>
      </c>
      <c r="D6" s="50" t="s">
        <v>133</v>
      </c>
      <c r="E6" s="43" t="s">
        <v>134</v>
      </c>
      <c r="F6" s="47">
        <v>1</v>
      </c>
      <c r="G6" s="47">
        <v>0</v>
      </c>
      <c r="H6" s="47">
        <v>1</v>
      </c>
      <c r="I6" s="47">
        <v>0</v>
      </c>
      <c r="J6" s="47">
        <v>1</v>
      </c>
      <c r="K6" s="47">
        <v>1</v>
      </c>
      <c r="L6" s="47">
        <v>1</v>
      </c>
      <c r="M6" s="51">
        <v>5</v>
      </c>
      <c r="N6" s="51">
        <v>5</v>
      </c>
      <c r="O6" s="51">
        <v>4</v>
      </c>
    </row>
    <row r="7" spans="1:15" s="49" customFormat="1" ht="21.75">
      <c r="A7" s="46">
        <v>6</v>
      </c>
      <c r="B7" s="43" t="s">
        <v>34</v>
      </c>
      <c r="C7" s="43" t="s">
        <v>129</v>
      </c>
      <c r="D7" s="50" t="s">
        <v>35</v>
      </c>
      <c r="E7" s="43" t="s">
        <v>132</v>
      </c>
      <c r="F7" s="47">
        <v>1</v>
      </c>
      <c r="G7" s="47">
        <v>1</v>
      </c>
      <c r="H7" s="47">
        <v>1</v>
      </c>
      <c r="I7" s="47">
        <v>1</v>
      </c>
      <c r="J7" s="47">
        <v>1</v>
      </c>
      <c r="K7" s="47">
        <v>1</v>
      </c>
      <c r="L7" s="47">
        <v>1</v>
      </c>
      <c r="M7" s="51">
        <v>5</v>
      </c>
      <c r="N7" s="51">
        <v>5</v>
      </c>
      <c r="O7" s="51">
        <v>5</v>
      </c>
    </row>
    <row r="8" spans="1:15" s="49" customFormat="1" ht="21.75">
      <c r="A8" s="46">
        <v>7</v>
      </c>
      <c r="B8" s="43" t="s">
        <v>34</v>
      </c>
      <c r="C8" s="43" t="s">
        <v>129</v>
      </c>
      <c r="D8" s="50" t="s">
        <v>135</v>
      </c>
      <c r="E8" s="43" t="s">
        <v>136</v>
      </c>
      <c r="F8" s="47">
        <v>0</v>
      </c>
      <c r="G8" s="47">
        <v>0</v>
      </c>
      <c r="H8" s="47">
        <v>1</v>
      </c>
      <c r="I8" s="47">
        <v>0</v>
      </c>
      <c r="J8" s="47">
        <v>0</v>
      </c>
      <c r="K8" s="47">
        <v>0</v>
      </c>
      <c r="L8" s="47">
        <v>0</v>
      </c>
      <c r="M8" s="51">
        <v>3</v>
      </c>
      <c r="N8" s="51">
        <v>4</v>
      </c>
      <c r="O8" s="51">
        <v>4</v>
      </c>
    </row>
    <row r="9" spans="1:15" s="49" customFormat="1" ht="21.75">
      <c r="A9" s="46">
        <v>8</v>
      </c>
      <c r="B9" s="43" t="s">
        <v>34</v>
      </c>
      <c r="C9" s="43" t="s">
        <v>129</v>
      </c>
      <c r="D9" s="50" t="s">
        <v>36</v>
      </c>
      <c r="E9" s="50" t="s">
        <v>128</v>
      </c>
      <c r="F9" s="47">
        <v>0</v>
      </c>
      <c r="G9" s="47">
        <v>0</v>
      </c>
      <c r="H9" s="47">
        <v>1</v>
      </c>
      <c r="I9" s="47">
        <v>0</v>
      </c>
      <c r="J9" s="47">
        <v>0</v>
      </c>
      <c r="K9" s="47">
        <v>0</v>
      </c>
      <c r="L9" s="47">
        <v>1</v>
      </c>
      <c r="M9" s="51">
        <v>4</v>
      </c>
      <c r="N9" s="51">
        <v>5</v>
      </c>
      <c r="O9" s="51">
        <v>5</v>
      </c>
    </row>
    <row r="10" spans="1:15" s="49" customFormat="1" ht="21.75">
      <c r="A10" s="46">
        <v>9</v>
      </c>
      <c r="B10" s="43" t="s">
        <v>34</v>
      </c>
      <c r="C10" s="43" t="s">
        <v>127</v>
      </c>
      <c r="D10" s="50" t="s">
        <v>52</v>
      </c>
      <c r="E10" s="43" t="s">
        <v>131</v>
      </c>
      <c r="F10" s="47">
        <v>1</v>
      </c>
      <c r="G10" s="47">
        <v>0</v>
      </c>
      <c r="H10" s="47">
        <v>1</v>
      </c>
      <c r="I10" s="47">
        <v>0</v>
      </c>
      <c r="J10" s="47">
        <v>1</v>
      </c>
      <c r="K10" s="47">
        <v>0</v>
      </c>
      <c r="L10" s="47">
        <v>0</v>
      </c>
      <c r="M10" s="51">
        <v>5</v>
      </c>
      <c r="N10" s="51">
        <v>5</v>
      </c>
      <c r="O10" s="51">
        <v>5</v>
      </c>
    </row>
    <row r="11" spans="1:15" s="49" customFormat="1" ht="21.75">
      <c r="A11" s="46">
        <v>10</v>
      </c>
      <c r="B11" s="43" t="s">
        <v>34</v>
      </c>
      <c r="C11" s="43" t="s">
        <v>127</v>
      </c>
      <c r="D11" s="50" t="s">
        <v>53</v>
      </c>
      <c r="E11" s="43" t="s">
        <v>137</v>
      </c>
      <c r="F11" s="47">
        <v>0</v>
      </c>
      <c r="G11" s="47">
        <v>0</v>
      </c>
      <c r="H11" s="47">
        <v>1</v>
      </c>
      <c r="I11" s="47">
        <v>0</v>
      </c>
      <c r="J11" s="47">
        <v>1</v>
      </c>
      <c r="K11" s="47">
        <v>0</v>
      </c>
      <c r="L11" s="47">
        <v>1</v>
      </c>
      <c r="M11" s="51">
        <v>5</v>
      </c>
      <c r="N11" s="51">
        <v>4</v>
      </c>
      <c r="O11" s="51">
        <v>5</v>
      </c>
    </row>
    <row r="12" spans="1:15" s="49" customFormat="1" ht="21.75">
      <c r="A12" s="46">
        <v>11</v>
      </c>
      <c r="B12" s="43" t="s">
        <v>34</v>
      </c>
      <c r="C12" s="43" t="s">
        <v>127</v>
      </c>
      <c r="D12" s="50" t="s">
        <v>138</v>
      </c>
      <c r="E12" s="43" t="s">
        <v>139</v>
      </c>
      <c r="F12" s="47">
        <v>1</v>
      </c>
      <c r="G12" s="47">
        <v>0</v>
      </c>
      <c r="H12" s="47">
        <v>1</v>
      </c>
      <c r="I12" s="47">
        <v>0</v>
      </c>
      <c r="J12" s="47">
        <v>0</v>
      </c>
      <c r="K12" s="47">
        <v>0</v>
      </c>
      <c r="L12" s="47">
        <v>0</v>
      </c>
      <c r="M12" s="51">
        <v>5</v>
      </c>
      <c r="N12" s="51">
        <v>5</v>
      </c>
      <c r="O12" s="51">
        <v>5</v>
      </c>
    </row>
    <row r="13" spans="1:15" s="49" customFormat="1" ht="21.75">
      <c r="A13" s="46">
        <v>12</v>
      </c>
      <c r="B13" s="43" t="s">
        <v>34</v>
      </c>
      <c r="C13" s="43" t="s">
        <v>129</v>
      </c>
      <c r="D13" s="50" t="s">
        <v>53</v>
      </c>
      <c r="E13" s="43" t="s">
        <v>137</v>
      </c>
      <c r="F13" s="47">
        <v>0</v>
      </c>
      <c r="G13" s="47">
        <v>0</v>
      </c>
      <c r="H13" s="47">
        <v>0</v>
      </c>
      <c r="I13" s="47">
        <v>0</v>
      </c>
      <c r="J13" s="47">
        <v>0</v>
      </c>
      <c r="K13" s="47">
        <v>0</v>
      </c>
      <c r="L13" s="47">
        <v>1</v>
      </c>
      <c r="M13" s="51">
        <v>5</v>
      </c>
      <c r="N13" s="51">
        <v>5</v>
      </c>
      <c r="O13" s="51">
        <v>5</v>
      </c>
    </row>
    <row r="14" spans="1:15" s="49" customFormat="1" ht="21.75">
      <c r="A14" s="46">
        <v>13</v>
      </c>
      <c r="B14" s="43" t="s">
        <v>34</v>
      </c>
      <c r="C14" s="43" t="s">
        <v>129</v>
      </c>
      <c r="D14" s="50" t="s">
        <v>135</v>
      </c>
      <c r="E14" s="43" t="s">
        <v>136</v>
      </c>
      <c r="F14" s="47">
        <v>1</v>
      </c>
      <c r="G14" s="47">
        <v>1</v>
      </c>
      <c r="H14" s="47">
        <v>1</v>
      </c>
      <c r="I14" s="47">
        <v>0</v>
      </c>
      <c r="J14" s="47">
        <v>1</v>
      </c>
      <c r="K14" s="47">
        <v>1</v>
      </c>
      <c r="L14" s="47">
        <v>0</v>
      </c>
      <c r="M14" s="51">
        <v>3</v>
      </c>
      <c r="N14" s="51">
        <v>3</v>
      </c>
      <c r="O14" s="51">
        <v>3</v>
      </c>
    </row>
    <row r="15" spans="1:15" s="49" customFormat="1" ht="21.75">
      <c r="A15" s="46">
        <v>14</v>
      </c>
      <c r="B15" s="43" t="s">
        <v>34</v>
      </c>
      <c r="C15" s="43" t="s">
        <v>129</v>
      </c>
      <c r="D15" s="50" t="s">
        <v>36</v>
      </c>
      <c r="E15" s="50" t="s">
        <v>128</v>
      </c>
      <c r="F15" s="47">
        <v>1</v>
      </c>
      <c r="G15" s="47">
        <v>1</v>
      </c>
      <c r="H15" s="47">
        <v>1</v>
      </c>
      <c r="I15" s="47">
        <v>1</v>
      </c>
      <c r="J15" s="47">
        <v>1</v>
      </c>
      <c r="K15" s="47">
        <v>1</v>
      </c>
      <c r="L15" s="47">
        <v>1</v>
      </c>
      <c r="M15" s="51">
        <v>5</v>
      </c>
      <c r="N15" s="51">
        <v>4</v>
      </c>
      <c r="O15" s="51">
        <v>5</v>
      </c>
    </row>
    <row r="16" spans="1:15" s="49" customFormat="1" ht="21.75">
      <c r="A16" s="46">
        <v>15</v>
      </c>
      <c r="B16" s="43" t="s">
        <v>34</v>
      </c>
      <c r="C16" s="43" t="s">
        <v>129</v>
      </c>
      <c r="D16" s="50" t="s">
        <v>53</v>
      </c>
      <c r="E16" s="43" t="s">
        <v>140</v>
      </c>
      <c r="F16" s="47">
        <v>0</v>
      </c>
      <c r="G16" s="47">
        <v>0</v>
      </c>
      <c r="H16" s="47">
        <v>1</v>
      </c>
      <c r="I16" s="47">
        <v>0</v>
      </c>
      <c r="J16" s="47">
        <v>0</v>
      </c>
      <c r="K16" s="47">
        <v>0</v>
      </c>
      <c r="L16" s="47">
        <v>1</v>
      </c>
      <c r="M16" s="51">
        <v>5</v>
      </c>
      <c r="N16" s="51">
        <v>5</v>
      </c>
      <c r="O16" s="51">
        <v>5</v>
      </c>
    </row>
    <row r="17" spans="1:15" s="49" customFormat="1" ht="21.75">
      <c r="A17" s="46">
        <v>16</v>
      </c>
      <c r="B17" s="43" t="s">
        <v>34</v>
      </c>
      <c r="C17" s="43" t="s">
        <v>129</v>
      </c>
      <c r="D17" s="50" t="s">
        <v>35</v>
      </c>
      <c r="E17" s="43" t="s">
        <v>132</v>
      </c>
      <c r="F17" s="47">
        <v>0</v>
      </c>
      <c r="G17" s="47">
        <v>0</v>
      </c>
      <c r="H17" s="47">
        <v>1</v>
      </c>
      <c r="I17" s="47">
        <v>0</v>
      </c>
      <c r="J17" s="47">
        <v>0</v>
      </c>
      <c r="K17" s="47">
        <v>0</v>
      </c>
      <c r="L17" s="47">
        <v>1</v>
      </c>
      <c r="M17" s="51">
        <v>5</v>
      </c>
      <c r="N17" s="51">
        <v>5</v>
      </c>
      <c r="O17" s="51">
        <v>5</v>
      </c>
    </row>
    <row r="18" spans="1:15" s="49" customFormat="1" ht="21.75">
      <c r="A18" s="46">
        <v>17</v>
      </c>
      <c r="B18" s="43" t="s">
        <v>34</v>
      </c>
      <c r="C18" s="43" t="s">
        <v>127</v>
      </c>
      <c r="D18" s="50" t="s">
        <v>36</v>
      </c>
      <c r="E18" s="50" t="s">
        <v>128</v>
      </c>
      <c r="F18" s="47">
        <v>0</v>
      </c>
      <c r="G18" s="47">
        <v>0</v>
      </c>
      <c r="H18" s="47">
        <v>1</v>
      </c>
      <c r="I18" s="47">
        <v>0</v>
      </c>
      <c r="J18" s="47">
        <v>0</v>
      </c>
      <c r="K18" s="47">
        <v>0</v>
      </c>
      <c r="L18" s="47">
        <v>0</v>
      </c>
      <c r="M18" s="51">
        <v>4</v>
      </c>
      <c r="N18" s="51">
        <v>5</v>
      </c>
      <c r="O18" s="51">
        <v>4</v>
      </c>
    </row>
    <row r="19" spans="1:15" ht="24">
      <c r="A19" s="52"/>
      <c r="B19" s="52"/>
      <c r="F19" s="53">
        <f>COUNTIF(F2:F18,1)</f>
        <v>7</v>
      </c>
      <c r="G19" s="53">
        <f aca="true" t="shared" si="0" ref="G19:L19">COUNTIF(G2:G18,1)</f>
        <v>3</v>
      </c>
      <c r="H19" s="53">
        <f t="shared" si="0"/>
        <v>16</v>
      </c>
      <c r="I19" s="53">
        <f t="shared" si="0"/>
        <v>2</v>
      </c>
      <c r="J19" s="53">
        <f t="shared" si="0"/>
        <v>7</v>
      </c>
      <c r="K19" s="53">
        <f t="shared" si="0"/>
        <v>5</v>
      </c>
      <c r="L19" s="53">
        <f t="shared" si="0"/>
        <v>8</v>
      </c>
      <c r="M19" s="54">
        <f>AVERAGE(M2:M18)</f>
        <v>4.529411764705882</v>
      </c>
      <c r="N19" s="54">
        <f>AVERAGE(N2:N18)</f>
        <v>4.705882352941177</v>
      </c>
      <c r="O19" s="54">
        <f>AVERAGE(O2:O18)</f>
        <v>4.705882352941177</v>
      </c>
    </row>
    <row r="20" spans="1:15" ht="24">
      <c r="A20" s="52"/>
      <c r="B20" s="52"/>
      <c r="F20" s="56">
        <f>STDEV(F2:F18)</f>
        <v>0.5072996561958923</v>
      </c>
      <c r="G20" s="56">
        <f aca="true" t="shared" si="1" ref="G20:L20">STDEV(G2:G18)</f>
        <v>0.3929526239966879</v>
      </c>
      <c r="H20" s="56">
        <f t="shared" si="1"/>
        <v>0.242535625036333</v>
      </c>
      <c r="I20" s="56">
        <f t="shared" si="1"/>
        <v>0.3321055820775357</v>
      </c>
      <c r="J20" s="56">
        <f t="shared" si="1"/>
        <v>0.5072996561958923</v>
      </c>
      <c r="K20" s="56">
        <f t="shared" si="1"/>
        <v>0.46966821831386213</v>
      </c>
      <c r="L20" s="56">
        <f t="shared" si="1"/>
        <v>0.5144957554275266</v>
      </c>
      <c r="M20" s="54">
        <f>STDEVA(M2:M18)</f>
        <v>0.7998161553463033</v>
      </c>
      <c r="N20" s="54">
        <f>STDEVA(N2:N18)</f>
        <v>0.5878675320972541</v>
      </c>
      <c r="O20" s="54">
        <f>STDEVA(O2:O18)</f>
        <v>0.5878675320972541</v>
      </c>
    </row>
    <row r="21" spans="1:15" ht="21.75">
      <c r="A21" s="52"/>
      <c r="B21" s="52"/>
      <c r="F21" s="47"/>
      <c r="G21" s="47"/>
      <c r="H21" s="47"/>
      <c r="I21" s="47"/>
      <c r="J21" s="47"/>
      <c r="K21" s="47"/>
      <c r="L21" s="47"/>
      <c r="O21" s="57">
        <f>STDEV(M2:O18)</f>
        <v>0.6579826566639808</v>
      </c>
    </row>
    <row r="22" spans="1:15" ht="21.75">
      <c r="A22" s="52"/>
      <c r="B22" s="52"/>
      <c r="F22" s="47"/>
      <c r="G22" s="47"/>
      <c r="H22" s="47"/>
      <c r="I22" s="47"/>
      <c r="J22" s="47"/>
      <c r="K22" s="47"/>
      <c r="L22" s="47"/>
      <c r="O22" s="58">
        <f>AVERAGE(M2:O18)</f>
        <v>4.647058823529412</v>
      </c>
    </row>
    <row r="23" spans="1:12" ht="21.75">
      <c r="A23" s="52"/>
      <c r="B23" s="52"/>
      <c r="F23" s="47"/>
      <c r="G23" s="47"/>
      <c r="H23" s="47"/>
      <c r="I23" s="47"/>
      <c r="J23" s="47"/>
      <c r="K23" s="47"/>
      <c r="L23" s="47"/>
    </row>
    <row r="24" spans="1:12" ht="21.75">
      <c r="A24" s="52"/>
      <c r="B24" s="52"/>
      <c r="F24" s="47"/>
      <c r="G24" s="47"/>
      <c r="H24" s="47"/>
      <c r="I24" s="47"/>
      <c r="J24" s="47"/>
      <c r="K24" s="47"/>
      <c r="L24" s="47"/>
    </row>
    <row r="25" spans="1:12" ht="21.75">
      <c r="A25" s="52"/>
      <c r="B25" s="52"/>
      <c r="F25" s="47"/>
      <c r="G25" s="47"/>
      <c r="H25" s="47"/>
      <c r="I25" s="47"/>
      <c r="J25" s="47"/>
      <c r="K25" s="47"/>
      <c r="L25" s="47"/>
    </row>
    <row r="26" spans="1:12" ht="21.75">
      <c r="A26" s="52"/>
      <c r="B26" s="52"/>
      <c r="F26" s="47"/>
      <c r="G26" s="47"/>
      <c r="H26" s="47"/>
      <c r="I26" s="47"/>
      <c r="J26" s="47"/>
      <c r="K26" s="47"/>
      <c r="L26" s="47"/>
    </row>
    <row r="27" spans="1:12" ht="24.75" customHeight="1">
      <c r="A27" s="52"/>
      <c r="B27" s="52"/>
      <c r="F27" s="47"/>
      <c r="G27" s="47"/>
      <c r="H27" s="47"/>
      <c r="I27" s="47"/>
      <c r="J27" s="47"/>
      <c r="K27" s="47"/>
      <c r="L27" s="47"/>
    </row>
    <row r="28" spans="1:12" ht="21.75">
      <c r="A28" s="52"/>
      <c r="B28" s="52"/>
      <c r="F28" s="47"/>
      <c r="G28" s="47"/>
      <c r="H28" s="47"/>
      <c r="I28" s="47"/>
      <c r="J28" s="47"/>
      <c r="K28" s="47"/>
      <c r="L28" s="47"/>
    </row>
    <row r="29" spans="1:12" ht="21.75">
      <c r="A29" s="52"/>
      <c r="B29" s="52"/>
      <c r="F29" s="47"/>
      <c r="G29" s="47"/>
      <c r="H29" s="47"/>
      <c r="I29" s="47"/>
      <c r="J29" s="47"/>
      <c r="K29" s="47"/>
      <c r="L29" s="47"/>
    </row>
    <row r="30" spans="1:12" ht="21.75">
      <c r="A30" s="52"/>
      <c r="B30" s="52"/>
      <c r="F30" s="47"/>
      <c r="G30" s="47"/>
      <c r="H30" s="47"/>
      <c r="I30" s="47"/>
      <c r="J30" s="47"/>
      <c r="K30" s="47"/>
      <c r="L30" s="47"/>
    </row>
    <row r="31" spans="1:12" ht="21.75">
      <c r="A31" s="52"/>
      <c r="B31" s="52"/>
      <c r="F31" s="47"/>
      <c r="G31" s="47"/>
      <c r="H31" s="47"/>
      <c r="I31" s="47"/>
      <c r="J31" s="47"/>
      <c r="K31" s="47"/>
      <c r="L31" s="47"/>
    </row>
    <row r="32" spans="1:12" ht="21.75">
      <c r="A32" s="52"/>
      <c r="B32" s="52"/>
      <c r="F32" s="47"/>
      <c r="G32" s="47"/>
      <c r="H32" s="47"/>
      <c r="I32" s="47"/>
      <c r="J32" s="47"/>
      <c r="K32" s="47"/>
      <c r="L32" s="47"/>
    </row>
    <row r="33" spans="6:12" ht="21.75">
      <c r="F33" s="47"/>
      <c r="G33" s="47"/>
      <c r="H33" s="47"/>
      <c r="I33" s="47"/>
      <c r="J33" s="47"/>
      <c r="K33" s="47"/>
      <c r="L33" s="47"/>
    </row>
    <row r="34" spans="6:12" ht="21.75">
      <c r="F34" s="47"/>
      <c r="G34" s="47"/>
      <c r="H34" s="47"/>
      <c r="I34" s="47"/>
      <c r="J34" s="47"/>
      <c r="K34" s="47"/>
      <c r="L34" s="47"/>
    </row>
    <row r="35" spans="6:12" ht="21.75">
      <c r="F35" s="47"/>
      <c r="G35" s="47"/>
      <c r="H35" s="47"/>
      <c r="I35" s="47"/>
      <c r="J35" s="47"/>
      <c r="K35" s="47"/>
      <c r="L35" s="47"/>
    </row>
    <row r="36" spans="6:12" ht="21.75">
      <c r="F36" s="47"/>
      <c r="G36" s="47"/>
      <c r="H36" s="47"/>
      <c r="I36" s="47"/>
      <c r="J36" s="47"/>
      <c r="K36" s="47"/>
      <c r="L36" s="47"/>
    </row>
    <row r="37" spans="6:12" ht="21.75">
      <c r="F37" s="47"/>
      <c r="G37" s="47"/>
      <c r="H37" s="47"/>
      <c r="I37" s="47"/>
      <c r="J37" s="47"/>
      <c r="K37" s="47"/>
      <c r="L37" s="47"/>
    </row>
    <row r="38" ht="12.75" customHeight="1">
      <c r="F38" s="47"/>
    </row>
    <row r="39" ht="12.75" customHeight="1">
      <c r="F39" s="47"/>
    </row>
    <row r="40" ht="12.75" customHeight="1">
      <c r="F40" s="47"/>
    </row>
    <row r="41" ht="12.75" customHeight="1">
      <c r="F41" s="47"/>
    </row>
    <row r="42" ht="12.75" customHeight="1">
      <c r="F42" s="47"/>
    </row>
    <row r="43" ht="12.75" customHeight="1">
      <c r="F43" s="47"/>
    </row>
    <row r="44" ht="12.75" customHeight="1">
      <c r="F44" s="47"/>
    </row>
    <row r="45" ht="12.75" customHeight="1">
      <c r="F45" s="47"/>
    </row>
    <row r="46" ht="12.75" customHeight="1">
      <c r="F46" s="47"/>
    </row>
    <row r="47" ht="12.75" customHeight="1">
      <c r="F47" s="47"/>
    </row>
    <row r="48" ht="12.75" customHeight="1">
      <c r="F48" s="47"/>
    </row>
    <row r="49" ht="12.75" customHeight="1">
      <c r="F49" s="47"/>
    </row>
    <row r="50" ht="12.75" customHeight="1">
      <c r="F50" s="47"/>
    </row>
  </sheetData>
  <sheetProtection/>
  <autoFilter ref="D1:D50"/>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K21"/>
  <sheetViews>
    <sheetView zoomScale="120" zoomScaleNormal="120" zoomScalePageLayoutView="0" workbookViewId="0" topLeftCell="A16">
      <selection activeCell="A3" sqref="A3:K3"/>
    </sheetView>
  </sheetViews>
  <sheetFormatPr defaultColWidth="9.140625" defaultRowHeight="21.75"/>
  <cols>
    <col min="1" max="9" width="9.140625" style="3" customWidth="1"/>
    <col min="10" max="10" width="12.140625" style="3" customWidth="1"/>
    <col min="11" max="16384" width="9.140625" style="3" customWidth="1"/>
  </cols>
  <sheetData>
    <row r="1" spans="1:11" ht="27.75">
      <c r="A1" s="78" t="s">
        <v>4</v>
      </c>
      <c r="B1" s="78"/>
      <c r="C1" s="78"/>
      <c r="D1" s="78"/>
      <c r="E1" s="78"/>
      <c r="F1" s="78"/>
      <c r="G1" s="78"/>
      <c r="H1" s="78"/>
      <c r="I1" s="78"/>
      <c r="J1" s="78"/>
      <c r="K1" s="78"/>
    </row>
    <row r="2" spans="1:11" ht="27.75">
      <c r="A2" s="78" t="s">
        <v>24</v>
      </c>
      <c r="B2" s="78"/>
      <c r="C2" s="78"/>
      <c r="D2" s="78"/>
      <c r="E2" s="78"/>
      <c r="F2" s="78"/>
      <c r="G2" s="78"/>
      <c r="H2" s="78"/>
      <c r="I2" s="78"/>
      <c r="J2" s="78"/>
      <c r="K2" s="78"/>
    </row>
    <row r="3" spans="1:11" ht="27.75">
      <c r="A3" s="78" t="s">
        <v>141</v>
      </c>
      <c r="B3" s="78"/>
      <c r="C3" s="78"/>
      <c r="D3" s="78"/>
      <c r="E3" s="78"/>
      <c r="F3" s="78"/>
      <c r="G3" s="78"/>
      <c r="H3" s="78"/>
      <c r="I3" s="78"/>
      <c r="J3" s="78"/>
      <c r="K3" s="78"/>
    </row>
    <row r="4" spans="1:11" ht="27.75">
      <c r="A4" s="78" t="s">
        <v>33</v>
      </c>
      <c r="B4" s="78"/>
      <c r="C4" s="78"/>
      <c r="D4" s="78"/>
      <c r="E4" s="78"/>
      <c r="F4" s="78"/>
      <c r="G4" s="78"/>
      <c r="H4" s="78"/>
      <c r="I4" s="78"/>
      <c r="J4" s="78"/>
      <c r="K4" s="78"/>
    </row>
    <row r="6" ht="24">
      <c r="A6" s="3" t="s">
        <v>176</v>
      </c>
    </row>
    <row r="7" ht="24">
      <c r="A7" s="3" t="s">
        <v>185</v>
      </c>
    </row>
    <row r="8" ht="24">
      <c r="A8" s="3" t="s">
        <v>180</v>
      </c>
    </row>
    <row r="9" ht="24">
      <c r="A9" s="3" t="s">
        <v>181</v>
      </c>
    </row>
    <row r="10" ht="24">
      <c r="A10" s="3" t="s">
        <v>175</v>
      </c>
    </row>
    <row r="11" ht="24">
      <c r="A11" s="3" t="s">
        <v>177</v>
      </c>
    </row>
    <row r="12" ht="24">
      <c r="A12" s="3" t="s">
        <v>168</v>
      </c>
    </row>
    <row r="13" ht="24">
      <c r="A13" s="3" t="s">
        <v>192</v>
      </c>
    </row>
    <row r="14" ht="24">
      <c r="A14" s="3" t="s">
        <v>193</v>
      </c>
    </row>
    <row r="15" ht="24">
      <c r="A15" s="3" t="s">
        <v>195</v>
      </c>
    </row>
    <row r="16" ht="24">
      <c r="A16" s="3" t="s">
        <v>194</v>
      </c>
    </row>
    <row r="17" spans="1:5" ht="24">
      <c r="A17" s="29" t="s">
        <v>178</v>
      </c>
      <c r="C17" s="4"/>
      <c r="D17" s="4"/>
      <c r="E17" s="4"/>
    </row>
    <row r="18" spans="1:5" ht="24">
      <c r="A18" s="29" t="s">
        <v>179</v>
      </c>
      <c r="C18" s="4"/>
      <c r="D18" s="4"/>
      <c r="E18" s="4"/>
    </row>
    <row r="19" spans="1:5" ht="24">
      <c r="A19" s="29" t="s">
        <v>169</v>
      </c>
      <c r="C19" s="4"/>
      <c r="D19" s="4"/>
      <c r="E19" s="4"/>
    </row>
    <row r="20" spans="1:5" ht="24">
      <c r="A20" s="29" t="s">
        <v>198</v>
      </c>
      <c r="C20" s="4"/>
      <c r="D20" s="4"/>
      <c r="E20" s="4"/>
    </row>
    <row r="21" spans="1:5" ht="24">
      <c r="A21" s="3" t="s">
        <v>170</v>
      </c>
      <c r="C21" s="4"/>
      <c r="D21" s="4"/>
      <c r="E21" s="4"/>
    </row>
  </sheetData>
  <sheetProtection/>
  <mergeCells count="4">
    <mergeCell ref="A2:K2"/>
    <mergeCell ref="A3:K3"/>
    <mergeCell ref="A4:K4"/>
    <mergeCell ref="A1:K1"/>
  </mergeCells>
  <printOptions/>
  <pageMargins left="0.7480314960629921" right="0" top="0.984251968503937" bottom="0.984251968503937" header="0.5118110236220472" footer="0.5118110236220472"/>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F27"/>
  <sheetViews>
    <sheetView tabSelected="1" zoomScalePageLayoutView="0" workbookViewId="0" topLeftCell="A1">
      <selection activeCell="J10" sqref="J10"/>
    </sheetView>
  </sheetViews>
  <sheetFormatPr defaultColWidth="9.140625" defaultRowHeight="21.75"/>
  <cols>
    <col min="1" max="1" width="10.7109375" style="3" customWidth="1"/>
    <col min="2" max="2" width="30.00390625" style="13" bestFit="1" customWidth="1"/>
    <col min="3" max="3" width="12.28125" style="4" customWidth="1"/>
    <col min="4" max="4" width="11.7109375" style="3" customWidth="1"/>
    <col min="5" max="16384" width="9.140625" style="3" customWidth="1"/>
  </cols>
  <sheetData>
    <row r="1" spans="1:6" ht="24">
      <c r="A1" s="79" t="s">
        <v>24</v>
      </c>
      <c r="B1" s="79"/>
      <c r="C1" s="79"/>
      <c r="D1" s="79"/>
      <c r="E1" s="79"/>
      <c r="F1" s="79"/>
    </row>
    <row r="2" spans="1:6" ht="24">
      <c r="A2" s="79" t="s">
        <v>141</v>
      </c>
      <c r="B2" s="79"/>
      <c r="C2" s="79"/>
      <c r="D2" s="79"/>
      <c r="E2" s="79"/>
      <c r="F2" s="79"/>
    </row>
    <row r="3" spans="1:6" ht="24">
      <c r="A3" s="79" t="s">
        <v>33</v>
      </c>
      <c r="B3" s="79"/>
      <c r="C3" s="79"/>
      <c r="D3" s="79"/>
      <c r="E3" s="79"/>
      <c r="F3" s="79"/>
    </row>
    <row r="4" spans="1:6" ht="24">
      <c r="A4" s="18"/>
      <c r="B4" s="18"/>
      <c r="C4" s="18"/>
      <c r="D4" s="18"/>
      <c r="E4" s="18"/>
      <c r="F4" s="18"/>
    </row>
    <row r="5" spans="1:6" ht="24">
      <c r="A5" s="3" t="s">
        <v>142</v>
      </c>
      <c r="B5" s="3"/>
      <c r="C5" s="18"/>
      <c r="D5" s="18"/>
      <c r="E5" s="18"/>
      <c r="F5" s="18"/>
    </row>
    <row r="6" spans="1:6" ht="24">
      <c r="A6" s="3" t="s">
        <v>186</v>
      </c>
      <c r="B6" s="3"/>
      <c r="C6" s="18"/>
      <c r="D6" s="18"/>
      <c r="E6" s="18"/>
      <c r="F6" s="18"/>
    </row>
    <row r="7" spans="1:6" ht="24">
      <c r="A7" s="3" t="s">
        <v>187</v>
      </c>
      <c r="B7" s="3"/>
      <c r="C7" s="18"/>
      <c r="D7" s="18"/>
      <c r="E7" s="18"/>
      <c r="F7" s="18"/>
    </row>
    <row r="9" ht="24">
      <c r="A9" s="3" t="s">
        <v>5</v>
      </c>
    </row>
    <row r="11" ht="24">
      <c r="A11" s="3" t="s">
        <v>44</v>
      </c>
    </row>
    <row r="12" ht="14.25" customHeight="1" thickBot="1"/>
    <row r="13" spans="2:4" ht="25.5" thickBot="1" thickTop="1">
      <c r="B13" s="21" t="s">
        <v>15</v>
      </c>
      <c r="C13" s="16" t="s">
        <v>7</v>
      </c>
      <c r="D13" s="16" t="s">
        <v>8</v>
      </c>
    </row>
    <row r="14" spans="2:4" ht="24.75" thickTop="1">
      <c r="B14" s="15" t="s">
        <v>34</v>
      </c>
      <c r="C14" s="9">
        <v>17</v>
      </c>
      <c r="D14" s="8">
        <f>C14*100/C$15</f>
        <v>100</v>
      </c>
    </row>
    <row r="15" spans="2:4" ht="24">
      <c r="B15" s="25" t="s">
        <v>9</v>
      </c>
      <c r="C15" s="25">
        <f>SUM(C14:C14)</f>
        <v>17</v>
      </c>
      <c r="D15" s="26">
        <f>SUM(D14:D14)</f>
        <v>100</v>
      </c>
    </row>
    <row r="16" spans="2:4" ht="24">
      <c r="B16" s="7"/>
      <c r="C16" s="7"/>
      <c r="D16" s="27"/>
    </row>
    <row r="17" spans="1:4" ht="24">
      <c r="A17" s="3" t="s">
        <v>182</v>
      </c>
      <c r="B17" s="7"/>
      <c r="C17" s="7"/>
      <c r="D17" s="27"/>
    </row>
    <row r="18" spans="2:4" ht="24">
      <c r="B18" s="7"/>
      <c r="C18" s="7"/>
      <c r="D18" s="27"/>
    </row>
    <row r="19" ht="24">
      <c r="A19" s="3" t="s">
        <v>37</v>
      </c>
    </row>
    <row r="20" ht="24.75" thickBot="1"/>
    <row r="21" spans="2:4" ht="25.5" thickBot="1" thickTop="1">
      <c r="B21" s="21" t="s">
        <v>13</v>
      </c>
      <c r="C21" s="16" t="s">
        <v>7</v>
      </c>
      <c r="D21" s="16" t="s">
        <v>8</v>
      </c>
    </row>
    <row r="22" spans="2:4" ht="24.75" thickTop="1">
      <c r="B22" s="14" t="s">
        <v>183</v>
      </c>
      <c r="C22" s="4">
        <v>6</v>
      </c>
      <c r="D22" s="8">
        <f>C22*100/C24</f>
        <v>35.294117647058826</v>
      </c>
    </row>
    <row r="23" spans="2:4" ht="24">
      <c r="B23" s="14" t="s">
        <v>129</v>
      </c>
      <c r="C23" s="4">
        <v>11</v>
      </c>
      <c r="D23" s="8">
        <f>C23*100/C24</f>
        <v>64.70588235294117</v>
      </c>
    </row>
    <row r="24" spans="2:4" ht="24">
      <c r="B24" s="25" t="s">
        <v>9</v>
      </c>
      <c r="C24" s="25">
        <f>SUM(C22:C23)</f>
        <v>17</v>
      </c>
      <c r="D24" s="26">
        <f>SUM(D22:D23)</f>
        <v>100</v>
      </c>
    </row>
    <row r="26" ht="24">
      <c r="A26" s="3" t="s">
        <v>143</v>
      </c>
    </row>
    <row r="27" ht="24">
      <c r="A27" s="3" t="s">
        <v>184</v>
      </c>
    </row>
  </sheetData>
  <sheetProtection/>
  <mergeCells count="3">
    <mergeCell ref="A1:F1"/>
    <mergeCell ref="A2:F2"/>
    <mergeCell ref="A3:F3"/>
  </mergeCells>
  <printOptions horizontalCentered="1"/>
  <pageMargins left="0.7874015748031497" right="0.5511811023622047" top="0.7874015748031497"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35"/>
  <sheetViews>
    <sheetView zoomScale="80" zoomScaleNormal="80" zoomScalePageLayoutView="0" workbookViewId="0" topLeftCell="A1">
      <selection activeCell="B30" sqref="B30"/>
    </sheetView>
  </sheetViews>
  <sheetFormatPr defaultColWidth="9.140625" defaultRowHeight="21.75"/>
  <cols>
    <col min="1" max="1" width="13.421875" style="3" customWidth="1"/>
    <col min="2" max="2" width="47.7109375" style="4" bestFit="1" customWidth="1"/>
    <col min="3" max="3" width="13.140625" style="4" customWidth="1"/>
    <col min="4" max="4" width="14.57421875" style="3" customWidth="1"/>
    <col min="5" max="5" width="9.140625" style="3" customWidth="1"/>
    <col min="6" max="6" width="4.8515625" style="3" customWidth="1"/>
    <col min="7" max="16384" width="9.140625" style="3" customWidth="1"/>
  </cols>
  <sheetData>
    <row r="1" spans="1:6" ht="24">
      <c r="A1" s="80" t="s">
        <v>39</v>
      </c>
      <c r="B1" s="80"/>
      <c r="C1" s="80"/>
      <c r="D1" s="80"/>
      <c r="E1" s="80"/>
      <c r="F1" s="80"/>
    </row>
    <row r="3" ht="24">
      <c r="A3" s="3" t="s">
        <v>38</v>
      </c>
    </row>
    <row r="4" ht="24" customHeight="1" thickBot="1"/>
    <row r="5" spans="2:4" ht="25.5" thickBot="1" thickTop="1">
      <c r="B5" s="21" t="s">
        <v>15</v>
      </c>
      <c r="C5" s="16" t="s">
        <v>7</v>
      </c>
      <c r="D5" s="16" t="s">
        <v>16</v>
      </c>
    </row>
    <row r="6" spans="2:4" ht="24.75" thickTop="1">
      <c r="B6" s="12" t="s">
        <v>17</v>
      </c>
      <c r="D6" s="4"/>
    </row>
    <row r="7" spans="2:4" ht="24">
      <c r="B7" s="20" t="s">
        <v>11</v>
      </c>
      <c r="C7" s="18">
        <v>11</v>
      </c>
      <c r="D7" s="19">
        <f>C7*100/17</f>
        <v>64.70588235294117</v>
      </c>
    </row>
    <row r="8" spans="2:4" ht="24">
      <c r="B8" s="13" t="s">
        <v>45</v>
      </c>
      <c r="C8" s="18"/>
      <c r="D8" s="19"/>
    </row>
    <row r="9" spans="2:4" ht="24">
      <c r="B9" s="37" t="s">
        <v>146</v>
      </c>
      <c r="C9" s="38">
        <v>1</v>
      </c>
      <c r="D9" s="39">
        <f>C9*100/17</f>
        <v>5.882352941176471</v>
      </c>
    </row>
    <row r="10" spans="2:4" ht="24">
      <c r="B10" s="15" t="s">
        <v>35</v>
      </c>
      <c r="C10" s="9"/>
      <c r="D10" s="11"/>
    </row>
    <row r="11" spans="2:8" ht="24">
      <c r="B11" s="37" t="s">
        <v>147</v>
      </c>
      <c r="C11" s="38">
        <v>3</v>
      </c>
      <c r="D11" s="39">
        <f>C11*100/17</f>
        <v>17.647058823529413</v>
      </c>
      <c r="H11" s="1"/>
    </row>
    <row r="12" spans="2:8" ht="24">
      <c r="B12" s="15" t="s">
        <v>133</v>
      </c>
      <c r="C12" s="9"/>
      <c r="D12" s="11"/>
      <c r="H12" s="1"/>
    </row>
    <row r="13" spans="2:8" ht="24">
      <c r="B13" s="37" t="s">
        <v>148</v>
      </c>
      <c r="C13" s="38">
        <v>1</v>
      </c>
      <c r="D13" s="39">
        <f>C13*100/17</f>
        <v>5.882352941176471</v>
      </c>
      <c r="H13" s="1"/>
    </row>
    <row r="14" spans="2:8" ht="24">
      <c r="B14" s="15" t="s">
        <v>135</v>
      </c>
      <c r="C14" s="9"/>
      <c r="D14" s="11"/>
      <c r="H14" s="1"/>
    </row>
    <row r="15" spans="2:8" ht="24">
      <c r="B15" s="37" t="s">
        <v>149</v>
      </c>
      <c r="C15" s="38">
        <v>2</v>
      </c>
      <c r="D15" s="39">
        <f>C15*100/17</f>
        <v>11.764705882352942</v>
      </c>
      <c r="H15" s="1"/>
    </row>
    <row r="16" spans="2:8" ht="24">
      <c r="B16" s="15" t="s">
        <v>53</v>
      </c>
      <c r="C16" s="9"/>
      <c r="D16" s="11"/>
      <c r="H16" s="1"/>
    </row>
    <row r="17" spans="2:8" ht="24">
      <c r="B17" s="15" t="s">
        <v>145</v>
      </c>
      <c r="C17" s="9">
        <v>1</v>
      </c>
      <c r="D17" s="11">
        <f>C17*100/17</f>
        <v>5.882352941176471</v>
      </c>
      <c r="H17" s="1"/>
    </row>
    <row r="18" spans="2:8" ht="24">
      <c r="B18" s="37" t="s">
        <v>150</v>
      </c>
      <c r="C18" s="38">
        <v>1</v>
      </c>
      <c r="D18" s="39">
        <f>C18*100/17</f>
        <v>5.882352941176471</v>
      </c>
      <c r="H18" s="1"/>
    </row>
    <row r="19" spans="2:8" ht="24">
      <c r="B19" s="15" t="s">
        <v>151</v>
      </c>
      <c r="C19" s="9"/>
      <c r="D19" s="11"/>
      <c r="H19" s="1"/>
    </row>
    <row r="20" spans="2:8" ht="24">
      <c r="B20" s="37" t="s">
        <v>144</v>
      </c>
      <c r="C20" s="38">
        <v>2</v>
      </c>
      <c r="D20" s="39">
        <f>C20*100/17</f>
        <v>11.764705882352942</v>
      </c>
      <c r="H20" s="1"/>
    </row>
    <row r="21" spans="2:4" ht="24">
      <c r="B21" s="20" t="s">
        <v>10</v>
      </c>
      <c r="C21" s="18">
        <v>6</v>
      </c>
      <c r="D21" s="19">
        <f>SUM(D23:D31)</f>
        <v>35.294117647058826</v>
      </c>
    </row>
    <row r="22" spans="2:4" ht="24">
      <c r="B22" s="13" t="s">
        <v>52</v>
      </c>
      <c r="D22" s="8"/>
    </row>
    <row r="23" spans="2:4" ht="24">
      <c r="B23" s="37" t="s">
        <v>144</v>
      </c>
      <c r="C23" s="38">
        <v>2</v>
      </c>
      <c r="D23" s="39">
        <f>C23*100/17</f>
        <v>11.764705882352942</v>
      </c>
    </row>
    <row r="24" spans="2:4" ht="24">
      <c r="B24" s="13" t="s">
        <v>41</v>
      </c>
      <c r="D24" s="8"/>
    </row>
    <row r="25" spans="2:4" ht="24">
      <c r="B25" s="37" t="s">
        <v>156</v>
      </c>
      <c r="C25" s="38">
        <v>1</v>
      </c>
      <c r="D25" s="39">
        <f>C25*100/17</f>
        <v>5.882352941176471</v>
      </c>
    </row>
    <row r="26" spans="2:4" ht="24">
      <c r="B26" s="13" t="s">
        <v>45</v>
      </c>
      <c r="D26" s="8"/>
    </row>
    <row r="27" spans="2:4" ht="24">
      <c r="B27" s="37" t="s">
        <v>42</v>
      </c>
      <c r="C27" s="38">
        <v>1</v>
      </c>
      <c r="D27" s="39">
        <f>C27*100/17</f>
        <v>5.882352941176471</v>
      </c>
    </row>
    <row r="28" spans="2:4" ht="24">
      <c r="B28" s="15" t="s">
        <v>53</v>
      </c>
      <c r="C28" s="9"/>
      <c r="D28" s="11"/>
    </row>
    <row r="29" spans="2:4" ht="24">
      <c r="B29" s="37" t="s">
        <v>145</v>
      </c>
      <c r="C29" s="38">
        <v>1</v>
      </c>
      <c r="D29" s="39">
        <f>C29*100/17</f>
        <v>5.882352941176471</v>
      </c>
    </row>
    <row r="30" spans="2:4" ht="24">
      <c r="B30" s="15" t="s">
        <v>36</v>
      </c>
      <c r="C30" s="9"/>
      <c r="D30" s="11"/>
    </row>
    <row r="31" spans="2:4" ht="24">
      <c r="B31" s="37" t="s">
        <v>40</v>
      </c>
      <c r="C31" s="38">
        <v>1</v>
      </c>
      <c r="D31" s="39">
        <f>C31*100/17</f>
        <v>5.882352941176471</v>
      </c>
    </row>
    <row r="32" spans="2:4" ht="24.75" thickBot="1">
      <c r="B32" s="41" t="s">
        <v>9</v>
      </c>
      <c r="C32" s="41">
        <f>C7+C21</f>
        <v>17</v>
      </c>
      <c r="D32" s="60">
        <f>SUM(D9:D20,D23:D31)</f>
        <v>100</v>
      </c>
    </row>
    <row r="33" spans="2:4" ht="24.75" thickTop="1">
      <c r="B33" s="13"/>
      <c r="D33" s="8"/>
    </row>
    <row r="34" spans="2:4" ht="24">
      <c r="B34" s="13"/>
      <c r="D34" s="8"/>
    </row>
    <row r="35" spans="2:4" ht="24">
      <c r="B35" s="13"/>
      <c r="D35" s="8"/>
    </row>
  </sheetData>
  <sheetProtection/>
  <mergeCells count="1">
    <mergeCell ref="A1:F1"/>
  </mergeCells>
  <printOptions horizontalCentered="1"/>
  <pageMargins left="0.5511811023622047" right="0.5511811023622047" top="0.7874015748031497" bottom="0.1968503937007874"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22"/>
  <sheetViews>
    <sheetView zoomScalePageLayoutView="0" workbookViewId="0" topLeftCell="A1">
      <selection activeCell="G7" sqref="G7"/>
    </sheetView>
  </sheetViews>
  <sheetFormatPr defaultColWidth="9.140625" defaultRowHeight="21.75"/>
  <cols>
    <col min="1" max="1" width="14.57421875" style="3" customWidth="1"/>
    <col min="2" max="2" width="28.140625" style="4" customWidth="1"/>
    <col min="3" max="3" width="12.7109375" style="4" customWidth="1"/>
    <col min="4" max="4" width="16.00390625" style="3" customWidth="1"/>
    <col min="5" max="16384" width="9.140625" style="3" customWidth="1"/>
  </cols>
  <sheetData>
    <row r="1" spans="1:6" ht="24">
      <c r="A1" s="80" t="s">
        <v>12</v>
      </c>
      <c r="B1" s="80"/>
      <c r="C1" s="80"/>
      <c r="D1" s="80"/>
      <c r="E1" s="80"/>
      <c r="F1" s="80"/>
    </row>
    <row r="3" ht="24">
      <c r="A3" s="3" t="s">
        <v>171</v>
      </c>
    </row>
    <row r="4" ht="24">
      <c r="A4" s="3" t="s">
        <v>172</v>
      </c>
    </row>
    <row r="5" ht="24">
      <c r="A5" s="3" t="s">
        <v>188</v>
      </c>
    </row>
    <row r="6" ht="24">
      <c r="A6" s="3" t="s">
        <v>189</v>
      </c>
    </row>
    <row r="8" ht="24">
      <c r="A8" s="3" t="s">
        <v>43</v>
      </c>
    </row>
    <row r="9" ht="24.75" thickBot="1"/>
    <row r="10" spans="2:4" ht="25.5" thickBot="1" thickTop="1">
      <c r="B10" s="21" t="s">
        <v>47</v>
      </c>
      <c r="C10" s="16" t="s">
        <v>7</v>
      </c>
      <c r="D10" s="16" t="s">
        <v>16</v>
      </c>
    </row>
    <row r="11" spans="2:4" ht="24.75" thickTop="1">
      <c r="B11" s="3" t="s">
        <v>152</v>
      </c>
      <c r="C11" s="4">
        <v>7</v>
      </c>
      <c r="D11" s="8">
        <f aca="true" t="shared" si="0" ref="D11:D17">C11*100/C$18</f>
        <v>14.583333333333334</v>
      </c>
    </row>
    <row r="12" spans="2:4" ht="24">
      <c r="B12" s="3" t="s">
        <v>46</v>
      </c>
      <c r="C12" s="4">
        <v>3</v>
      </c>
      <c r="D12" s="8">
        <f t="shared" si="0"/>
        <v>6.25</v>
      </c>
    </row>
    <row r="13" spans="2:4" ht="24">
      <c r="B13" s="3" t="s">
        <v>153</v>
      </c>
      <c r="C13" s="4">
        <v>16</v>
      </c>
      <c r="D13" s="8">
        <f t="shared" si="0"/>
        <v>33.333333333333336</v>
      </c>
    </row>
    <row r="14" spans="2:4" ht="24">
      <c r="B14" s="3" t="s">
        <v>124</v>
      </c>
      <c r="C14" s="4">
        <v>2</v>
      </c>
      <c r="D14" s="8">
        <f t="shared" si="0"/>
        <v>4.166666666666667</v>
      </c>
    </row>
    <row r="15" spans="2:4" ht="24">
      <c r="B15" s="3" t="s">
        <v>125</v>
      </c>
      <c r="C15" s="4">
        <v>7</v>
      </c>
      <c r="D15" s="8">
        <f t="shared" si="0"/>
        <v>14.583333333333334</v>
      </c>
    </row>
    <row r="16" spans="2:4" ht="24">
      <c r="B16" s="3" t="s">
        <v>126</v>
      </c>
      <c r="C16" s="4">
        <v>5</v>
      </c>
      <c r="D16" s="8">
        <f t="shared" si="0"/>
        <v>10.416666666666666</v>
      </c>
    </row>
    <row r="17" spans="2:4" ht="24.75" thickBot="1">
      <c r="B17" s="3" t="s">
        <v>54</v>
      </c>
      <c r="C17" s="4">
        <v>8</v>
      </c>
      <c r="D17" s="8">
        <f t="shared" si="0"/>
        <v>16.666666666666668</v>
      </c>
    </row>
    <row r="18" spans="2:4" ht="25.5" thickBot="1" thickTop="1">
      <c r="B18" s="16" t="s">
        <v>9</v>
      </c>
      <c r="C18" s="22">
        <f>SUM(C11:C17)</f>
        <v>48</v>
      </c>
      <c r="D18" s="17">
        <f>SUM(D11:D17)</f>
        <v>100.00000000000001</v>
      </c>
    </row>
    <row r="19" ht="24.75" thickTop="1"/>
    <row r="20" ht="24">
      <c r="A20" s="3" t="s">
        <v>157</v>
      </c>
    </row>
    <row r="21" ht="24">
      <c r="A21" s="3" t="s">
        <v>154</v>
      </c>
    </row>
    <row r="22" ht="24">
      <c r="A22" s="3" t="s">
        <v>155</v>
      </c>
    </row>
  </sheetData>
  <sheetProtection/>
  <mergeCells count="1">
    <mergeCell ref="A1:F1"/>
  </mergeCells>
  <printOptions/>
  <pageMargins left="0.9448818897637796" right="0"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F18"/>
  <sheetViews>
    <sheetView zoomScalePageLayoutView="0" workbookViewId="0" topLeftCell="A7">
      <selection activeCell="F15" sqref="F15"/>
    </sheetView>
  </sheetViews>
  <sheetFormatPr defaultColWidth="9.140625" defaultRowHeight="21.75"/>
  <cols>
    <col min="1" max="1" width="4.57421875" style="3" customWidth="1"/>
    <col min="2" max="2" width="74.8515625" style="3" bestFit="1" customWidth="1"/>
    <col min="3" max="3" width="8.7109375" style="4" customWidth="1"/>
    <col min="4" max="4" width="9.00390625" style="4" customWidth="1"/>
    <col min="5" max="5" width="13.57421875" style="4" bestFit="1" customWidth="1"/>
    <col min="6" max="16384" width="9.140625" style="3" customWidth="1"/>
  </cols>
  <sheetData>
    <row r="1" spans="1:5" ht="24">
      <c r="A1" s="80" t="s">
        <v>14</v>
      </c>
      <c r="B1" s="80"/>
      <c r="C1" s="80"/>
      <c r="D1" s="80"/>
      <c r="E1" s="80"/>
    </row>
    <row r="2" spans="1:2" ht="24">
      <c r="A2" s="4"/>
      <c r="B2" s="4"/>
    </row>
    <row r="3" ht="24">
      <c r="A3" s="28" t="s">
        <v>19</v>
      </c>
    </row>
    <row r="4" ht="32.25" customHeight="1" thickBot="1">
      <c r="A4" s="5" t="s">
        <v>190</v>
      </c>
    </row>
    <row r="5" spans="1:5" s="5" customFormat="1" ht="23.25" customHeight="1" thickTop="1">
      <c r="A5" s="81" t="s">
        <v>6</v>
      </c>
      <c r="B5" s="81"/>
      <c r="C5" s="83" t="s">
        <v>159</v>
      </c>
      <c r="D5" s="83"/>
      <c r="E5" s="83"/>
    </row>
    <row r="6" spans="1:5" s="5" customFormat="1" ht="26.25" customHeight="1" thickBot="1">
      <c r="A6" s="82"/>
      <c r="B6" s="82"/>
      <c r="C6" s="6" t="s">
        <v>2</v>
      </c>
      <c r="D6" s="6" t="s">
        <v>1</v>
      </c>
      <c r="E6" s="6" t="s">
        <v>21</v>
      </c>
    </row>
    <row r="7" spans="1:5" ht="24.75" thickTop="1">
      <c r="A7" s="71">
        <v>1</v>
      </c>
      <c r="B7" s="66" t="s">
        <v>22</v>
      </c>
      <c r="C7" s="67"/>
      <c r="D7" s="67"/>
      <c r="E7" s="67"/>
    </row>
    <row r="8" spans="1:6" ht="24">
      <c r="A8" s="38"/>
      <c r="B8" s="40" t="s">
        <v>196</v>
      </c>
      <c r="C8" s="39">
        <f>Sheet2!M19</f>
        <v>4.529411764705882</v>
      </c>
      <c r="D8" s="39">
        <f>Sheet2!M20</f>
        <v>0.7998161553463033</v>
      </c>
      <c r="E8" s="38" t="str">
        <f>IF(C8&gt;4.5,"มากที่สุด",IF(C8&gt;3.5,"มาก",IF(C8&gt;2.5,"ปานกลาง",IF(C8&gt;1.5,"น้อย",IF(C8&lt;=1.5,"น้อยที่สุด")))))</f>
        <v>มากที่สุด</v>
      </c>
      <c r="F8" s="10"/>
    </row>
    <row r="9" spans="1:6" ht="24">
      <c r="A9" s="68"/>
      <c r="B9" s="65" t="s">
        <v>173</v>
      </c>
      <c r="C9" s="69">
        <f>Sheet2!N19</f>
        <v>4.705882352941177</v>
      </c>
      <c r="D9" s="69">
        <f>Sheet2!N20</f>
        <v>0.5878675320972541</v>
      </c>
      <c r="E9" s="68" t="str">
        <f>IF(C9&gt;4.5,"มากที่สุด",IF(C9&gt;3.5,"มาก",IF(C9&gt;2.5,"ปานกลาง",IF(C9&gt;1.5,"น้อย",IF(C9&lt;=1.5,"น้อยที่สุด")))))</f>
        <v>มากที่สุด</v>
      </c>
      <c r="F9" s="10"/>
    </row>
    <row r="10" spans="1:6" ht="24">
      <c r="A10" s="38"/>
      <c r="B10" s="40" t="s">
        <v>174</v>
      </c>
      <c r="C10" s="39"/>
      <c r="D10" s="39"/>
      <c r="E10" s="38"/>
      <c r="F10" s="10"/>
    </row>
    <row r="11" spans="1:6" ht="24.75" thickBot="1">
      <c r="A11" s="38"/>
      <c r="B11" s="40" t="s">
        <v>158</v>
      </c>
      <c r="C11" s="39">
        <f>Sheet2!O19</f>
        <v>4.705882352941177</v>
      </c>
      <c r="D11" s="39">
        <f>Sheet2!O20</f>
        <v>0.5878675320972541</v>
      </c>
      <c r="E11" s="70" t="str">
        <f>IF(C11&gt;4.5,"มากที่สุด",IF(C11&gt;3.5,"มาก",IF(C11&gt;2.5,"ปานกลาง",IF(C11&gt;1.5,"น้อย",IF(C11&lt;=1.5,"น้อยที่สุด")))))</f>
        <v>มากที่สุด</v>
      </c>
      <c r="F11" s="10"/>
    </row>
    <row r="12" spans="1:5" s="10" customFormat="1" ht="25.5" thickBot="1" thickTop="1">
      <c r="A12" s="23"/>
      <c r="B12" s="24" t="s">
        <v>9</v>
      </c>
      <c r="C12" s="17">
        <f>AVERAGE(C8:C11)</f>
        <v>4.647058823529412</v>
      </c>
      <c r="D12" s="17">
        <f>Sheet2!O21</f>
        <v>0.6579826566639808</v>
      </c>
      <c r="E12" s="41" t="str">
        <f>IF(C12&gt;4.5,"มากที่สุด",IF(C12&gt;3.5,"มาก",IF(C12&gt;2.5,"ปานกลาง",IF(C12&gt;1.5,"น้อย",IF(C12&lt;=1.5,"น้อยที่สุด")))))</f>
        <v>มากที่สุด</v>
      </c>
    </row>
    <row r="13" ht="24.75" thickTop="1"/>
    <row r="14" ht="24">
      <c r="A14" s="29" t="s">
        <v>191</v>
      </c>
    </row>
    <row r="15" ht="24">
      <c r="A15" s="29" t="s">
        <v>160</v>
      </c>
    </row>
    <row r="16" ht="24">
      <c r="A16" s="29" t="s">
        <v>161</v>
      </c>
    </row>
    <row r="17" ht="24">
      <c r="A17" s="29" t="s">
        <v>197</v>
      </c>
    </row>
    <row r="18" ht="24">
      <c r="A18" s="3" t="s">
        <v>162</v>
      </c>
    </row>
  </sheetData>
  <sheetProtection/>
  <mergeCells count="3">
    <mergeCell ref="A1:E1"/>
    <mergeCell ref="A5:B6"/>
    <mergeCell ref="C5:E5"/>
  </mergeCells>
  <printOptions/>
  <pageMargins left="0.5118110236220472" right="0" top="0.7480314960629921" bottom="0.7480314960629921" header="0.31496062992125984" footer="0.31496062992125984"/>
  <pageSetup orientation="portrait" paperSize="9" scale="95" r:id="rId2"/>
  <drawing r:id="rId1"/>
</worksheet>
</file>

<file path=xl/worksheets/sheet8.xml><?xml version="1.0" encoding="utf-8"?>
<worksheet xmlns="http://schemas.openxmlformats.org/spreadsheetml/2006/main" xmlns:r="http://schemas.openxmlformats.org/officeDocument/2006/relationships">
  <dimension ref="A1:F649"/>
  <sheetViews>
    <sheetView zoomScale="110" zoomScaleNormal="110" zoomScalePageLayoutView="0" workbookViewId="0" topLeftCell="A1">
      <selection activeCell="B7" sqref="B7"/>
    </sheetView>
  </sheetViews>
  <sheetFormatPr defaultColWidth="9.140625" defaultRowHeight="21.75"/>
  <cols>
    <col min="1" max="1" width="3.8515625" style="30" customWidth="1"/>
    <col min="2" max="2" width="81.57421875" style="30" customWidth="1"/>
    <col min="3" max="3" width="8.8515625" style="31" bestFit="1" customWidth="1"/>
    <col min="4" max="16384" width="9.140625" style="31" customWidth="1"/>
  </cols>
  <sheetData>
    <row r="1" spans="1:3" ht="24">
      <c r="A1" s="84" t="s">
        <v>18</v>
      </c>
      <c r="B1" s="84"/>
      <c r="C1" s="84"/>
    </row>
    <row r="3" spans="1:6" ht="24">
      <c r="A3" s="32" t="s">
        <v>20</v>
      </c>
      <c r="F3" s="2"/>
    </row>
    <row r="4" spans="1:3" ht="24.75" thickBot="1">
      <c r="A4" s="85" t="s">
        <v>167</v>
      </c>
      <c r="B4" s="85"/>
      <c r="C4" s="85"/>
    </row>
    <row r="5" spans="1:3" ht="25.5" thickBot="1" thickTop="1">
      <c r="A5" s="33" t="s">
        <v>23</v>
      </c>
      <c r="B5" s="33" t="s">
        <v>6</v>
      </c>
      <c r="C5" s="33" t="s">
        <v>8</v>
      </c>
    </row>
    <row r="6" spans="1:3" ht="48.75" thickTop="1">
      <c r="A6" s="72">
        <v>1</v>
      </c>
      <c r="B6" s="73" t="s">
        <v>163</v>
      </c>
      <c r="C6" s="72">
        <v>1</v>
      </c>
    </row>
    <row r="7" spans="1:3" ht="24">
      <c r="A7" s="30">
        <v>2</v>
      </c>
      <c r="B7" s="31" t="s">
        <v>164</v>
      </c>
      <c r="C7" s="30">
        <v>1</v>
      </c>
    </row>
    <row r="8" spans="1:3" ht="24">
      <c r="A8" s="34"/>
      <c r="B8" s="35" t="s">
        <v>165</v>
      </c>
      <c r="C8" s="34"/>
    </row>
    <row r="9" spans="1:3" ht="24">
      <c r="A9" s="74">
        <v>3</v>
      </c>
      <c r="B9" s="75" t="s">
        <v>166</v>
      </c>
      <c r="C9" s="76">
        <v>1</v>
      </c>
    </row>
    <row r="10" spans="1:3" ht="24">
      <c r="A10" s="74"/>
      <c r="B10" s="77" t="s">
        <v>9</v>
      </c>
      <c r="C10" s="77">
        <f>SUM(C6:C9)</f>
        <v>3</v>
      </c>
    </row>
    <row r="11" ht="24">
      <c r="B11" s="31"/>
    </row>
    <row r="12" ht="24">
      <c r="B12" s="31"/>
    </row>
    <row r="13" ht="24">
      <c r="B13" s="31"/>
    </row>
    <row r="14" ht="24">
      <c r="B14" s="31"/>
    </row>
    <row r="15" ht="24">
      <c r="B15" s="31"/>
    </row>
    <row r="16" ht="24">
      <c r="B16" s="31"/>
    </row>
    <row r="17" ht="24">
      <c r="B17" s="31"/>
    </row>
    <row r="18" ht="24">
      <c r="B18" s="31"/>
    </row>
    <row r="19" ht="24">
      <c r="B19" s="31"/>
    </row>
    <row r="20" ht="24">
      <c r="B20" s="31"/>
    </row>
    <row r="21" ht="24">
      <c r="B21" s="31"/>
    </row>
    <row r="22" ht="24">
      <c r="B22" s="31"/>
    </row>
    <row r="23" ht="24">
      <c r="B23" s="31"/>
    </row>
    <row r="24" ht="24">
      <c r="B24" s="31"/>
    </row>
    <row r="25" ht="24">
      <c r="B25" s="31"/>
    </row>
    <row r="26" ht="24">
      <c r="B26" s="31"/>
    </row>
    <row r="27" ht="24">
      <c r="B27" s="31"/>
    </row>
    <row r="28" ht="24">
      <c r="B28" s="31"/>
    </row>
    <row r="29" ht="24">
      <c r="B29" s="31"/>
    </row>
    <row r="30" ht="24">
      <c r="B30" s="31"/>
    </row>
    <row r="31" ht="24">
      <c r="B31" s="31"/>
    </row>
    <row r="32" ht="24">
      <c r="B32" s="36"/>
    </row>
    <row r="33" ht="24">
      <c r="B33" s="36"/>
    </row>
    <row r="34" ht="24">
      <c r="B34" s="36"/>
    </row>
    <row r="35" ht="24">
      <c r="B35" s="36"/>
    </row>
    <row r="36" ht="24">
      <c r="B36" s="36"/>
    </row>
    <row r="37" ht="24">
      <c r="B37" s="36"/>
    </row>
    <row r="38" ht="24">
      <c r="B38" s="36"/>
    </row>
    <row r="39" ht="24">
      <c r="B39" s="36"/>
    </row>
    <row r="40" ht="24">
      <c r="B40" s="36"/>
    </row>
    <row r="41" ht="24">
      <c r="B41" s="36"/>
    </row>
    <row r="42" ht="24">
      <c r="B42" s="36"/>
    </row>
    <row r="43" ht="24">
      <c r="B43" s="36"/>
    </row>
    <row r="44" ht="24">
      <c r="B44" s="36"/>
    </row>
    <row r="45" ht="24">
      <c r="B45" s="36"/>
    </row>
    <row r="46" ht="24">
      <c r="B46" s="36"/>
    </row>
    <row r="47" ht="24">
      <c r="B47" s="36"/>
    </row>
    <row r="48" ht="24">
      <c r="B48" s="36"/>
    </row>
    <row r="49" ht="24">
      <c r="B49" s="36"/>
    </row>
    <row r="50" ht="24">
      <c r="B50" s="36"/>
    </row>
    <row r="51" ht="24">
      <c r="B51" s="36"/>
    </row>
    <row r="52" ht="24">
      <c r="B52" s="36"/>
    </row>
    <row r="53" ht="24">
      <c r="B53" s="36"/>
    </row>
    <row r="54" ht="24">
      <c r="B54" s="36"/>
    </row>
    <row r="55" ht="24">
      <c r="B55" s="36"/>
    </row>
    <row r="56" ht="24">
      <c r="B56" s="36"/>
    </row>
    <row r="57" ht="24">
      <c r="B57" s="36"/>
    </row>
    <row r="58" ht="24">
      <c r="B58" s="36"/>
    </row>
    <row r="59" ht="24">
      <c r="B59" s="36"/>
    </row>
    <row r="60" ht="24">
      <c r="B60" s="36"/>
    </row>
    <row r="61" ht="24">
      <c r="B61" s="36"/>
    </row>
    <row r="62" ht="24">
      <c r="B62" s="36"/>
    </row>
    <row r="63" ht="24">
      <c r="B63" s="36"/>
    </row>
    <row r="64" ht="24">
      <c r="B64" s="36"/>
    </row>
    <row r="65" ht="24">
      <c r="B65" s="36"/>
    </row>
    <row r="66" ht="24">
      <c r="B66" s="36"/>
    </row>
    <row r="67" ht="24">
      <c r="B67" s="36"/>
    </row>
    <row r="68" ht="24">
      <c r="B68" s="36"/>
    </row>
    <row r="69" ht="24">
      <c r="B69" s="36"/>
    </row>
    <row r="70" ht="24">
      <c r="B70" s="36"/>
    </row>
    <row r="71" ht="24">
      <c r="B71" s="36"/>
    </row>
    <row r="72" ht="24">
      <c r="B72" s="36"/>
    </row>
    <row r="73" ht="24">
      <c r="B73" s="36"/>
    </row>
    <row r="74" ht="24">
      <c r="B74" s="36"/>
    </row>
    <row r="75" ht="24">
      <c r="B75" s="36"/>
    </row>
    <row r="76" ht="24">
      <c r="B76" s="36"/>
    </row>
    <row r="77" ht="24">
      <c r="B77" s="36"/>
    </row>
    <row r="78" ht="24">
      <c r="B78" s="36"/>
    </row>
    <row r="79" ht="24">
      <c r="B79" s="36"/>
    </row>
    <row r="80" ht="24">
      <c r="B80" s="36"/>
    </row>
    <row r="81" ht="24">
      <c r="B81" s="36"/>
    </row>
    <row r="82" ht="24">
      <c r="B82" s="36"/>
    </row>
    <row r="83" ht="24">
      <c r="B83" s="36"/>
    </row>
    <row r="84" ht="24">
      <c r="B84" s="36"/>
    </row>
    <row r="85" ht="24">
      <c r="B85" s="36"/>
    </row>
    <row r="86" ht="24">
      <c r="B86" s="36"/>
    </row>
    <row r="87" ht="24">
      <c r="B87" s="36"/>
    </row>
    <row r="88" ht="24">
      <c r="B88" s="36"/>
    </row>
    <row r="89" ht="24">
      <c r="B89" s="36"/>
    </row>
    <row r="90" ht="24">
      <c r="B90" s="36"/>
    </row>
    <row r="91" ht="24">
      <c r="B91" s="36"/>
    </row>
    <row r="92" ht="24">
      <c r="B92" s="36"/>
    </row>
    <row r="93" ht="24">
      <c r="B93" s="36"/>
    </row>
    <row r="94" ht="24">
      <c r="B94" s="36"/>
    </row>
    <row r="95" ht="24">
      <c r="B95" s="36"/>
    </row>
    <row r="96" ht="24">
      <c r="B96" s="36"/>
    </row>
    <row r="97" ht="24">
      <c r="B97" s="36"/>
    </row>
    <row r="98" ht="24">
      <c r="B98" s="36"/>
    </row>
    <row r="99" ht="24">
      <c r="B99" s="36"/>
    </row>
    <row r="100" ht="24">
      <c r="B100" s="36"/>
    </row>
    <row r="101" ht="24">
      <c r="B101" s="36"/>
    </row>
    <row r="102" ht="24">
      <c r="B102" s="36"/>
    </row>
    <row r="103" ht="24">
      <c r="B103" s="36"/>
    </row>
    <row r="104" ht="24">
      <c r="B104" s="36"/>
    </row>
    <row r="105" ht="24">
      <c r="B105" s="36"/>
    </row>
    <row r="106" ht="24">
      <c r="B106" s="36"/>
    </row>
    <row r="107" ht="24">
      <c r="B107" s="36"/>
    </row>
    <row r="108" ht="24">
      <c r="B108" s="36"/>
    </row>
    <row r="109" ht="24">
      <c r="B109" s="36"/>
    </row>
    <row r="110" ht="24">
      <c r="B110" s="36"/>
    </row>
    <row r="111" ht="24">
      <c r="B111" s="36"/>
    </row>
    <row r="112" ht="24">
      <c r="B112" s="36"/>
    </row>
    <row r="113" ht="24">
      <c r="B113" s="36"/>
    </row>
    <row r="114" ht="24">
      <c r="B114" s="36"/>
    </row>
    <row r="115" ht="24">
      <c r="B115" s="36"/>
    </row>
    <row r="116" ht="24">
      <c r="B116" s="36"/>
    </row>
    <row r="117" ht="24">
      <c r="B117" s="36"/>
    </row>
    <row r="118" ht="24">
      <c r="B118" s="36"/>
    </row>
    <row r="119" ht="24">
      <c r="B119" s="36"/>
    </row>
    <row r="120" ht="24">
      <c r="B120" s="36"/>
    </row>
    <row r="121" ht="24">
      <c r="B121" s="36"/>
    </row>
    <row r="122" ht="24">
      <c r="B122" s="36"/>
    </row>
    <row r="123" ht="24">
      <c r="B123" s="36"/>
    </row>
    <row r="124" ht="24">
      <c r="B124" s="36"/>
    </row>
    <row r="125" ht="24">
      <c r="B125" s="36"/>
    </row>
    <row r="126" ht="24">
      <c r="B126" s="36"/>
    </row>
    <row r="127" ht="24">
      <c r="B127" s="36"/>
    </row>
    <row r="128" ht="24">
      <c r="B128" s="36"/>
    </row>
    <row r="129" ht="24">
      <c r="B129" s="36"/>
    </row>
    <row r="130" ht="24">
      <c r="B130" s="36"/>
    </row>
    <row r="131" ht="24">
      <c r="B131" s="36"/>
    </row>
    <row r="132" ht="24">
      <c r="B132" s="36"/>
    </row>
    <row r="133" ht="24">
      <c r="B133" s="36"/>
    </row>
    <row r="134" ht="24">
      <c r="B134" s="36"/>
    </row>
    <row r="135" ht="24">
      <c r="B135" s="36"/>
    </row>
    <row r="136" ht="24">
      <c r="B136" s="36"/>
    </row>
    <row r="137" ht="24">
      <c r="B137" s="36"/>
    </row>
    <row r="138" ht="24">
      <c r="B138" s="36"/>
    </row>
    <row r="139" ht="24">
      <c r="B139" s="36"/>
    </row>
    <row r="140" ht="24">
      <c r="B140" s="36"/>
    </row>
    <row r="141" ht="24">
      <c r="B141" s="36"/>
    </row>
    <row r="142" ht="24">
      <c r="B142" s="36"/>
    </row>
    <row r="143" ht="24">
      <c r="B143" s="36"/>
    </row>
    <row r="144" ht="24">
      <c r="B144" s="36"/>
    </row>
    <row r="145" ht="24">
      <c r="B145" s="36"/>
    </row>
    <row r="146" ht="24">
      <c r="B146" s="36"/>
    </row>
    <row r="147" ht="24">
      <c r="B147" s="36"/>
    </row>
    <row r="148" ht="24">
      <c r="B148" s="36"/>
    </row>
    <row r="149" ht="24">
      <c r="B149" s="36"/>
    </row>
    <row r="150" ht="24">
      <c r="B150" s="36"/>
    </row>
    <row r="151" ht="24">
      <c r="B151" s="36"/>
    </row>
    <row r="152" ht="24">
      <c r="B152" s="36"/>
    </row>
    <row r="153" ht="24">
      <c r="B153" s="36"/>
    </row>
    <row r="154" ht="24">
      <c r="B154" s="36"/>
    </row>
    <row r="155" ht="24">
      <c r="B155" s="36"/>
    </row>
    <row r="156" ht="24">
      <c r="B156" s="36"/>
    </row>
    <row r="157" ht="24">
      <c r="B157" s="36"/>
    </row>
    <row r="158" ht="24">
      <c r="B158" s="36"/>
    </row>
    <row r="159" ht="24">
      <c r="B159" s="36"/>
    </row>
    <row r="160" ht="24">
      <c r="B160" s="36"/>
    </row>
    <row r="161" ht="24">
      <c r="B161" s="36"/>
    </row>
    <row r="162" ht="24">
      <c r="B162" s="36"/>
    </row>
    <row r="163" ht="24">
      <c r="B163" s="36"/>
    </row>
    <row r="164" ht="24">
      <c r="B164" s="36"/>
    </row>
    <row r="165" ht="24">
      <c r="B165" s="36"/>
    </row>
    <row r="166" ht="24">
      <c r="B166" s="36"/>
    </row>
    <row r="167" ht="24">
      <c r="B167" s="36"/>
    </row>
    <row r="168" ht="24">
      <c r="B168" s="36"/>
    </row>
    <row r="169" ht="24">
      <c r="B169" s="36"/>
    </row>
    <row r="170" ht="24">
      <c r="B170" s="36"/>
    </row>
    <row r="171" ht="24">
      <c r="B171" s="36"/>
    </row>
    <row r="172" ht="24">
      <c r="B172" s="36"/>
    </row>
    <row r="173" ht="24">
      <c r="B173" s="36"/>
    </row>
    <row r="174" ht="24">
      <c r="B174" s="36"/>
    </row>
    <row r="175" ht="24">
      <c r="B175" s="36"/>
    </row>
    <row r="176" ht="24">
      <c r="B176" s="36"/>
    </row>
    <row r="177" ht="24">
      <c r="B177" s="36"/>
    </row>
    <row r="178" ht="24">
      <c r="B178" s="36"/>
    </row>
    <row r="179" ht="24">
      <c r="B179" s="36"/>
    </row>
    <row r="180" ht="24">
      <c r="B180" s="36"/>
    </row>
    <row r="181" ht="24">
      <c r="B181" s="36"/>
    </row>
    <row r="182" ht="24">
      <c r="B182" s="36"/>
    </row>
    <row r="183" ht="24">
      <c r="B183" s="36"/>
    </row>
    <row r="184" ht="24">
      <c r="B184" s="36"/>
    </row>
    <row r="185" ht="24">
      <c r="B185" s="36"/>
    </row>
    <row r="186" ht="24">
      <c r="B186" s="36"/>
    </row>
    <row r="187" ht="24">
      <c r="B187" s="36"/>
    </row>
    <row r="188" ht="24">
      <c r="B188" s="36"/>
    </row>
    <row r="189" ht="24">
      <c r="B189" s="36"/>
    </row>
    <row r="190" ht="24">
      <c r="B190" s="36"/>
    </row>
    <row r="191" ht="24">
      <c r="B191" s="36"/>
    </row>
    <row r="192" ht="24">
      <c r="B192" s="36"/>
    </row>
    <row r="193" ht="24">
      <c r="B193" s="36"/>
    </row>
    <row r="194" ht="24">
      <c r="B194" s="36"/>
    </row>
    <row r="195" ht="24">
      <c r="B195" s="36"/>
    </row>
    <row r="196" ht="24">
      <c r="B196" s="36"/>
    </row>
    <row r="197" ht="24">
      <c r="B197" s="36"/>
    </row>
    <row r="198" ht="24">
      <c r="B198" s="36"/>
    </row>
    <row r="199" ht="24">
      <c r="B199" s="36"/>
    </row>
    <row r="200" ht="24">
      <c r="B200" s="36"/>
    </row>
    <row r="201" ht="24">
      <c r="B201" s="36"/>
    </row>
    <row r="202" ht="24">
      <c r="B202" s="36"/>
    </row>
    <row r="203" ht="24">
      <c r="B203" s="36"/>
    </row>
    <row r="204" ht="24">
      <c r="B204" s="36"/>
    </row>
    <row r="205" ht="24">
      <c r="B205" s="36"/>
    </row>
    <row r="206" ht="24">
      <c r="B206" s="36"/>
    </row>
    <row r="207" ht="24">
      <c r="B207" s="36"/>
    </row>
    <row r="208" ht="24">
      <c r="B208" s="36"/>
    </row>
    <row r="209" ht="24">
      <c r="B209" s="36"/>
    </row>
    <row r="210" ht="24">
      <c r="B210" s="36"/>
    </row>
    <row r="211" ht="24">
      <c r="B211" s="36"/>
    </row>
    <row r="212" ht="24">
      <c r="B212" s="36"/>
    </row>
    <row r="213" ht="24">
      <c r="B213" s="36"/>
    </row>
    <row r="214" ht="24">
      <c r="B214" s="36"/>
    </row>
    <row r="215" ht="24">
      <c r="B215" s="36"/>
    </row>
    <row r="216" ht="24">
      <c r="B216" s="36"/>
    </row>
    <row r="217" ht="24">
      <c r="B217" s="36"/>
    </row>
    <row r="218" ht="24">
      <c r="B218" s="36"/>
    </row>
    <row r="219" ht="24">
      <c r="B219" s="36"/>
    </row>
    <row r="220" ht="24">
      <c r="B220" s="36"/>
    </row>
    <row r="221" ht="24">
      <c r="B221" s="36"/>
    </row>
    <row r="222" ht="24">
      <c r="B222" s="36"/>
    </row>
    <row r="223" ht="24">
      <c r="B223" s="36"/>
    </row>
    <row r="224" ht="24">
      <c r="B224" s="36"/>
    </row>
    <row r="225" ht="24">
      <c r="B225" s="36"/>
    </row>
    <row r="226" ht="24">
      <c r="B226" s="36"/>
    </row>
    <row r="227" ht="24">
      <c r="B227" s="36"/>
    </row>
    <row r="228" ht="24">
      <c r="B228" s="36"/>
    </row>
    <row r="229" ht="24">
      <c r="B229" s="36"/>
    </row>
    <row r="230" ht="24">
      <c r="B230" s="36"/>
    </row>
    <row r="231" ht="24">
      <c r="B231" s="36"/>
    </row>
    <row r="232" ht="24">
      <c r="B232" s="36"/>
    </row>
    <row r="233" ht="24">
      <c r="B233" s="36"/>
    </row>
    <row r="234" ht="24">
      <c r="B234" s="36"/>
    </row>
    <row r="235" ht="24">
      <c r="B235" s="36"/>
    </row>
    <row r="236" ht="24">
      <c r="B236" s="36"/>
    </row>
    <row r="237" ht="24">
      <c r="B237" s="36"/>
    </row>
    <row r="238" ht="24">
      <c r="B238" s="36"/>
    </row>
    <row r="239" ht="24">
      <c r="B239" s="36"/>
    </row>
    <row r="240" ht="24">
      <c r="B240" s="36"/>
    </row>
    <row r="241" ht="24">
      <c r="B241" s="36"/>
    </row>
    <row r="242" ht="24">
      <c r="B242" s="36"/>
    </row>
    <row r="243" ht="24">
      <c r="B243" s="36"/>
    </row>
    <row r="244" ht="24">
      <c r="B244" s="36"/>
    </row>
    <row r="245" ht="24">
      <c r="B245" s="36"/>
    </row>
    <row r="246" ht="24">
      <c r="B246" s="36"/>
    </row>
    <row r="247" ht="24">
      <c r="B247" s="36"/>
    </row>
    <row r="248" ht="24">
      <c r="B248" s="36"/>
    </row>
    <row r="249" ht="24">
      <c r="B249" s="36"/>
    </row>
    <row r="250" ht="24">
      <c r="B250" s="36"/>
    </row>
    <row r="251" ht="24">
      <c r="B251" s="36"/>
    </row>
    <row r="252" ht="24">
      <c r="B252" s="36"/>
    </row>
    <row r="253" ht="24">
      <c r="B253" s="36"/>
    </row>
    <row r="254" ht="24">
      <c r="B254" s="36"/>
    </row>
    <row r="255" ht="24">
      <c r="B255" s="36"/>
    </row>
    <row r="256" ht="24">
      <c r="B256" s="36"/>
    </row>
    <row r="257" ht="24">
      <c r="B257" s="36"/>
    </row>
    <row r="258" ht="24">
      <c r="B258" s="36"/>
    </row>
    <row r="259" ht="24">
      <c r="B259" s="36"/>
    </row>
    <row r="260" ht="24">
      <c r="B260" s="36"/>
    </row>
    <row r="261" ht="24">
      <c r="B261" s="36"/>
    </row>
    <row r="262" ht="24">
      <c r="B262" s="36"/>
    </row>
    <row r="263" ht="24">
      <c r="B263" s="36"/>
    </row>
    <row r="264" ht="24">
      <c r="B264" s="36"/>
    </row>
    <row r="265" ht="24">
      <c r="B265" s="36"/>
    </row>
    <row r="266" ht="24">
      <c r="B266" s="36"/>
    </row>
    <row r="267" ht="24">
      <c r="B267" s="36"/>
    </row>
    <row r="268" ht="24">
      <c r="B268" s="36"/>
    </row>
    <row r="269" ht="24">
      <c r="B269" s="36"/>
    </row>
    <row r="270" ht="24">
      <c r="B270" s="36"/>
    </row>
    <row r="271" ht="24">
      <c r="B271" s="36"/>
    </row>
    <row r="272" ht="24">
      <c r="B272" s="36"/>
    </row>
    <row r="273" ht="24">
      <c r="B273" s="36"/>
    </row>
    <row r="274" ht="24">
      <c r="B274" s="36"/>
    </row>
    <row r="275" ht="24">
      <c r="B275" s="36"/>
    </row>
    <row r="276" ht="24">
      <c r="B276" s="36"/>
    </row>
    <row r="277" ht="24">
      <c r="B277" s="36"/>
    </row>
    <row r="278" ht="24">
      <c r="B278" s="36"/>
    </row>
    <row r="279" ht="24">
      <c r="B279" s="36"/>
    </row>
    <row r="280" ht="24">
      <c r="B280" s="36"/>
    </row>
    <row r="281" ht="24">
      <c r="B281" s="36"/>
    </row>
    <row r="282" ht="24">
      <c r="B282" s="36"/>
    </row>
    <row r="283" ht="24">
      <c r="B283" s="36"/>
    </row>
    <row r="284" ht="24">
      <c r="B284" s="36"/>
    </row>
    <row r="285" ht="24">
      <c r="B285" s="36"/>
    </row>
    <row r="286" ht="24">
      <c r="B286" s="36"/>
    </row>
    <row r="287" ht="24">
      <c r="B287" s="36"/>
    </row>
    <row r="288" ht="24">
      <c r="B288" s="36"/>
    </row>
    <row r="289" ht="24">
      <c r="B289" s="36"/>
    </row>
    <row r="290" ht="24">
      <c r="B290" s="36"/>
    </row>
    <row r="291" ht="24">
      <c r="B291" s="36"/>
    </row>
    <row r="292" ht="24">
      <c r="B292" s="36"/>
    </row>
    <row r="293" ht="24">
      <c r="B293" s="36"/>
    </row>
    <row r="294" ht="24">
      <c r="B294" s="36"/>
    </row>
    <row r="295" ht="24">
      <c r="B295" s="36"/>
    </row>
    <row r="296" ht="24">
      <c r="B296" s="36"/>
    </row>
    <row r="297" ht="24">
      <c r="B297" s="36"/>
    </row>
    <row r="298" ht="24">
      <c r="B298" s="36"/>
    </row>
    <row r="299" ht="24">
      <c r="B299" s="36"/>
    </row>
    <row r="300" ht="24">
      <c r="B300" s="36"/>
    </row>
    <row r="301" ht="24">
      <c r="B301" s="36"/>
    </row>
    <row r="302" ht="24">
      <c r="B302" s="36"/>
    </row>
    <row r="303" ht="24">
      <c r="B303" s="36"/>
    </row>
    <row r="304" ht="24">
      <c r="B304" s="36"/>
    </row>
    <row r="305" ht="24">
      <c r="B305" s="36"/>
    </row>
    <row r="306" ht="24">
      <c r="B306" s="36"/>
    </row>
    <row r="307" ht="24">
      <c r="B307" s="36"/>
    </row>
    <row r="308" ht="24">
      <c r="B308" s="36"/>
    </row>
    <row r="309" ht="24">
      <c r="B309" s="36"/>
    </row>
    <row r="310" ht="24">
      <c r="B310" s="36"/>
    </row>
    <row r="311" ht="24">
      <c r="B311" s="36"/>
    </row>
    <row r="312" ht="24">
      <c r="B312" s="36"/>
    </row>
    <row r="313" ht="24">
      <c r="B313" s="36"/>
    </row>
    <row r="314" ht="24">
      <c r="B314" s="36"/>
    </row>
    <row r="315" ht="24">
      <c r="B315" s="36"/>
    </row>
    <row r="316" ht="24">
      <c r="B316" s="36"/>
    </row>
    <row r="317" ht="24">
      <c r="B317" s="36"/>
    </row>
    <row r="318" ht="24">
      <c r="B318" s="36"/>
    </row>
    <row r="319" ht="24">
      <c r="B319" s="36"/>
    </row>
    <row r="320" ht="24">
      <c r="B320" s="36"/>
    </row>
    <row r="321" ht="24">
      <c r="B321" s="36"/>
    </row>
    <row r="322" ht="24">
      <c r="B322" s="36"/>
    </row>
    <row r="323" ht="24">
      <c r="B323" s="36"/>
    </row>
    <row r="324" ht="24">
      <c r="B324" s="36"/>
    </row>
    <row r="325" ht="24">
      <c r="B325" s="36"/>
    </row>
    <row r="326" ht="24">
      <c r="B326" s="36"/>
    </row>
    <row r="327" ht="24">
      <c r="B327" s="36"/>
    </row>
    <row r="328" ht="24">
      <c r="B328" s="36"/>
    </row>
    <row r="329" ht="24">
      <c r="B329" s="36"/>
    </row>
    <row r="330" ht="24">
      <c r="B330" s="36"/>
    </row>
    <row r="331" ht="24">
      <c r="B331" s="36"/>
    </row>
    <row r="332" ht="24">
      <c r="B332" s="36"/>
    </row>
    <row r="333" ht="24">
      <c r="B333" s="36"/>
    </row>
    <row r="334" ht="24">
      <c r="B334" s="36"/>
    </row>
    <row r="335" ht="24">
      <c r="B335" s="36"/>
    </row>
    <row r="336" ht="24">
      <c r="B336" s="36"/>
    </row>
    <row r="337" ht="24">
      <c r="B337" s="36"/>
    </row>
    <row r="338" ht="24">
      <c r="B338" s="36"/>
    </row>
    <row r="339" ht="24">
      <c r="B339" s="36"/>
    </row>
    <row r="340" ht="24">
      <c r="B340" s="36"/>
    </row>
    <row r="341" ht="24">
      <c r="B341" s="36"/>
    </row>
    <row r="342" ht="24">
      <c r="B342" s="36"/>
    </row>
    <row r="343" ht="24">
      <c r="B343" s="36"/>
    </row>
    <row r="344" ht="24">
      <c r="B344" s="36"/>
    </row>
    <row r="345" ht="24">
      <c r="B345" s="36"/>
    </row>
    <row r="346" ht="24">
      <c r="B346" s="36"/>
    </row>
    <row r="347" ht="24">
      <c r="B347" s="36"/>
    </row>
    <row r="348" ht="24">
      <c r="B348" s="36"/>
    </row>
    <row r="349" ht="24">
      <c r="B349" s="36"/>
    </row>
    <row r="350" ht="24">
      <c r="B350" s="36"/>
    </row>
    <row r="351" ht="24">
      <c r="B351" s="36"/>
    </row>
    <row r="352" ht="24">
      <c r="B352" s="36"/>
    </row>
    <row r="353" ht="24">
      <c r="B353" s="36"/>
    </row>
    <row r="354" ht="24">
      <c r="B354" s="36"/>
    </row>
    <row r="355" ht="24">
      <c r="B355" s="36"/>
    </row>
    <row r="356" ht="24">
      <c r="B356" s="36"/>
    </row>
    <row r="357" ht="24">
      <c r="B357" s="36"/>
    </row>
    <row r="358" ht="24">
      <c r="B358" s="36"/>
    </row>
    <row r="359" ht="24">
      <c r="B359" s="36"/>
    </row>
    <row r="360" ht="24">
      <c r="B360" s="36"/>
    </row>
    <row r="361" ht="24">
      <c r="B361" s="36"/>
    </row>
    <row r="362" ht="24">
      <c r="B362" s="36"/>
    </row>
    <row r="363" ht="24">
      <c r="B363" s="36"/>
    </row>
    <row r="364" ht="24">
      <c r="B364" s="36"/>
    </row>
    <row r="365" ht="24">
      <c r="B365" s="36"/>
    </row>
    <row r="366" ht="24">
      <c r="B366" s="36"/>
    </row>
    <row r="367" ht="24">
      <c r="B367" s="36"/>
    </row>
    <row r="368" ht="24">
      <c r="B368" s="36"/>
    </row>
    <row r="369" ht="24">
      <c r="B369" s="36"/>
    </row>
    <row r="370" ht="24">
      <c r="B370" s="36"/>
    </row>
    <row r="371" ht="24">
      <c r="B371" s="36"/>
    </row>
    <row r="372" ht="24">
      <c r="B372" s="36"/>
    </row>
    <row r="373" ht="24">
      <c r="B373" s="36"/>
    </row>
    <row r="374" ht="24">
      <c r="B374" s="36"/>
    </row>
    <row r="375" ht="24">
      <c r="B375" s="36"/>
    </row>
    <row r="376" ht="24">
      <c r="B376" s="36"/>
    </row>
    <row r="377" ht="24">
      <c r="B377" s="36"/>
    </row>
    <row r="378" ht="24">
      <c r="B378" s="36"/>
    </row>
    <row r="379" ht="24">
      <c r="B379" s="36"/>
    </row>
    <row r="380" ht="24">
      <c r="B380" s="36"/>
    </row>
    <row r="381" ht="24">
      <c r="B381" s="36"/>
    </row>
    <row r="382" ht="24">
      <c r="B382" s="36"/>
    </row>
    <row r="383" ht="24">
      <c r="B383" s="36"/>
    </row>
    <row r="384" ht="24">
      <c r="B384" s="36"/>
    </row>
    <row r="385" ht="24">
      <c r="B385" s="36"/>
    </row>
    <row r="386" ht="24">
      <c r="B386" s="36"/>
    </row>
    <row r="387" ht="24">
      <c r="B387" s="36"/>
    </row>
    <row r="388" ht="24">
      <c r="B388" s="36"/>
    </row>
    <row r="389" ht="24">
      <c r="B389" s="36"/>
    </row>
    <row r="390" ht="24">
      <c r="B390" s="36"/>
    </row>
    <row r="391" ht="24">
      <c r="B391" s="36"/>
    </row>
    <row r="392" ht="24">
      <c r="B392" s="36"/>
    </row>
    <row r="393" ht="24">
      <c r="B393" s="36"/>
    </row>
    <row r="394" ht="24">
      <c r="B394" s="36"/>
    </row>
    <row r="395" ht="24">
      <c r="B395" s="36"/>
    </row>
    <row r="396" ht="24">
      <c r="B396" s="36"/>
    </row>
    <row r="397" ht="24">
      <c r="B397" s="36"/>
    </row>
    <row r="398" ht="24">
      <c r="B398" s="36"/>
    </row>
    <row r="399" ht="24">
      <c r="B399" s="36"/>
    </row>
    <row r="400" ht="24">
      <c r="B400" s="36"/>
    </row>
    <row r="401" ht="24">
      <c r="B401" s="36"/>
    </row>
    <row r="402" ht="24">
      <c r="B402" s="36"/>
    </row>
    <row r="403" ht="24">
      <c r="B403" s="36"/>
    </row>
    <row r="404" ht="24">
      <c r="B404" s="36"/>
    </row>
    <row r="405" ht="24">
      <c r="B405" s="36"/>
    </row>
    <row r="406" ht="24">
      <c r="B406" s="36"/>
    </row>
    <row r="407" ht="24">
      <c r="B407" s="36"/>
    </row>
    <row r="408" ht="24">
      <c r="B408" s="36"/>
    </row>
    <row r="409" ht="24">
      <c r="B409" s="36"/>
    </row>
    <row r="410" ht="24">
      <c r="B410" s="36"/>
    </row>
    <row r="411" ht="24">
      <c r="B411" s="36"/>
    </row>
    <row r="412" ht="24">
      <c r="B412" s="36"/>
    </row>
    <row r="413" ht="24">
      <c r="B413" s="36"/>
    </row>
    <row r="414" ht="24">
      <c r="B414" s="36"/>
    </row>
    <row r="415" ht="24">
      <c r="B415" s="36"/>
    </row>
    <row r="416" ht="24">
      <c r="B416" s="36"/>
    </row>
    <row r="417" ht="24">
      <c r="B417" s="36"/>
    </row>
    <row r="418" ht="24">
      <c r="B418" s="36"/>
    </row>
    <row r="419" ht="24">
      <c r="B419" s="36"/>
    </row>
    <row r="420" ht="24">
      <c r="B420" s="36"/>
    </row>
    <row r="421" ht="24">
      <c r="B421" s="36"/>
    </row>
    <row r="422" ht="24">
      <c r="B422" s="36"/>
    </row>
    <row r="423" ht="24">
      <c r="B423" s="36"/>
    </row>
    <row r="424" ht="24">
      <c r="B424" s="36"/>
    </row>
    <row r="425" ht="24">
      <c r="B425" s="36"/>
    </row>
    <row r="426" ht="24">
      <c r="B426" s="36"/>
    </row>
    <row r="427" ht="24">
      <c r="B427" s="36"/>
    </row>
    <row r="428" ht="24">
      <c r="B428" s="36"/>
    </row>
    <row r="429" ht="24">
      <c r="B429" s="36"/>
    </row>
    <row r="430" ht="24">
      <c r="B430" s="36"/>
    </row>
    <row r="431" ht="24">
      <c r="B431" s="36"/>
    </row>
    <row r="432" ht="24">
      <c r="B432" s="36"/>
    </row>
    <row r="433" ht="24">
      <c r="B433" s="36"/>
    </row>
    <row r="434" ht="24">
      <c r="B434" s="36"/>
    </row>
    <row r="435" ht="24">
      <c r="B435" s="36"/>
    </row>
    <row r="436" ht="24">
      <c r="B436" s="36"/>
    </row>
    <row r="437" ht="24">
      <c r="B437" s="36"/>
    </row>
    <row r="438" ht="24">
      <c r="B438" s="36"/>
    </row>
    <row r="439" ht="24">
      <c r="B439" s="36"/>
    </row>
    <row r="440" ht="24">
      <c r="B440" s="36"/>
    </row>
    <row r="441" ht="24">
      <c r="B441" s="36"/>
    </row>
    <row r="442" ht="24">
      <c r="B442" s="36"/>
    </row>
    <row r="443" ht="24">
      <c r="B443" s="36"/>
    </row>
    <row r="444" ht="24">
      <c r="B444" s="36"/>
    </row>
    <row r="445" ht="24">
      <c r="B445" s="36"/>
    </row>
    <row r="446" ht="24">
      <c r="B446" s="36"/>
    </row>
    <row r="447" ht="24">
      <c r="B447" s="36"/>
    </row>
    <row r="448" ht="24">
      <c r="B448" s="36"/>
    </row>
    <row r="449" ht="24">
      <c r="B449" s="36"/>
    </row>
    <row r="450" ht="24">
      <c r="B450" s="36"/>
    </row>
    <row r="451" ht="24">
      <c r="B451" s="36"/>
    </row>
    <row r="452" ht="24">
      <c r="B452" s="36"/>
    </row>
    <row r="453" ht="24">
      <c r="B453" s="36"/>
    </row>
    <row r="454" ht="24">
      <c r="B454" s="36"/>
    </row>
    <row r="455" ht="24">
      <c r="B455" s="36"/>
    </row>
    <row r="456" ht="24">
      <c r="B456" s="36"/>
    </row>
    <row r="457" ht="24">
      <c r="B457" s="36"/>
    </row>
    <row r="458" ht="24">
      <c r="B458" s="36"/>
    </row>
    <row r="459" ht="24">
      <c r="B459" s="36"/>
    </row>
    <row r="460" ht="24">
      <c r="B460" s="36"/>
    </row>
    <row r="461" ht="24">
      <c r="B461" s="36"/>
    </row>
    <row r="462" ht="24">
      <c r="B462" s="36"/>
    </row>
    <row r="463" ht="24">
      <c r="B463" s="36"/>
    </row>
    <row r="464" ht="24">
      <c r="B464" s="36"/>
    </row>
    <row r="465" ht="24">
      <c r="B465" s="36"/>
    </row>
    <row r="466" ht="24">
      <c r="B466" s="36"/>
    </row>
    <row r="467" ht="24">
      <c r="B467" s="36"/>
    </row>
    <row r="468" ht="24">
      <c r="B468" s="36"/>
    </row>
    <row r="469" ht="24">
      <c r="B469" s="36"/>
    </row>
    <row r="470" ht="24">
      <c r="B470" s="36"/>
    </row>
    <row r="471" ht="24">
      <c r="B471" s="36"/>
    </row>
    <row r="472" ht="24">
      <c r="B472" s="36"/>
    </row>
    <row r="473" ht="24">
      <c r="B473" s="36"/>
    </row>
    <row r="474" ht="24">
      <c r="B474" s="36"/>
    </row>
    <row r="475" ht="24">
      <c r="B475" s="36"/>
    </row>
    <row r="476" ht="24">
      <c r="B476" s="36"/>
    </row>
    <row r="477" ht="24">
      <c r="B477" s="36"/>
    </row>
    <row r="478" ht="24">
      <c r="B478" s="36"/>
    </row>
    <row r="479" ht="24">
      <c r="B479" s="36"/>
    </row>
    <row r="480" ht="24">
      <c r="B480" s="36"/>
    </row>
    <row r="481" ht="24">
      <c r="B481" s="36"/>
    </row>
    <row r="482" ht="24">
      <c r="B482" s="36"/>
    </row>
    <row r="483" ht="24">
      <c r="B483" s="36"/>
    </row>
    <row r="484" ht="24">
      <c r="B484" s="36"/>
    </row>
    <row r="485" ht="24">
      <c r="B485" s="36"/>
    </row>
    <row r="486" ht="24">
      <c r="B486" s="36"/>
    </row>
    <row r="487" ht="24">
      <c r="B487" s="36"/>
    </row>
    <row r="488" ht="24">
      <c r="B488" s="36"/>
    </row>
    <row r="489" ht="24">
      <c r="B489" s="36"/>
    </row>
    <row r="490" ht="24">
      <c r="B490" s="36"/>
    </row>
    <row r="491" ht="24">
      <c r="B491" s="36"/>
    </row>
    <row r="492" ht="24">
      <c r="B492" s="36"/>
    </row>
    <row r="493" ht="24">
      <c r="B493" s="36"/>
    </row>
    <row r="494" ht="24">
      <c r="B494" s="36"/>
    </row>
    <row r="495" ht="24">
      <c r="B495" s="36"/>
    </row>
    <row r="496" ht="24">
      <c r="B496" s="36"/>
    </row>
    <row r="497" ht="24">
      <c r="B497" s="36"/>
    </row>
    <row r="498" ht="24">
      <c r="B498" s="36"/>
    </row>
    <row r="499" ht="24">
      <c r="B499" s="36"/>
    </row>
    <row r="500" ht="24">
      <c r="B500" s="36"/>
    </row>
    <row r="501" ht="24">
      <c r="B501" s="36"/>
    </row>
    <row r="502" ht="24">
      <c r="B502" s="36"/>
    </row>
    <row r="503" ht="24">
      <c r="B503" s="36"/>
    </row>
    <row r="504" ht="24">
      <c r="B504" s="36"/>
    </row>
    <row r="505" ht="24">
      <c r="B505" s="36"/>
    </row>
    <row r="506" ht="24">
      <c r="B506" s="36"/>
    </row>
    <row r="507" ht="24">
      <c r="B507" s="36"/>
    </row>
    <row r="508" ht="24">
      <c r="B508" s="36"/>
    </row>
    <row r="509" ht="24">
      <c r="B509" s="36"/>
    </row>
    <row r="510" ht="24">
      <c r="B510" s="36"/>
    </row>
    <row r="511" ht="24">
      <c r="B511" s="36"/>
    </row>
    <row r="512" ht="24">
      <c r="B512" s="36"/>
    </row>
    <row r="513" ht="24">
      <c r="B513" s="36"/>
    </row>
    <row r="514" ht="24">
      <c r="B514" s="36"/>
    </row>
    <row r="515" ht="24">
      <c r="B515" s="36"/>
    </row>
    <row r="516" ht="24">
      <c r="B516" s="36"/>
    </row>
    <row r="517" ht="24">
      <c r="B517" s="36"/>
    </row>
    <row r="518" ht="24">
      <c r="B518" s="36"/>
    </row>
    <row r="519" ht="24">
      <c r="B519" s="36"/>
    </row>
    <row r="520" ht="24">
      <c r="B520" s="36"/>
    </row>
    <row r="521" ht="24">
      <c r="B521" s="36"/>
    </row>
    <row r="522" ht="24">
      <c r="B522" s="36"/>
    </row>
    <row r="523" ht="24">
      <c r="B523" s="36"/>
    </row>
    <row r="524" ht="24">
      <c r="B524" s="36"/>
    </row>
    <row r="525" ht="24">
      <c r="B525" s="36"/>
    </row>
    <row r="526" ht="24">
      <c r="B526" s="36"/>
    </row>
    <row r="527" ht="24">
      <c r="B527" s="36"/>
    </row>
    <row r="528" ht="24">
      <c r="B528" s="36"/>
    </row>
    <row r="529" ht="24">
      <c r="B529" s="36"/>
    </row>
    <row r="530" ht="24">
      <c r="B530" s="36"/>
    </row>
    <row r="531" ht="24">
      <c r="B531" s="36"/>
    </row>
    <row r="532" ht="24">
      <c r="B532" s="36"/>
    </row>
    <row r="533" ht="24">
      <c r="B533" s="36"/>
    </row>
    <row r="534" ht="24">
      <c r="B534" s="36"/>
    </row>
    <row r="535" ht="24">
      <c r="B535" s="36"/>
    </row>
    <row r="536" ht="24">
      <c r="B536" s="36"/>
    </row>
    <row r="537" ht="24">
      <c r="B537" s="36"/>
    </row>
    <row r="538" ht="24">
      <c r="B538" s="36"/>
    </row>
    <row r="539" ht="24">
      <c r="B539" s="36"/>
    </row>
    <row r="540" ht="24">
      <c r="B540" s="36"/>
    </row>
    <row r="541" ht="24">
      <c r="B541" s="36"/>
    </row>
    <row r="542" ht="24">
      <c r="B542" s="36"/>
    </row>
    <row r="543" ht="24">
      <c r="B543" s="36"/>
    </row>
    <row r="544" ht="24">
      <c r="B544" s="36"/>
    </row>
    <row r="545" ht="24">
      <c r="B545" s="36"/>
    </row>
    <row r="546" ht="24">
      <c r="B546" s="36"/>
    </row>
    <row r="547" ht="24">
      <c r="B547" s="36"/>
    </row>
    <row r="548" ht="24">
      <c r="B548" s="36"/>
    </row>
    <row r="549" ht="24">
      <c r="B549" s="36"/>
    </row>
    <row r="550" ht="24">
      <c r="B550" s="36"/>
    </row>
    <row r="551" ht="24">
      <c r="B551" s="36"/>
    </row>
    <row r="552" ht="24">
      <c r="B552" s="36"/>
    </row>
    <row r="553" ht="24">
      <c r="B553" s="36"/>
    </row>
    <row r="554" ht="24">
      <c r="B554" s="36"/>
    </row>
    <row r="555" ht="24">
      <c r="B555" s="36"/>
    </row>
    <row r="556" ht="24">
      <c r="B556" s="36"/>
    </row>
    <row r="557" ht="24">
      <c r="B557" s="36"/>
    </row>
    <row r="558" ht="24">
      <c r="B558" s="36"/>
    </row>
    <row r="559" ht="24">
      <c r="B559" s="36"/>
    </row>
    <row r="560" ht="24">
      <c r="B560" s="36"/>
    </row>
    <row r="561" ht="24">
      <c r="B561" s="36"/>
    </row>
    <row r="562" ht="24">
      <c r="B562" s="36"/>
    </row>
    <row r="563" ht="24">
      <c r="B563" s="36"/>
    </row>
    <row r="564" ht="24">
      <c r="B564" s="36"/>
    </row>
    <row r="565" ht="24">
      <c r="B565" s="36"/>
    </row>
    <row r="566" ht="24">
      <c r="B566" s="36"/>
    </row>
    <row r="567" ht="24">
      <c r="B567" s="36"/>
    </row>
    <row r="568" ht="24">
      <c r="B568" s="36"/>
    </row>
    <row r="569" ht="24">
      <c r="B569" s="36"/>
    </row>
    <row r="570" ht="24">
      <c r="B570" s="36"/>
    </row>
    <row r="571" ht="24">
      <c r="B571" s="36"/>
    </row>
    <row r="572" ht="24">
      <c r="B572" s="36"/>
    </row>
    <row r="573" ht="24">
      <c r="B573" s="36"/>
    </row>
    <row r="574" ht="24">
      <c r="B574" s="36"/>
    </row>
    <row r="575" ht="24">
      <c r="B575" s="36"/>
    </row>
    <row r="576" ht="24">
      <c r="B576" s="36"/>
    </row>
    <row r="577" ht="24">
      <c r="B577" s="36"/>
    </row>
    <row r="578" ht="24">
      <c r="B578" s="36"/>
    </row>
    <row r="579" ht="24">
      <c r="B579" s="36"/>
    </row>
    <row r="580" ht="24">
      <c r="B580" s="36"/>
    </row>
    <row r="581" ht="24">
      <c r="B581" s="36"/>
    </row>
    <row r="582" ht="24">
      <c r="B582" s="36"/>
    </row>
    <row r="583" ht="24">
      <c r="B583" s="36"/>
    </row>
    <row r="584" ht="24">
      <c r="B584" s="36"/>
    </row>
    <row r="585" ht="24">
      <c r="B585" s="36"/>
    </row>
    <row r="586" ht="24">
      <c r="B586" s="36"/>
    </row>
    <row r="587" ht="24">
      <c r="B587" s="36"/>
    </row>
    <row r="588" ht="24">
      <c r="B588" s="36"/>
    </row>
    <row r="589" ht="24">
      <c r="B589" s="36"/>
    </row>
    <row r="590" ht="24">
      <c r="B590" s="36"/>
    </row>
    <row r="591" ht="24">
      <c r="B591" s="36"/>
    </row>
    <row r="592" ht="24">
      <c r="B592" s="36"/>
    </row>
    <row r="593" ht="24">
      <c r="B593" s="36"/>
    </row>
    <row r="594" ht="24">
      <c r="B594" s="36"/>
    </row>
    <row r="595" ht="24">
      <c r="B595" s="36"/>
    </row>
    <row r="596" ht="24">
      <c r="B596" s="36"/>
    </row>
    <row r="597" ht="24">
      <c r="B597" s="36"/>
    </row>
    <row r="598" ht="24">
      <c r="B598" s="36"/>
    </row>
    <row r="599" ht="24">
      <c r="B599" s="36"/>
    </row>
    <row r="600" ht="24">
      <c r="B600" s="36"/>
    </row>
    <row r="601" ht="24">
      <c r="B601" s="36"/>
    </row>
    <row r="602" ht="24">
      <c r="B602" s="36"/>
    </row>
    <row r="603" ht="24">
      <c r="B603" s="36"/>
    </row>
    <row r="604" ht="24">
      <c r="B604" s="36"/>
    </row>
    <row r="605" ht="24">
      <c r="B605" s="36"/>
    </row>
    <row r="606" ht="24">
      <c r="B606" s="36"/>
    </row>
    <row r="607" ht="24">
      <c r="B607" s="36"/>
    </row>
    <row r="608" ht="24">
      <c r="B608" s="36"/>
    </row>
    <row r="609" ht="24">
      <c r="B609" s="36"/>
    </row>
    <row r="610" ht="24">
      <c r="B610" s="36"/>
    </row>
    <row r="611" ht="24">
      <c r="B611" s="36"/>
    </row>
    <row r="612" ht="24">
      <c r="B612" s="36"/>
    </row>
    <row r="613" ht="24">
      <c r="B613" s="36"/>
    </row>
    <row r="614" ht="24">
      <c r="B614" s="36"/>
    </row>
    <row r="615" ht="24">
      <c r="B615" s="36"/>
    </row>
    <row r="616" ht="24">
      <c r="B616" s="36"/>
    </row>
    <row r="617" ht="24">
      <c r="B617" s="36"/>
    </row>
    <row r="618" ht="24">
      <c r="B618" s="36"/>
    </row>
    <row r="619" ht="24">
      <c r="B619" s="36"/>
    </row>
    <row r="620" ht="24">
      <c r="B620" s="36"/>
    </row>
    <row r="621" ht="24">
      <c r="B621" s="36"/>
    </row>
    <row r="622" ht="24">
      <c r="B622" s="36"/>
    </row>
    <row r="623" ht="24">
      <c r="B623" s="36"/>
    </row>
    <row r="624" ht="24">
      <c r="B624" s="36"/>
    </row>
    <row r="625" ht="24">
      <c r="B625" s="36"/>
    </row>
    <row r="626" ht="24">
      <c r="B626" s="36"/>
    </row>
    <row r="627" ht="24">
      <c r="B627" s="36"/>
    </row>
    <row r="628" ht="24">
      <c r="B628" s="36"/>
    </row>
    <row r="629" ht="24">
      <c r="B629" s="36"/>
    </row>
    <row r="630" ht="24">
      <c r="B630" s="36"/>
    </row>
    <row r="631" ht="24">
      <c r="B631" s="36"/>
    </row>
    <row r="632" ht="24">
      <c r="B632" s="36"/>
    </row>
    <row r="633" ht="24">
      <c r="B633" s="36"/>
    </row>
    <row r="634" ht="24">
      <c r="B634" s="36"/>
    </row>
    <row r="635" ht="24">
      <c r="B635" s="36"/>
    </row>
    <row r="636" ht="24">
      <c r="B636" s="36"/>
    </row>
    <row r="637" ht="24">
      <c r="B637" s="36"/>
    </row>
    <row r="638" ht="24">
      <c r="B638" s="36"/>
    </row>
    <row r="639" ht="24">
      <c r="B639" s="36"/>
    </row>
    <row r="640" ht="24">
      <c r="B640" s="36"/>
    </row>
    <row r="641" ht="24">
      <c r="B641" s="36"/>
    </row>
    <row r="642" ht="24">
      <c r="B642" s="36"/>
    </row>
    <row r="643" ht="24">
      <c r="B643" s="36"/>
    </row>
    <row r="644" ht="24">
      <c r="B644" s="36"/>
    </row>
    <row r="645" ht="24">
      <c r="B645" s="36"/>
    </row>
    <row r="646" ht="24">
      <c r="B646" s="36"/>
    </row>
    <row r="647" ht="24">
      <c r="B647" s="36"/>
    </row>
    <row r="648" ht="24">
      <c r="B648" s="36"/>
    </row>
    <row r="649" ht="24">
      <c r="B649" s="36"/>
    </row>
  </sheetData>
  <sheetProtection/>
  <mergeCells count="2">
    <mergeCell ref="A1:C1"/>
    <mergeCell ref="A4:C4"/>
  </mergeCells>
  <printOptions/>
  <pageMargins left="0.7480314960629921" right="0" top="0.7874015748031497"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Laser Computer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Patinum</dc:creator>
  <cp:keywords/>
  <dc:description/>
  <cp:lastModifiedBy>monta chat-apiwan</cp:lastModifiedBy>
  <cp:lastPrinted>2023-08-04T04:37:55Z</cp:lastPrinted>
  <dcterms:created xsi:type="dcterms:W3CDTF">2002-06-27T03:15:08Z</dcterms:created>
  <dcterms:modified xsi:type="dcterms:W3CDTF">2023-10-11T07:08:56Z</dcterms:modified>
  <cp:category/>
  <cp:version/>
  <cp:contentType/>
  <cp:contentStatus/>
</cp:coreProperties>
</file>