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drawings/drawing4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4\"/>
    </mc:Choice>
  </mc:AlternateContent>
  <bookViews>
    <workbookView xWindow="0" yWindow="0" windowWidth="20490" windowHeight="7755" activeTab="5"/>
  </bookViews>
  <sheets>
    <sheet name="Sheet1" sheetId="15" r:id="rId1"/>
    <sheet name="DATA" sheetId="1" r:id="rId2"/>
    <sheet name="บทสรุป" sheetId="9" r:id="rId3"/>
    <sheet name="ข้อเสนอแนะ-" sheetId="18" r:id="rId4"/>
    <sheet name="สรุปตาราง1-3" sheetId="2" r:id="rId5"/>
    <sheet name="ตาราง 4" sheetId="16" r:id="rId6"/>
    <sheet name="ก่อน-หลัง" sheetId="12" r:id="rId7"/>
    <sheet name="ตาราง 6" sheetId="14" r:id="rId8"/>
    <sheet name="ข้อเสนอแนะ" sheetId="17" r:id="rId9"/>
  </sheets>
  <externalReferences>
    <externalReference r:id="rId10"/>
  </externalReferences>
  <definedNames>
    <definedName name="_xlnm._FilterDatabase" localSheetId="1" hidden="1">DATA!$F$1:$F$210</definedName>
  </definedNames>
  <calcPr calcId="162913"/>
</workbook>
</file>

<file path=xl/calcChain.xml><?xml version="1.0" encoding="utf-8"?>
<calcChain xmlns="http://schemas.openxmlformats.org/spreadsheetml/2006/main">
  <c r="H13" i="12" l="1"/>
  <c r="F6" i="16" l="1"/>
  <c r="F7" i="16"/>
  <c r="F8" i="16"/>
  <c r="F9" i="16"/>
  <c r="F10" i="16"/>
  <c r="F11" i="16"/>
  <c r="F12" i="16"/>
  <c r="F13" i="16"/>
  <c r="F5" i="16"/>
  <c r="D13" i="17"/>
  <c r="F181" i="1"/>
  <c r="F180" i="1"/>
  <c r="F178" i="1"/>
  <c r="F179" i="1"/>
  <c r="F177" i="1"/>
  <c r="F176" i="1"/>
  <c r="F175" i="1"/>
  <c r="F174" i="1"/>
  <c r="F173" i="1"/>
  <c r="F172" i="1"/>
  <c r="C182" i="1"/>
  <c r="C181" i="1"/>
  <c r="C177" i="1"/>
  <c r="C176" i="1"/>
  <c r="C173" i="1"/>
  <c r="C172" i="1"/>
  <c r="F14" i="16" l="1"/>
  <c r="C20" i="2" l="1"/>
  <c r="C21" i="2"/>
  <c r="C22" i="2"/>
  <c r="P168" i="1" l="1"/>
  <c r="H16" i="14" s="1"/>
  <c r="P167" i="1"/>
  <c r="G16" i="14" s="1"/>
  <c r="I16" i="14" s="1"/>
  <c r="O170" i="1"/>
  <c r="G15" i="14" s="1"/>
  <c r="I15" i="14" s="1"/>
  <c r="O169" i="1"/>
  <c r="H15" i="14" s="1"/>
  <c r="M170" i="1"/>
  <c r="F19" i="12" s="1"/>
  <c r="M169" i="1"/>
  <c r="G19" i="12" s="1"/>
  <c r="K170" i="1"/>
  <c r="F13" i="12" s="1"/>
  <c r="K169" i="1"/>
  <c r="G13" i="12" s="1"/>
  <c r="I169" i="1"/>
  <c r="H11" i="14" s="1"/>
  <c r="I170" i="1"/>
  <c r="G11" i="14" s="1"/>
  <c r="I11" i="14" s="1"/>
  <c r="G168" i="1"/>
  <c r="H7" i="14" s="1"/>
  <c r="G167" i="1"/>
  <c r="G7" i="14" s="1"/>
  <c r="I7" i="14" s="1"/>
  <c r="C178" i="1" l="1"/>
  <c r="F22" i="2" s="1"/>
  <c r="F21" i="2"/>
  <c r="F20" i="2"/>
  <c r="F23" i="2" l="1"/>
  <c r="G23" i="2" s="1"/>
  <c r="F12" i="2"/>
  <c r="F32" i="2"/>
  <c r="G21" i="2"/>
  <c r="F11" i="2"/>
  <c r="F31" i="2"/>
  <c r="G22" i="2"/>
  <c r="C174" i="1"/>
  <c r="C179" i="1"/>
  <c r="C183" i="1"/>
  <c r="G20" i="2" l="1"/>
  <c r="F13" i="2"/>
  <c r="G13" i="2" s="1"/>
  <c r="H168" i="1"/>
  <c r="H8" i="14" s="1"/>
  <c r="I168" i="1"/>
  <c r="H9" i="14" s="1"/>
  <c r="J168" i="1"/>
  <c r="G9" i="12" s="1"/>
  <c r="K168" i="1"/>
  <c r="G11" i="12" s="1"/>
  <c r="L168" i="1"/>
  <c r="G15" i="12" s="1"/>
  <c r="M168" i="1"/>
  <c r="G17" i="12" s="1"/>
  <c r="N168" i="1"/>
  <c r="H13" i="14" s="1"/>
  <c r="O168" i="1"/>
  <c r="H14" i="14" s="1"/>
  <c r="O167" i="1"/>
  <c r="G14" i="14" s="1"/>
  <c r="I14" i="14" s="1"/>
  <c r="H167" i="1"/>
  <c r="G8" i="14" s="1"/>
  <c r="I8" i="14" s="1"/>
  <c r="I167" i="1"/>
  <c r="G9" i="14" s="1"/>
  <c r="I9" i="14" s="1"/>
  <c r="J167" i="1"/>
  <c r="F9" i="12" s="1"/>
  <c r="H9" i="12" s="1"/>
  <c r="K167" i="1"/>
  <c r="F11" i="12" s="1"/>
  <c r="H11" i="12" s="1"/>
  <c r="L167" i="1"/>
  <c r="F15" i="12" s="1"/>
  <c r="M167" i="1"/>
  <c r="F17" i="12" s="1"/>
  <c r="N167" i="1"/>
  <c r="G13" i="14" s="1"/>
  <c r="I13" i="14" s="1"/>
  <c r="G11" i="2" l="1"/>
  <c r="G12" i="2"/>
  <c r="F33" i="2" l="1"/>
  <c r="G33" i="2" s="1"/>
  <c r="H19" i="12" l="1"/>
  <c r="H17" i="12"/>
  <c r="H15" i="12"/>
  <c r="G32" i="2" l="1"/>
  <c r="G31" i="2" l="1"/>
</calcChain>
</file>

<file path=xl/sharedStrings.xml><?xml version="1.0" encoding="utf-8"?>
<sst xmlns="http://schemas.openxmlformats.org/spreadsheetml/2006/main" count="3755" uniqueCount="256">
  <si>
    <t>คณะ</t>
  </si>
  <si>
    <t>- 1 -</t>
  </si>
  <si>
    <t>สถานภาพ</t>
  </si>
  <si>
    <t>จำนวน</t>
  </si>
  <si>
    <t>ร้อยละ</t>
  </si>
  <si>
    <t>รวม</t>
  </si>
  <si>
    <t>รายการ</t>
  </si>
  <si>
    <t>SD</t>
  </si>
  <si>
    <t>ระดับความคิดเห็น</t>
  </si>
  <si>
    <t>เฉลี่ยรวมด้านกระบวนการและขั้นตอนการให้บริการ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</si>
  <si>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</si>
  <si>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</si>
  <si>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</si>
  <si>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</si>
  <si>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ที่</t>
  </si>
  <si>
    <t>บทสรุปสำหรับผู้บริหาร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</si>
  <si>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</si>
  <si>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</si>
  <si>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 xml:space="preserve"> </t>
  </si>
  <si>
    <t xml:space="preserve">   1.3  ความเหมาะสมของระยะเวลาในการจัดโครงการ</t>
  </si>
  <si>
    <t>1. ด้านกระบวนการและขั้นตอนการให้บริการ</t>
  </si>
  <si>
    <t>นิสิตระดับปริญญาเอก</t>
  </si>
  <si>
    <t>นิสิตระดับปริญญาโท</t>
  </si>
  <si>
    <t>สาขาวิชา</t>
  </si>
  <si>
    <t>ปริญญาเอก</t>
  </si>
  <si>
    <t>ศึกษาศาสตร์</t>
  </si>
  <si>
    <t>ปริญญาโท</t>
  </si>
  <si>
    <t>วิทยาศาสตร์ศึกษา</t>
  </si>
  <si>
    <t>เพศ</t>
  </si>
  <si>
    <t>อายุ</t>
  </si>
  <si>
    <t>หญิง</t>
  </si>
  <si>
    <t>20-30 ปี</t>
  </si>
  <si>
    <t>31-40 ปี</t>
  </si>
  <si>
    <t>ชาย</t>
  </si>
  <si>
    <t>41-50 ปี</t>
  </si>
  <si>
    <t>การทำงานของระบบการเขียนวิทยานิพนธ์อิเล็กทรอนิกส์</t>
  </si>
  <si>
    <t>วิทยานิพนธ์อิเล็กทรอนิกส์</t>
  </si>
  <si>
    <t>4. ก่อนเข้ารับการอบรมท่านมีความรู้ความเข้าใจในภาพรวมของระบบ</t>
  </si>
  <si>
    <t>5. ก่อนเข้ารับการอบรมท่านมีความรู้ความเข้าใจเรื่องระบบการเขียน</t>
  </si>
  <si>
    <t>คณะ/สาขาวิชา</t>
  </si>
  <si>
    <t>2. ด้านคุณภาพการให้บริการ (โครงการอบรมการเขียนโปรแกรม iThesis)</t>
  </si>
  <si>
    <t xml:space="preserve">   2.1  ความรู้ และความสามารถในการถ่ายทอดความรู้ของวิทยากร 
</t>
  </si>
  <si>
    <t>น้อย</t>
  </si>
  <si>
    <t xml:space="preserve">ผลการประเมินโครงการอบรมเชิงปฏิบัติการการใช้งานระบบสารสนเทศของบัณฑิตวิทยาลัย (iThesis) </t>
  </si>
  <si>
    <t>วิทยาศาสตร์</t>
  </si>
  <si>
    <t>ภาษาไทย</t>
  </si>
  <si>
    <t>บริหารการศึกษา</t>
  </si>
  <si>
    <t>เทคโนโลยีและสื่อสารการศึกษา</t>
  </si>
  <si>
    <t>นวัตกรรมทางการวัดผลการเรียนรู้</t>
  </si>
  <si>
    <t>การบริหารการศึกษา</t>
  </si>
  <si>
    <t>คณิตศาสตร์ศึกษา</t>
  </si>
  <si>
    <t>นวัตกรรมวัดผลการเรียนรู้</t>
  </si>
  <si>
    <t>บัณฑิตวิทยาลัย</t>
  </si>
  <si>
    <t>คณิตศาสตร์</t>
  </si>
  <si>
    <t>สังคมศึกษา</t>
  </si>
  <si>
    <t>Timestamp</t>
  </si>
  <si>
    <t>1. สถานภาพ</t>
  </si>
  <si>
    <t>2. อายุ</t>
  </si>
  <si>
    <t>3. ระดับการศึกษา</t>
  </si>
  <si>
    <t>4. คณะ</t>
  </si>
  <si>
    <t>5. สาขาวิชา</t>
  </si>
  <si>
    <t>1. ท่านได้รับความสะดวกในการสมัครเข้ารับการอบรม</t>
  </si>
  <si>
    <t>4. ก่อนเข้ารับการอบรมท่านมีความรู้ความเข้าใจในภาพรวมของระบบการทำงานของระบบการเขียนวิทยานิพนธ์อิเล็กทรอนิกส์อยู่ในระดับใด</t>
  </si>
  <si>
    <t>5. ก่อนเข้ารับการอบรมท่านมีความรู้ความเข้าใจเรื่องระบบการเขียนวิทยานิพนธ์อิเล็กทรอนิกส์อยู่ในระดับใด</t>
  </si>
  <si>
    <t>6. ภายหลังการอบรมท่านมีความรู้ความเข้าใจในภาพรวมกระบวนการทำงานของระบบการเขียนวิทยานิพนธ์อิเล็กทรอนิกส์อยู่ในระดับใด</t>
  </si>
  <si>
    <t>7. ภายหลังการอบรมท่านมีความรู้ความเข้าใจในระบบการเขียนวิทยานิพนธ์อิเล็กทรอนิกส์อยู่ในระดับใด</t>
  </si>
  <si>
    <t>8. ความรู้ และความสามารถในการถ่ายทอดความรู้ของวิทยากรในความคิดเห็นของท่านอยู่ในระดับใด</t>
  </si>
  <si>
    <t>9. การเข้ารับการอบรมฯ ในครั้งนี้เป็นประโยชน์ต่อท่านในการทำวิทยานิพนธ์อยู่ในระดับใด</t>
  </si>
  <si>
    <t>10. การอบรมเชิงปฏิบัติการครึ่งนี้ท่านไม่พึงพอใจในเรื่องใด เพราะเหตุใด</t>
  </si>
  <si>
    <t>11. ท่านเห็นว่าบัณฑิตวิทยาลัยควรปรับปรุงในเรื่องดังกล่าวอย่างไร</t>
  </si>
  <si>
    <t>ข้อคิดเห็นและข้อเสนอแนะอื่นๆ</t>
  </si>
  <si>
    <t>มากที่สุด</t>
  </si>
  <si>
    <t>ปานกลาง</t>
  </si>
  <si>
    <t>มาก</t>
  </si>
  <si>
    <t>ไม่มี</t>
  </si>
  <si>
    <t>น้อยที่สุด</t>
  </si>
  <si>
    <t>-</t>
  </si>
  <si>
    <t xml:space="preserve">   1.1  ความสะดวกในการลงทะเบียน</t>
  </si>
  <si>
    <t xml:space="preserve">       เฉลี่ยรวมด้านคุณภาพการให้บริการ</t>
  </si>
  <si>
    <t>จากตาราง 6 พบว่าผู้ตอบแบบสอบถามมีความคิดเห็นเกี่ยวกับการจัดโครงการอบรมเชิงปฏิบัติการ</t>
  </si>
  <si>
    <t>ตอนที่ 1 ข้อมูลทั่วไปของผู้ตอบแบบสอบถาม</t>
  </si>
  <si>
    <t xml:space="preserve">           จากตาราง 1 แสดงจำนวนร้อยละของผู้ตอบแบบสอบถาม จำแนกตามเพศ พบว่าผู้ตอบแบบประเมิน</t>
  </si>
  <si>
    <t xml:space="preserve">          จากตาราง 2 แสดงจำนวนร้อยละของผู้ตอบแบบประเมิน จำแนกตามอายุ พบว่าผู้ตอบแบบประเมิน</t>
  </si>
  <si>
    <t>สาขาวิชาสังคมศึกษา</t>
  </si>
  <si>
    <t>สาขาวิชาภาษาไทย</t>
  </si>
  <si>
    <t>สาขาวิชาเทคโนโลยีและสื่อสารการศึกษา</t>
  </si>
  <si>
    <t>สาขาวิชานวัตกรรมทางการวัดผลการเรียนรู้</t>
  </si>
  <si>
    <t>รวมทั้งสิ้น</t>
  </si>
  <si>
    <t xml:space="preserve">             </t>
  </si>
  <si>
    <t>6. หลังการอบรมท่านมีความรู้ความเข้าใจในภาพรวม</t>
  </si>
  <si>
    <t>7. หลังการอบรมท่านมีความรู้ความเข้าใจในระบบการเขียน</t>
  </si>
  <si>
    <t xml:space="preserve">         (เช้า 09.00-12.00 น.)</t>
  </si>
  <si>
    <r>
      <rPr>
        <b/>
        <i/>
        <sz val="16"/>
        <rFont val="TH SarabunPSK"/>
        <family val="2"/>
      </rPr>
      <t>ตาราง 5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</si>
  <si>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 xml:space="preserve">   2.2  การเข้ารับการอบรมฯ ในครั้งนี้เป็นประโยชน์ต่อท่านในการทำวิทยานิพนธ์        </t>
  </si>
  <si>
    <t>ความถี่</t>
  </si>
  <si>
    <t xml:space="preserve">                จากการจัดโครงการอบรมเชิงปฏิบัติการการใช้งานระบบสารสนเทศของบัณฑิตวิทยาลัย (iThesis)  </t>
  </si>
  <si>
    <t xml:space="preserve">                  ผลการประเมินตามวัตถุประสงค์โครงการ พบว่า การจัดโครงการบรรลุตามวัตถุประสงค์</t>
  </si>
  <si>
    <t xml:space="preserve">                  เมื่อพิจารณารายด้าน พบว่า ด้านที่มีค่าเฉลี่ยสูงที่สุดคือ ด้านคุณภาพการให้บริการ มีค่าเฉลี่ยสูงสุด  </t>
  </si>
  <si>
    <r>
      <rPr>
        <b/>
        <sz val="16"/>
        <rFont val="TH SarabunPSK"/>
        <family val="2"/>
      </rPr>
      <t xml:space="preserve">          </t>
    </r>
    <r>
      <rPr>
        <b/>
        <u/>
        <sz val="16"/>
        <rFont val="TH SarabunPSK"/>
        <family val="2"/>
      </rP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</si>
  <si>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ข้อเสนอแนะการจัดโครงการอบรมเชิงปฏิบัติการการใช้งานระบบสารสนเทศของบัณฑิตวิทยาลัย (iThesis)</t>
  </si>
  <si>
    <t xml:space="preserve">    ผลการประเมินโครงการอบรมเชิงปฏิบัติการการใช้งานระบบสารสนเทศของบัณฑิตวิทยาลัย (iThesis) </t>
  </si>
  <si>
    <t>ของบัณฑิตวิทยาลัย (iThesis) พบว่า ก่อนเข้ารับการอบรมผู้เข้าร่วมโครงการมีความรู้ความเข้าใจเกี่ยวกับ</t>
  </si>
  <si>
    <t xml:space="preserve">  ความคิดเห็นเกี่ยวกับการจัดโครงการอบรมเชิงปฏิบัติการการใช้งานระบบสารสนเทศ</t>
  </si>
  <si>
    <t>ในวันอาทิตย์ที่ 12 กันยายน 2564</t>
  </si>
  <si>
    <t xml:space="preserve">   1.2  ความเหมาะสมของวันจัดโครงการ (วันอาทิตย์ที่ 12 กันยายน 2564)</t>
  </si>
  <si>
    <t>การใช้งานระบบสารสนเทศของบัณฑิตวิทยาลัย (iThesis) ในวันอาทิตย์ที่ 12 กันยายน 2564 (อบรมออนไลน์)</t>
  </si>
  <si>
    <t>2. ความเหมาะสมของวันที่จัดอบรม (วันที่ 12 กันยายน 2564)</t>
  </si>
  <si>
    <t>3. ความเหมาะสมของระยะเวลาในการจัดการอบรม (13.00-16.00 น.)</t>
  </si>
  <si>
    <t>ดีมากๆค่ะ</t>
  </si>
  <si>
    <t xml:space="preserve">ศึกษาศาสตร์ </t>
  </si>
  <si>
    <t>เวลา</t>
  </si>
  <si>
    <t>วิจัยและประเมินทางการศึกษา</t>
  </si>
  <si>
    <t>อยากได้วีดีโอที่มีทวันนี้ย้อนหลัง</t>
  </si>
  <si>
    <t>วิชาการบริหารการศึกษา</t>
  </si>
  <si>
    <t>เป็นการจัดอบรมที่ดีเนื่องจากเป็นสิ่งอำนวยความสะดวกในการใช้งาน</t>
  </si>
  <si>
    <t>กศ.ม.วิทยาศาสตร์ศึกษา</t>
  </si>
  <si>
    <t>เนื้อหาบางช่วงเร็วไปไม่ทันค่ะ</t>
  </si>
  <si>
    <t>อยากให้มีการรับรองในระบบ IOS ใน MAC</t>
  </si>
  <si>
    <t>ถ้าปรับปรุงระบบ ให้สามารถให้ ระบบ os ได้ แล้วจัดอบรมอีกครั้งจะดียิ่งค่ะ</t>
  </si>
  <si>
    <t>การยกตัวอย่าง รวดเร็วเกินไปในบางขั้นตอน ทำให้ทำตามไม่ทัน</t>
  </si>
  <si>
    <t>เพิ่มเวลาการอบรมให้นานขึ้น และให้ทำตามทีละขั้นตอนได้ทัน</t>
  </si>
  <si>
    <t>ผู้บรรยายสามารถอธิบายได้ชัดเจน เสียงดัง ชัดเจนดี</t>
  </si>
  <si>
    <t>วิจัยและการประเมินทางการศึกษา</t>
  </si>
  <si>
    <t>ได้ความรู้ใหม่</t>
  </si>
  <si>
    <t>วิจและประเมินทางการศึกษา</t>
  </si>
  <si>
    <t>ครุศาสตร์</t>
  </si>
  <si>
    <t>ไม่มีค่ะ</t>
  </si>
  <si>
    <t>วิทยากรอธิบายเร็วไปหน่อย</t>
  </si>
  <si>
    <t>การอธิบายได้ดี</t>
  </si>
  <si>
    <t xml:space="preserve">วิทยากรนำเสนอข้อมูลเร็วเกินไปค่ะ </t>
  </si>
  <si>
    <t>ขยายเวลาในการอบรม และผู้อบรมพูดให้ช้าลง</t>
  </si>
  <si>
    <t>มีนิสิตหลายท่านไม่ได้รับอีเมลเเจ้งเตือนการอบรม</t>
  </si>
  <si>
    <t xml:space="preserve">สอนเร็วไปนิดค่ะ </t>
  </si>
  <si>
    <t>การนำเสนองานวิจัย</t>
  </si>
  <si>
    <t>ศึกษา​ศาสตร์​</t>
  </si>
  <si>
    <t>วิทยาศาสตร์​</t>
  </si>
  <si>
    <t>ดีมากค่ะ</t>
  </si>
  <si>
    <t>ขอระยะเวลาที่้เพิ่มขึ้นค่ะ</t>
  </si>
  <si>
    <t>หลักสูตรและการสอน</t>
  </si>
  <si>
    <t xml:space="preserve">ระยะเวลานานเกินไป </t>
  </si>
  <si>
    <t>ปรับลดเวลา</t>
  </si>
  <si>
    <t>ศึกษาศาสตร์​</t>
  </si>
  <si>
    <t>คณิตศาสตร์​ศึกษา</t>
  </si>
  <si>
    <t>วิทยากรมีความรู้  สอนเข้าใจ</t>
  </si>
  <si>
    <t>ความรู้ความเข้าใจในเรื่องระบบการเขียนวิทยานิพนธ์อิเล็กทรอนิกส์ เพราะมีความจำเป็นและสำคัญที่จำเป็นต้องรู้และนำไปใช้งานได้ในการทำวิทยานิพนธ์</t>
  </si>
  <si>
    <t>การแจ้งข้อมูลข่าวสารทางอีเมลที่ได้รับไม่ครบทุกคน</t>
  </si>
  <si>
    <t>การเข้าใช้ระบบ ithesis</t>
  </si>
  <si>
    <t>ปรับเนื้อหาให้เข้าใจง่ายมากกว่านี้</t>
  </si>
  <si>
    <t>พึงพอใจ  วิทยากรอธิบายดี</t>
  </si>
  <si>
    <t>ศึกษาศาตร์</t>
  </si>
  <si>
    <t>มีบางขั้นตอนที่ทำตามไม่ค่อยทันค่ะ แต่เข้าใจว่ามีข้อจำกัดเรื่องเวลา อาจจะเพิ่มเป็น 2 วันค่ะ</t>
  </si>
  <si>
    <t>วิจัยและประเมินการศึกษา</t>
  </si>
  <si>
    <t>พูดเร็วไปนิดนึงค่ะ</t>
  </si>
  <si>
    <t>ตามไม่ทัน</t>
  </si>
  <si>
    <t>เวลาการอบรมเลื่อนบ่อย ควรกำหนดเวลาแน่นอนกว่านี้</t>
  </si>
  <si>
    <t>เข้าใจการทำงานวิจัยให้ถูกหลักมากขึ้น</t>
  </si>
  <si>
    <t>สอนทำไวเกิน</t>
  </si>
  <si>
    <t xml:space="preserve">ควรมีการจัดอบรมเพิ่มแบบเจาะจงในกลุ่มนิสิตที่กำลังจะทำเล่มงานวิจัยจะได้ใช้งานได้จริงและเข้าใจในขั้นตอนในกรอกข้อมูลและใช้โปรแกรมiThesisค่ะ </t>
  </si>
  <si>
    <t>ด้วยขั้นตอนที่มาก ดังนั้นการอบรมออนไลน์ในช่วงเวลา 3 ชั่วโมงจึงเป็นการเร่งรัดมากเกินไป</t>
  </si>
  <si>
    <t>วิทยาศาสตร์​ศึกษา​</t>
  </si>
  <si>
    <t>ระบบของการอบรม</t>
  </si>
  <si>
    <t>การสอนคณิตศาสตร์</t>
  </si>
  <si>
    <t>เวิร์ด IThesis</t>
  </si>
  <si>
    <t>ควรจัดอย่างต่อเนื่อง</t>
  </si>
  <si>
    <t>เพิ่มประเด็นในการอบรม</t>
  </si>
  <si>
    <t>การแจ้งเตือนวันเวลาที่เลื่อน</t>
  </si>
  <si>
    <t>นวัตกรรมการวัดผลการเรียนรู้</t>
  </si>
  <si>
    <t>เรื่องการสื่อสาร</t>
  </si>
  <si>
    <t>กระชับเวบาให้น้อยลงและเน้นเทคนิค</t>
  </si>
  <si>
    <t>ดีครับ</t>
  </si>
  <si>
    <t>การติดตั้ง ithesisในเวิร์ด</t>
  </si>
  <si>
    <t>เวลาน้อยไปค่ะ แต่ขั้นตอนมีมาก วิทยากรบรรยายเร็ว ทำตามไม่ทันค่ะ</t>
  </si>
  <si>
    <t xml:space="preserve">เนื้อหาค่อนข้สงเยอะ และต้องปฏิบัติตามไปด้วย </t>
  </si>
  <si>
    <t>ควรแบ่งเนื้อหาเป็น 2 ตอน</t>
  </si>
  <si>
    <t>ไม่มีคะ</t>
  </si>
  <si>
    <t>เป็นการอบรมที่มีประโยชน์มากค่ะ</t>
  </si>
  <si>
    <t>ศณิตศาสตร์ศึกษา</t>
  </si>
  <si>
    <t>การบริหาร​การศึกษา​</t>
  </si>
  <si>
    <t>ระยะเวลาในการอบรม</t>
  </si>
  <si>
    <t>จัดเวลาอบรมให้เหมาะสม</t>
  </si>
  <si>
    <t>ดี4ๆค่ะ</t>
  </si>
  <si>
    <t>ดี4ค่ะ</t>
  </si>
  <si>
    <t>ปรับเนื้อหาให้เข้าใจง่าย4กว่านี้</t>
  </si>
  <si>
    <t>เข้าใจการทำงานวิจัยให้ถูกหลัก4ขึ้น</t>
  </si>
  <si>
    <t>ด้วยขั้นตอนที่4 ดังนั้นการอบรมออนไลน์ในช่วงเวลา 3 ชั่วโมงจึงเป็นการเร่งรัด4เกินไป</t>
  </si>
  <si>
    <t>เป็นการอบรมที่มีประโยชน์4ค่ะ</t>
  </si>
  <si>
    <t>กระชับเวบาให้2ลงและเน้นเทคนิค</t>
  </si>
  <si>
    <t>เวลา2ไปค่ะ แต่ขั้นตอนมี4 วิทยากรบรรยายเร็ว ทำตามไม่ทันค่ะ</t>
  </si>
  <si>
    <t>การยกตัวอย่างรวดเร็วเกินไปในบางขั้นตอน ทำให้ทำตามไม่ทัน</t>
  </si>
  <si>
    <t>วีดีโอย้อนหลัง</t>
  </si>
  <si>
    <t>ควรจัดโครงการอย่างต่อเนื่อง</t>
  </si>
  <si>
    <t>1.การยกตัวอย่างรวดเร็วเกินไปในบางขั้นตอน ทำให้ทำตามไม่ทัน</t>
  </si>
  <si>
    <t>2.เพิ่มเวลาการอบรมให้นานขึ้น และให้ทำตามทีละขั้นตอนได้ทัน</t>
  </si>
  <si>
    <t>เป็นเพศหญิง คิดเป็นร้อยละ 78.18 และเพศชาย คิดเป็นร้อยละ 21.82</t>
  </si>
  <si>
    <t xml:space="preserve">ส่วนใหญ่มีอายุน้อยกว่า 30 ปี คิดเป็นร้อยละ 76.36 รองลงมาได้แก่ อายุระหว่าง 41 - 50 ปี </t>
  </si>
  <si>
    <t>คิดเป็นร้อยละ 20.61</t>
  </si>
  <si>
    <r>
      <rPr>
        <b/>
        <i/>
        <sz val="15"/>
        <color theme="1"/>
        <rFont val="TH SarabunPSK"/>
        <family val="2"/>
      </rPr>
      <t>ตาราง 6</t>
    </r>
    <r>
      <rPr>
        <b/>
        <sz val="15"/>
        <color theme="1"/>
        <rFont val="TH SarabunPSK"/>
        <family val="2"/>
      </rPr>
      <t xml:space="preserve"> 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และระดับความคิดเห็นเกี่ยวกับการจัดโครงการฯ (N = 165)</t>
    </r>
  </si>
  <si>
    <t>(N = 165)</t>
  </si>
  <si>
    <t>สาขาวิชาการบริหารการศึกษา</t>
  </si>
  <si>
    <t>สาขาวิชาคณิตศาสตร์ศึกษา</t>
  </si>
  <si>
    <t>สาขาวิชาวิทยาศาสตร์</t>
  </si>
  <si>
    <t>สาขาวิชาหลักสูตรและการสอน</t>
  </si>
  <si>
    <t>สาขาวิชาวิจัยและประเมินทางการศึกษา</t>
  </si>
  <si>
    <t>ในภาพรวมพบว่า ผู้เข้าร่วมโครงการฯ มีความคิดเห็นอยู่ในระดับมาก (ค่าเฉลี่ย 4.42)</t>
  </si>
  <si>
    <t xml:space="preserve">เมื่อพิจารณารายด้านแล้ว พบว่า ด้านคุณภาพการให้บริการ มีค่าเฉลี่ยสูงสุด (ค่าเฉลี่ย 4.45) รองลงมาคือ </t>
  </si>
  <si>
    <t xml:space="preserve">ด้านกระบวนการและขั้นตอนการให้บริการ (ค่าเฉลี่ย 4.40) เมื่อพิจารณารายข้อแล้ว พบว่า ข้อที่มีค่าเฉลี่ยสูงที่สุดคือ </t>
  </si>
  <si>
    <t>ความสะดวกในการลงทะเบียน (ค่าเฉลี่ย 4.53) รองลงมาได้แก่ ความรู้ และความสามารถในการถ่ายทอดความรู้</t>
  </si>
  <si>
    <t xml:space="preserve">ของวิทยากร (ค่าเฉลี่ย 4.46) </t>
  </si>
  <si>
    <t>คิดเป็นร้อยละ 21.82</t>
  </si>
  <si>
    <r>
      <rPr>
        <b/>
        <i/>
        <u/>
        <sz val="16"/>
        <rFont val="TH SarabunPSK"/>
        <family val="2"/>
      </rPr>
      <t>ตาราง 2</t>
    </r>
    <r>
      <rPr>
        <sz val="16"/>
        <rFont val="TH SarabunPSK"/>
        <family val="2"/>
      </rPr>
      <t xml:space="preserve">  แสดงจำนวนร้อยละของผู้ตอบแบบประเมิน จำแนกตามอายุ</t>
    </r>
  </si>
  <si>
    <r>
      <rPr>
        <b/>
        <i/>
        <u/>
        <sz val="16"/>
        <rFont val="TH SarabunPSK"/>
        <family val="2"/>
      </rPr>
      <t>ตาราง 1</t>
    </r>
    <r>
      <rPr>
        <u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แสดงจำนวนร้อยละของผู้ตอบแบบประเมิน จำแนกตามเพศ</t>
    </r>
  </si>
  <si>
    <t xml:space="preserve"> - 2 -</t>
  </si>
  <si>
    <r>
      <rPr>
        <b/>
        <i/>
        <sz val="15"/>
        <rFont val="TH SarabunPSK"/>
        <family val="2"/>
      </rPr>
      <t xml:space="preserve">                   </t>
    </r>
    <r>
      <rPr>
        <b/>
        <i/>
        <u/>
        <sz val="15"/>
        <rFont val="TH SarabunPSK"/>
        <family val="2"/>
      </rPr>
      <t>ตาราง 4</t>
    </r>
    <r>
      <rPr>
        <b/>
        <i/>
        <sz val="15"/>
        <rFont val="TH SarabunPSK"/>
        <family val="2"/>
      </rPr>
      <t xml:space="preserve">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</si>
  <si>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>ของโครงการคือ ผู้เข้าร่วมหลังเข้ารับการอบรมค่าเฉลี่ย ความรู้ ความเข้าใจสูงขึ้น อยู่ในระดับมาก</t>
  </si>
  <si>
    <t xml:space="preserve">ในภาพรวมของระบบการทำงานของระบบการเขียนวิทยานิพนธ์อิเล็กทรอนิกส์เพิ่มมากขึ้น (ค่าเฉลี่ยก่อน 2.72) </t>
  </si>
  <si>
    <t>(ค่าเฉลี่ยหลัง 4.09) ตามลำดับ ในทำนองเดียวกันกับผู้เข้าร่วมโครงการมีความรู้ความเข้าใจในระบบการเขียน</t>
  </si>
  <si>
    <t>วิทยานิพนธ์อิเล็กทรอนิกส์เพิ่มมากขึ้น (ค่าเฉลี่ยก่อน 3.00) (ค่าเฉลี่ยหลัง 4.10) ตามลำดับ</t>
  </si>
  <si>
    <t xml:space="preserve">(ค่าเฉลี่ย 4.45) รองลงมาคือ ด้านกระบวนการและขั้นตอนการให้บริการ (ค่าเฉลี่ย 4.40) เมื่อพิจารณารายข้อแล้ว </t>
  </si>
  <si>
    <t xml:space="preserve">พบว่า ข้อที่มีค่าเฉลี่ยสูงที่สุดคือ ความสะดวกในการลงทะเบียน (ค่าเฉลี่ย 4.53) รองลงมาได้แก่ ความรู้ </t>
  </si>
  <si>
    <t xml:space="preserve">และความสามารถในการถ่ายทอดความรู้ของวิทยากร (ค่าเฉลี่ย 4.46) </t>
  </si>
  <si>
    <r>
      <rPr>
        <b/>
        <sz val="16"/>
        <rFont val="TH SarabunPSK"/>
        <family val="2"/>
      </rPr>
      <t xml:space="preserve">              ข้อเสนอแนะสำหรับการจัดการโครงการฯ ครั้งต่อไป คือ</t>
    </r>
    <r>
      <rPr>
        <sz val="16"/>
        <rFont val="TH SarabunPSK"/>
        <family val="2"/>
      </rPr>
      <t xml:space="preserve"> </t>
    </r>
  </si>
  <si>
    <t>- 3 -</t>
  </si>
  <si>
    <t>- 4 -</t>
  </si>
  <si>
    <t xml:space="preserve">- 5 - </t>
  </si>
  <si>
    <t>จากตาราง 5 ก่อนเข้ารับการอบรมผู้เข้าร่วมโครงการมีความรู้ความเข้าใจเกี่ยวกับกิจกรรมที่จัด</t>
  </si>
  <si>
    <t xml:space="preserve">สูงขึ้น อยู่ในระดับมาก (ค่าเฉลี่ย 4.09) </t>
  </si>
  <si>
    <t>ความเข้าใจสูงขึ้นอยู่ในระดับมาก (ค่าเฉลี่ย 4.09) เมื่อพิจารณารายข้อพบว่า ผู้เข้าร่วมโครงการมีความรู้ความเข้าใจ</t>
  </si>
  <si>
    <t>ผู้ตอบแบบสอบถามเป็นเพศหญิง คิดเป็นร้อยละ 78.18 และเพศชาย คิดเป็นร้อยละ 21.82</t>
  </si>
  <si>
    <t xml:space="preserve">จำแนกตามอายุ พบว่า ส่วนใหญ่มีอายุน้อยกว่า 30 ปี คิดเป็นร้อยละ 76.36 รองลงมาได้แก่ อายุระหว่าง </t>
  </si>
  <si>
    <t>41 - 50 ปี คิดเป็นร้อยละ 20.61</t>
  </si>
  <si>
    <t>เพศชาย</t>
  </si>
  <si>
    <t>เพศหญิง</t>
  </si>
  <si>
    <t>สำหรับนิสิตระดับบัณฑิตศึกษา คณะศึกษาศาสตร์ (อบรมออนไลน์)</t>
  </si>
  <si>
    <t xml:space="preserve">ในวันอาทิตย์ที่ 12 กันยายน 2564 สำหรับนิสิตระดับบัณฑิตศึกษา คณะศึกษาศาสตร์ (อบรมออนไลน์) </t>
  </si>
  <si>
    <t xml:space="preserve">โดยมีวัตถุประสงค์ เพื่อสร้างความรู้ความเข้าใจให้กับนิสิตบัณฑิตศึกษาเกี่ยวกับวิธีการเขียนวิทยานิพนธ์ด้วยระบบ </t>
  </si>
  <si>
    <t xml:space="preserve">(iThesis) เป้าหมายผู้เข้าร่วมโครงการ จำนวน 249 คน มีผู้เข้าร่วมโครงการจำนวน 165 คน ผู้ตอบแบบสอบถาม </t>
  </si>
  <si>
    <t xml:space="preserve">จำนวนทั้งสิ้น 165 คน คิดเป็นร้อยละ 100.00 ของผู้เข้าร่วมโครงการ </t>
  </si>
  <si>
    <t xml:space="preserve">                 ผู้ตอบแบบสอบถามสังกัดคณะศึกษาศาสตร์ สังกัดสาขาวิชาสาขาวิชาการบริหารการศึกษา </t>
  </si>
  <si>
    <t xml:space="preserve">                 คิดเป็นร้อยละ 18.79 </t>
  </si>
  <si>
    <t xml:space="preserve">                 คิดเป็นร้อยละ 29.70 รองลงมาได้แก่ สาขาวิชาภาษาไทย คิดเป็นร้อยละ 23.64 และสาขาวิชาวิทยาศาสตร์ </t>
  </si>
  <si>
    <t xml:space="preserve">(ค่าเฉลี่ย 4.09) เมื่อเทียบกับก่อนการเข้ารับการอบรม อยู่ในระดับปานกลาง (ค่าเฉลี่ย 2.86) </t>
  </si>
  <si>
    <t>กิจกรรมที่จัดในโครงการฯ ภาพรวมอยู่ในระดับปานกลาง (ค่าเฉลี่ย 2.86) และหลังเข้ารับการอบรมค่าเฉลี่ยความรู้</t>
  </si>
  <si>
    <r>
      <rPr>
        <b/>
        <i/>
        <u/>
        <sz val="16"/>
        <rFont val="TH SarabunPSK"/>
        <family val="2"/>
      </rPr>
      <t>ตาราง 3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จำแนกตามระดับการศึกษา</t>
    </r>
  </si>
  <si>
    <t>จากตาราง 3 แสดงจำนวนและร้อยละของผู้ตอบแบบประเมิน จำแนกตามระดับการศึกษา พบว่า</t>
  </si>
  <si>
    <t>ส่วนใหญ่ผู้ตอบแบบสอบถามเป็นนิสิตระดับปริญญาเอก คิดเป็นร้อยละ 78.18 รองลงมาได้แก่ นิสิตระดับปริญญาโท</t>
  </si>
  <si>
    <t>ในโครงการฯ ภาพรวม อยู่ในระดับปานกลาง (ค่าเฉลี่ย 2.86) และหลังเข้ารับการอบรมค่าเฉลี่ย ความรู้ ความเข้าใจ</t>
  </si>
  <si>
    <t>3.วีดีโอย้อนหลัง</t>
  </si>
  <si>
    <t>4.เป็นการจัดอบรมที่ดีเนื่องจากเป็นสิ่งอำนวยความสะดวกในการใช้งาน</t>
  </si>
  <si>
    <t>5.ผู้บรรยายสามารถอธิบายได้ชัดเจน เสียงดัง ชัดเจนดี</t>
  </si>
  <si>
    <t>6.เพิ่มเวลาการอบรมให้นานขึ้น และให้ทำตามทีละขั้นตอนได้ทัน</t>
  </si>
  <si>
    <t>7.อยากให้มีการรับรองในระบบ IOS ใน MAC</t>
  </si>
  <si>
    <t>8.ควรจัดโครงการอย่างต่อเนื่อง</t>
  </si>
  <si>
    <t xml:space="preserve"> ผู้ตอบแบบสอบถามเป็นนิสิตระดับปริญญาเอก คิดเป็นร้อยละ 78.18 รองลงมาได้แก่ นิสิตระดับปริญญาโท</t>
  </si>
  <si>
    <t xml:space="preserve">      จากตาราง 4 พบว่า ผู้ตอบแบบสอบถามสังกัดคณะศึกษาศาสตร์ สาขาวิชาสาขาวิชาการบริหาร</t>
  </si>
  <si>
    <t xml:space="preserve">             วิทยาศาสตร์ คิดเป็นร้อยละ 18.79</t>
  </si>
  <si>
    <t xml:space="preserve">             การศึกษา คิดเป็นร้อยละ 29.70 รองลงมาได้แก่ สาขาวิชาภาษาไทย คิดเป็นร้อยละ 23.64 และสาขาวิชา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</si>
</sst>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m/d/yyyy\ h:mm:ss"/>
  </numFmts>
  <fonts count="39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sz val="14"/>
      <color rgb="FF00000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sz val="16"/>
      <name val="TH Sarabun New"/>
      <family val="2"/>
    </font>
    <font>
      <b/>
      <sz val="14"/>
      <name val="TH SarabunPSK"/>
      <family val="2"/>
    </font>
    <font>
      <b/>
      <sz val="14"/>
      <color rgb="FF000000"/>
      <name val="TH SarabunPSK"/>
      <family val="2"/>
    </font>
    <font>
      <b/>
      <sz val="18"/>
      <color rgb="FF000000"/>
      <name val="TH SarabunPSK"/>
      <family val="2"/>
    </font>
    <font>
      <sz val="10"/>
      <color theme="1"/>
      <name val="Arial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5"/>
      <color indexed="8"/>
      <name val="TH SarabunPSK"/>
      <family val="2"/>
    </font>
    <font>
      <sz val="16"/>
      <color indexed="8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i/>
      <sz val="15"/>
      <color rgb="FFFF0000"/>
      <name val="TH SarabunPSK"/>
      <family val="2"/>
    </font>
    <font>
      <b/>
      <sz val="15"/>
      <color rgb="FFFF0000"/>
      <name val="TH SarabunPSK"/>
      <family val="2"/>
    </font>
    <font>
      <sz val="15"/>
      <color rgb="FFFF0000"/>
      <name val="TH SarabunPSK"/>
      <family val="2"/>
    </font>
    <font>
      <b/>
      <i/>
      <u/>
      <sz val="16"/>
      <name val="TH SarabunPSK"/>
      <family val="2"/>
    </font>
    <font>
      <u/>
      <sz val="16"/>
      <name val="TH SarabunPSK"/>
      <family val="2"/>
    </font>
    <font>
      <b/>
      <i/>
      <u/>
      <sz val="15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EDADE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7FDA5"/>
        <bgColor indexed="64"/>
      </patternFill>
    </fill>
    <fill>
      <patternFill patternType="solid">
        <fgColor theme="7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5" fillId="0" borderId="0" xfId="0" applyFont="1"/>
    <xf numFmtId="0" fontId="1" fillId="0" borderId="0" xfId="0" applyFont="1" applyBorder="1"/>
    <xf numFmtId="0" fontId="7" fillId="0" borderId="0" xfId="0" applyFont="1"/>
    <xf numFmtId="0" fontId="8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9" fillId="0" borderId="0" xfId="0" applyFont="1"/>
    <xf numFmtId="0" fontId="1" fillId="0" borderId="0" xfId="0" applyFont="1" applyAlignment="1">
      <alignment horizontal="center"/>
    </xf>
    <xf numFmtId="0" fontId="10" fillId="0" borderId="0" xfId="0" applyFont="1"/>
    <xf numFmtId="0" fontId="1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Alignment="1"/>
    <xf numFmtId="0" fontId="8" fillId="3" borderId="0" xfId="0" applyFont="1" applyFill="1" applyAlignment="1">
      <alignment wrapText="1"/>
    </xf>
    <xf numFmtId="2" fontId="6" fillId="0" borderId="7" xfId="0" applyNumberFormat="1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" fillId="0" borderId="0" xfId="0" applyFont="1" applyAlignment="1">
      <alignment horizontal="left" indent="5"/>
    </xf>
    <xf numFmtId="0" fontId="16" fillId="0" borderId="0" xfId="0" applyFont="1"/>
    <xf numFmtId="0" fontId="12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8" fillId="4" borderId="0" xfId="0" applyFont="1" applyFill="1" applyAlignment="1">
      <alignment wrapText="1"/>
    </xf>
    <xf numFmtId="0" fontId="6" fillId="0" borderId="0" xfId="0" applyFont="1"/>
    <xf numFmtId="49" fontId="2" fillId="0" borderId="0" xfId="0" applyNumberFormat="1" applyFont="1" applyAlignment="1"/>
    <xf numFmtId="0" fontId="1" fillId="0" borderId="0" xfId="0" applyFont="1" applyAlignment="1">
      <alignment horizontal="left" indent="5"/>
    </xf>
    <xf numFmtId="0" fontId="8" fillId="5" borderId="0" xfId="0" applyFont="1" applyFill="1" applyAlignment="1">
      <alignment wrapText="1"/>
    </xf>
    <xf numFmtId="0" fontId="6" fillId="0" borderId="16" xfId="0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6" fillId="0" borderId="15" xfId="0" applyFont="1" applyFill="1" applyBorder="1" applyAlignment="1">
      <alignment horizontal="center"/>
    </xf>
    <xf numFmtId="0" fontId="6" fillId="0" borderId="1" xfId="0" applyFont="1" applyBorder="1"/>
    <xf numFmtId="0" fontId="1" fillId="0" borderId="2" xfId="0" applyFont="1" applyBorder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/>
    <xf numFmtId="0" fontId="19" fillId="0" borderId="26" xfId="0" applyFont="1" applyBorder="1"/>
    <xf numFmtId="0" fontId="19" fillId="0" borderId="27" xfId="0" applyFont="1" applyBorder="1"/>
    <xf numFmtId="0" fontId="19" fillId="0" borderId="25" xfId="0" applyFont="1" applyBorder="1"/>
    <xf numFmtId="0" fontId="19" fillId="0" borderId="22" xfId="0" applyFont="1" applyBorder="1"/>
    <xf numFmtId="0" fontId="19" fillId="0" borderId="23" xfId="0" applyFont="1" applyBorder="1"/>
    <xf numFmtId="0" fontId="19" fillId="0" borderId="24" xfId="0" applyFont="1" applyBorder="1"/>
    <xf numFmtId="2" fontId="21" fillId="0" borderId="9" xfId="0" applyNumberFormat="1" applyFont="1" applyBorder="1" applyAlignment="1">
      <alignment horizontal="center"/>
    </xf>
    <xf numFmtId="2" fontId="19" fillId="0" borderId="0" xfId="0" applyNumberFormat="1" applyFont="1"/>
    <xf numFmtId="2" fontId="21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2" fontId="20" fillId="0" borderId="13" xfId="0" applyNumberFormat="1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2" fontId="21" fillId="0" borderId="16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2" fillId="0" borderId="0" xfId="0" applyFont="1"/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4" fillId="0" borderId="13" xfId="0" applyFont="1" applyBorder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49" fontId="2" fillId="0" borderId="0" xfId="0" applyNumberFormat="1" applyFont="1" applyAlignment="1">
      <alignment horizontal="center"/>
    </xf>
    <xf numFmtId="0" fontId="6" fillId="0" borderId="16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1" fillId="0" borderId="24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Alignment="1"/>
    <xf numFmtId="0" fontId="24" fillId="6" borderId="13" xfId="0" applyFont="1" applyFill="1" applyBorder="1" applyAlignment="1">
      <alignment horizontal="center" vertical="top" wrapText="1"/>
    </xf>
    <xf numFmtId="2" fontId="24" fillId="6" borderId="13" xfId="0" applyNumberFormat="1" applyFont="1" applyFill="1" applyBorder="1" applyAlignment="1">
      <alignment wrapText="1"/>
    </xf>
    <xf numFmtId="2" fontId="23" fillId="6" borderId="13" xfId="0" applyNumberFormat="1" applyFont="1" applyFill="1" applyBorder="1" applyAlignment="1">
      <alignment wrapText="1"/>
    </xf>
    <xf numFmtId="2" fontId="25" fillId="0" borderId="0" xfId="0" applyNumberFormat="1" applyFont="1" applyAlignment="1">
      <alignment wrapText="1"/>
    </xf>
    <xf numFmtId="0" fontId="1" fillId="0" borderId="0" xfId="0" applyFont="1" applyFill="1" applyAlignment="1">
      <alignment horizontal="center"/>
    </xf>
    <xf numFmtId="187" fontId="26" fillId="0" borderId="0" xfId="0" applyNumberFormat="1" applyFont="1" applyAlignment="1"/>
    <xf numFmtId="0" fontId="26" fillId="0" borderId="0" xfId="0" applyFont="1" applyAlignment="1"/>
    <xf numFmtId="0" fontId="27" fillId="0" borderId="0" xfId="0" applyFont="1"/>
    <xf numFmtId="0" fontId="28" fillId="0" borderId="0" xfId="0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0" fontId="29" fillId="0" borderId="0" xfId="0" applyFont="1" applyAlignme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30" fillId="0" borderId="0" xfId="0" applyFont="1"/>
    <xf numFmtId="49" fontId="2" fillId="0" borderId="0" xfId="0" applyNumberFormat="1" applyFont="1" applyAlignment="1">
      <alignment horizontal="right"/>
    </xf>
    <xf numFmtId="0" fontId="31" fillId="0" borderId="0" xfId="0" applyFont="1"/>
    <xf numFmtId="0" fontId="4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33" fillId="0" borderId="0" xfId="0" applyFont="1"/>
    <xf numFmtId="0" fontId="34" fillId="0" borderId="0" xfId="0" applyFont="1" applyFill="1" applyBorder="1" applyAlignment="1">
      <alignment horizontal="center"/>
    </xf>
    <xf numFmtId="1" fontId="34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/>
    <xf numFmtId="0" fontId="27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center"/>
    </xf>
    <xf numFmtId="0" fontId="8" fillId="0" borderId="0" xfId="0" applyFont="1" applyAlignment="1"/>
    <xf numFmtId="0" fontId="8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left" vertical="center"/>
    </xf>
    <xf numFmtId="0" fontId="24" fillId="7" borderId="13" xfId="0" applyFont="1" applyFill="1" applyBorder="1" applyAlignment="1">
      <alignment horizontal="center" vertical="top" wrapText="1"/>
    </xf>
    <xf numFmtId="2" fontId="24" fillId="7" borderId="13" xfId="0" applyNumberFormat="1" applyFont="1" applyFill="1" applyBorder="1" applyAlignment="1">
      <alignment wrapText="1"/>
    </xf>
    <xf numFmtId="2" fontId="23" fillId="7" borderId="13" xfId="0" applyNumberFormat="1" applyFont="1" applyFill="1" applyBorder="1" applyAlignment="1">
      <alignment wrapText="1"/>
    </xf>
    <xf numFmtId="0" fontId="26" fillId="0" borderId="0" xfId="0" applyFont="1"/>
    <xf numFmtId="2" fontId="24" fillId="7" borderId="14" xfId="0" applyNumberFormat="1" applyFont="1" applyFill="1" applyBorder="1" applyAlignment="1">
      <alignment wrapText="1"/>
    </xf>
    <xf numFmtId="2" fontId="24" fillId="6" borderId="14" xfId="0" applyNumberFormat="1" applyFont="1" applyFill="1" applyBorder="1" applyAlignment="1">
      <alignment wrapText="1"/>
    </xf>
    <xf numFmtId="0" fontId="0" fillId="0" borderId="13" xfId="0" applyFont="1" applyBorder="1" applyAlignment="1"/>
    <xf numFmtId="0" fontId="26" fillId="0" borderId="13" xfId="0" applyFont="1" applyBorder="1" applyAlignment="1"/>
    <xf numFmtId="0" fontId="26" fillId="7" borderId="13" xfId="0" applyFont="1" applyFill="1" applyBorder="1" applyAlignment="1"/>
    <xf numFmtId="0" fontId="24" fillId="8" borderId="13" xfId="0" applyFont="1" applyFill="1" applyBorder="1" applyAlignment="1">
      <alignment horizontal="center" vertical="top" wrapText="1"/>
    </xf>
    <xf numFmtId="0" fontId="26" fillId="8" borderId="13" xfId="0" applyFont="1" applyFill="1" applyBorder="1" applyAlignment="1"/>
    <xf numFmtId="0" fontId="24" fillId="4" borderId="13" xfId="0" applyFont="1" applyFill="1" applyBorder="1" applyAlignment="1">
      <alignment horizontal="center" vertical="top" wrapText="1"/>
    </xf>
    <xf numFmtId="0" fontId="26" fillId="4" borderId="13" xfId="0" applyFont="1" applyFill="1" applyBorder="1" applyAlignment="1"/>
    <xf numFmtId="0" fontId="26" fillId="6" borderId="13" xfId="0" applyFont="1" applyFill="1" applyBorder="1" applyAlignment="1"/>
    <xf numFmtId="2" fontId="24" fillId="4" borderId="14" xfId="0" applyNumberFormat="1" applyFont="1" applyFill="1" applyBorder="1" applyAlignment="1">
      <alignment wrapText="1"/>
    </xf>
    <xf numFmtId="2" fontId="24" fillId="4" borderId="13" xfId="0" applyNumberFormat="1" applyFont="1" applyFill="1" applyBorder="1" applyAlignment="1">
      <alignment wrapText="1"/>
    </xf>
    <xf numFmtId="2" fontId="24" fillId="8" borderId="14" xfId="0" applyNumberFormat="1" applyFont="1" applyFill="1" applyBorder="1" applyAlignment="1">
      <alignment wrapText="1"/>
    </xf>
    <xf numFmtId="2" fontId="24" fillId="8" borderId="13" xfId="0" applyNumberFormat="1" applyFont="1" applyFill="1" applyBorder="1" applyAlignment="1">
      <alignment wrapText="1"/>
    </xf>
    <xf numFmtId="2" fontId="23" fillId="4" borderId="13" xfId="0" applyNumberFormat="1" applyFont="1" applyFill="1" applyBorder="1" applyAlignment="1">
      <alignment wrapText="1"/>
    </xf>
    <xf numFmtId="2" fontId="23" fillId="8" borderId="13" xfId="0" applyNumberFormat="1" applyFont="1" applyFill="1" applyBorder="1" applyAlignment="1">
      <alignment wrapText="1"/>
    </xf>
    <xf numFmtId="0" fontId="1" fillId="6" borderId="13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8" fillId="6" borderId="13" xfId="0" applyFont="1" applyFill="1" applyBorder="1" applyAlignment="1">
      <alignment wrapText="1"/>
    </xf>
    <xf numFmtId="0" fontId="22" fillId="0" borderId="0" xfId="0" applyFont="1" applyBorder="1"/>
    <xf numFmtId="0" fontId="15" fillId="0" borderId="0" xfId="0" applyFont="1" applyBorder="1"/>
    <xf numFmtId="0" fontId="1" fillId="0" borderId="14" xfId="0" applyFont="1" applyBorder="1" applyAlignment="1">
      <alignment horizontal="center" vertical="top"/>
    </xf>
    <xf numFmtId="0" fontId="1" fillId="0" borderId="13" xfId="0" applyFont="1" applyBorder="1"/>
    <xf numFmtId="0" fontId="1" fillId="0" borderId="24" xfId="0" applyFont="1" applyBorder="1"/>
    <xf numFmtId="0" fontId="1" fillId="0" borderId="14" xfId="0" applyFont="1" applyBorder="1" applyAlignment="1">
      <alignment vertical="top"/>
    </xf>
    <xf numFmtId="0" fontId="11" fillId="0" borderId="7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2" fontId="19" fillId="0" borderId="10" xfId="0" applyNumberFormat="1" applyFont="1" applyBorder="1" applyAlignment="1">
      <alignment horizontal="center" vertical="top"/>
    </xf>
    <xf numFmtId="2" fontId="19" fillId="0" borderId="14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FDA5"/>
      <color rgb="FFEDADE4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33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33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158297</xdr:colOff>
      <xdr:row>33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995261" y="127734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33</xdr:row>
      <xdr:rowOff>0</xdr:rowOff>
    </xdr:from>
    <xdr:ext cx="156036" cy="172227"/>
    <xdr:sp macro="" textlink="">
      <xdr:nvSpPr>
        <xdr:cNvPr id="3" name="TextBox 2"/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20</xdr:row>
      <xdr:rowOff>51792</xdr:rowOff>
    </xdr:from>
    <xdr:ext cx="65" cy="172227"/>
    <xdr:sp macro="" textlink="">
      <xdr:nvSpPr>
        <xdr:cNvPr id="15" name="TextBox 14"/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21</xdr:row>
      <xdr:rowOff>63698</xdr:rowOff>
    </xdr:from>
    <xdr:ext cx="65" cy="172227"/>
    <xdr:sp macro="" textlink="">
      <xdr:nvSpPr>
        <xdr:cNvPr id="16" name="TextBox 15"/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33</xdr:row>
      <xdr:rowOff>0</xdr:rowOff>
    </xdr:from>
    <xdr:ext cx="65" cy="172227"/>
    <xdr:sp macro="" textlink="">
      <xdr:nvSpPr>
        <xdr:cNvPr id="17" name="TextBox 16"/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33</xdr:row>
      <xdr:rowOff>0</xdr:rowOff>
    </xdr:from>
    <xdr:ext cx="65" cy="172227"/>
    <xdr:sp macro="" textlink="">
      <xdr:nvSpPr>
        <xdr:cNvPr id="18" name="TextBox 17"/>
        <xdr:cNvSpPr txBox="1"/>
      </xdr:nvSpPr>
      <xdr:spPr>
        <a:xfrm>
          <a:off x="513161" y="72431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33</xdr:row>
      <xdr:rowOff>0</xdr:rowOff>
    </xdr:from>
    <xdr:ext cx="65" cy="172227"/>
    <xdr:sp macro="" textlink="">
      <xdr:nvSpPr>
        <xdr:cNvPr id="19" name="TextBox 18"/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33</xdr:row>
      <xdr:rowOff>0</xdr:rowOff>
    </xdr:from>
    <xdr:ext cx="65" cy="172227"/>
    <xdr:sp macro="" textlink="">
      <xdr:nvSpPr>
        <xdr:cNvPr id="23" name="TextBox 22"/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33</xdr:row>
      <xdr:rowOff>0</xdr:rowOff>
    </xdr:from>
    <xdr:ext cx="65" cy="172227"/>
    <xdr:sp macro="" textlink="">
      <xdr:nvSpPr>
        <xdr:cNvPr id="24" name="TextBox 23"/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33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33</xdr:row>
      <xdr:rowOff>0</xdr:rowOff>
    </xdr:from>
    <xdr:ext cx="65" cy="172227"/>
    <xdr:sp macro="" textlink="">
      <xdr:nvSpPr>
        <xdr:cNvPr id="14" name="TextBox 13"/>
        <xdr:cNvSpPr txBox="1"/>
      </xdr:nvSpPr>
      <xdr:spPr>
        <a:xfrm>
          <a:off x="7085409" y="733246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33</xdr:row>
      <xdr:rowOff>0</xdr:rowOff>
    </xdr:from>
    <xdr:ext cx="65" cy="172227"/>
    <xdr:sp macro="" textlink="">
      <xdr:nvSpPr>
        <xdr:cNvPr id="20" name="TextBox 19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33</xdr:row>
      <xdr:rowOff>0</xdr:rowOff>
    </xdr:from>
    <xdr:ext cx="65" cy="172227"/>
    <xdr:sp macro="" textlink="">
      <xdr:nvSpPr>
        <xdr:cNvPr id="21" name="TextBox 20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33</xdr:row>
      <xdr:rowOff>0</xdr:rowOff>
    </xdr:from>
    <xdr:ext cx="65" cy="172227"/>
    <xdr:sp macro="" textlink="">
      <xdr:nvSpPr>
        <xdr:cNvPr id="22" name="TextBox 21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33</xdr:row>
      <xdr:rowOff>0</xdr:rowOff>
    </xdr:from>
    <xdr:ext cx="65" cy="172227"/>
    <xdr:sp macro="" textlink="">
      <xdr:nvSpPr>
        <xdr:cNvPr id="26" name="TextBox 25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33</xdr:row>
      <xdr:rowOff>0</xdr:rowOff>
    </xdr:from>
    <xdr:ext cx="65" cy="172227"/>
    <xdr:sp macro="" textlink="">
      <xdr:nvSpPr>
        <xdr:cNvPr id="27" name="TextBox 26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33</xdr:row>
      <xdr:rowOff>0</xdr:rowOff>
    </xdr:from>
    <xdr:ext cx="65" cy="172227"/>
    <xdr:sp macro="" textlink="">
      <xdr:nvSpPr>
        <xdr:cNvPr id="28" name="TextBox 27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33</xdr:row>
      <xdr:rowOff>0</xdr:rowOff>
    </xdr:from>
    <xdr:ext cx="65" cy="172227"/>
    <xdr:sp macro="" textlink="">
      <xdr:nvSpPr>
        <xdr:cNvPr id="29" name="TextBox 28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33</xdr:row>
      <xdr:rowOff>0</xdr:rowOff>
    </xdr:from>
    <xdr:ext cx="65" cy="172227"/>
    <xdr:sp macro="" textlink="">
      <xdr:nvSpPr>
        <xdr:cNvPr id="30" name="TextBox 29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482600</xdr:colOff>
      <xdr:row>33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48260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33</xdr:row>
      <xdr:rowOff>0</xdr:rowOff>
    </xdr:from>
    <xdr:ext cx="156036" cy="172227"/>
    <xdr:sp macro="" textlink="">
      <xdr:nvSpPr>
        <xdr:cNvPr id="32" name="TextBox 31"/>
        <xdr:cNvSpPr txBox="1"/>
      </xdr:nvSpPr>
      <xdr:spPr>
        <a:xfrm>
          <a:off x="1778794" y="7880152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33</xdr:row>
      <xdr:rowOff>0</xdr:rowOff>
    </xdr:from>
    <xdr:ext cx="65" cy="172227"/>
    <xdr:sp macro="" textlink="">
      <xdr:nvSpPr>
        <xdr:cNvPr id="33" name="TextBox 32"/>
        <xdr:cNvSpPr txBox="1"/>
      </xdr:nvSpPr>
      <xdr:spPr>
        <a:xfrm>
          <a:off x="1553765" y="72586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33</xdr:row>
      <xdr:rowOff>0</xdr:rowOff>
    </xdr:from>
    <xdr:ext cx="65" cy="172227"/>
    <xdr:sp macro="" textlink="">
      <xdr:nvSpPr>
        <xdr:cNvPr id="34" name="TextBox 33"/>
        <xdr:cNvSpPr txBox="1"/>
      </xdr:nvSpPr>
      <xdr:spPr>
        <a:xfrm>
          <a:off x="513161" y="7575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33</xdr:row>
      <xdr:rowOff>0</xdr:rowOff>
    </xdr:from>
    <xdr:ext cx="65" cy="172227"/>
    <xdr:sp macro="" textlink="">
      <xdr:nvSpPr>
        <xdr:cNvPr id="35" name="TextBox 34"/>
        <xdr:cNvSpPr txBox="1"/>
      </xdr:nvSpPr>
      <xdr:spPr>
        <a:xfrm>
          <a:off x="1098946" y="78682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82600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1</xdr:row>
      <xdr:rowOff>0</xdr:rowOff>
    </xdr:from>
    <xdr:ext cx="65" cy="172227"/>
    <xdr:sp macro="" textlink="">
      <xdr:nvSpPr>
        <xdr:cNvPr id="3" name="TextBox 2"/>
        <xdr:cNvSpPr txBox="1"/>
      </xdr:nvSpPr>
      <xdr:spPr>
        <a:xfrm>
          <a:off x="4248150" y="8829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158297</xdr:colOff>
      <xdr:row>1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2253797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1</xdr:row>
      <xdr:rowOff>0</xdr:rowOff>
    </xdr:from>
    <xdr:ext cx="156036" cy="172227"/>
    <xdr:sp macro="" textlink="">
      <xdr:nvSpPr>
        <xdr:cNvPr id="5" name="TextBox 4"/>
        <xdr:cNvSpPr txBox="1"/>
      </xdr:nvSpPr>
      <xdr:spPr>
        <a:xfrm>
          <a:off x="1959769" y="8829675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1</xdr:row>
      <xdr:rowOff>0</xdr:rowOff>
    </xdr:from>
    <xdr:ext cx="65" cy="172227"/>
    <xdr:sp macro="" textlink="">
      <xdr:nvSpPr>
        <xdr:cNvPr id="6" name="TextBox 5"/>
        <xdr:cNvSpPr txBox="1"/>
      </xdr:nvSpPr>
      <xdr:spPr>
        <a:xfrm>
          <a:off x="1734740" y="8829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1</xdr:row>
      <xdr:rowOff>0</xdr:rowOff>
    </xdr:from>
    <xdr:ext cx="65" cy="172227"/>
    <xdr:sp macro="" textlink="">
      <xdr:nvSpPr>
        <xdr:cNvPr id="7" name="TextBox 6"/>
        <xdr:cNvSpPr txBox="1"/>
      </xdr:nvSpPr>
      <xdr:spPr>
        <a:xfrm>
          <a:off x="513161" y="8829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1</xdr:row>
      <xdr:rowOff>0</xdr:rowOff>
    </xdr:from>
    <xdr:ext cx="65" cy="172227"/>
    <xdr:sp macro="" textlink="">
      <xdr:nvSpPr>
        <xdr:cNvPr id="8" name="TextBox 7"/>
        <xdr:cNvSpPr txBox="1"/>
      </xdr:nvSpPr>
      <xdr:spPr>
        <a:xfrm>
          <a:off x="1184671" y="8829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1</xdr:row>
      <xdr:rowOff>0</xdr:rowOff>
    </xdr:from>
    <xdr:ext cx="65" cy="172227"/>
    <xdr:sp macro="" textlink="">
      <xdr:nvSpPr>
        <xdr:cNvPr id="9" name="TextBox 8"/>
        <xdr:cNvSpPr txBox="1"/>
      </xdr:nvSpPr>
      <xdr:spPr>
        <a:xfrm>
          <a:off x="7831931" y="8829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1</xdr:row>
      <xdr:rowOff>0</xdr:rowOff>
    </xdr:from>
    <xdr:ext cx="65" cy="172227"/>
    <xdr:sp macro="" textlink="">
      <xdr:nvSpPr>
        <xdr:cNvPr id="10" name="TextBox 9"/>
        <xdr:cNvSpPr txBox="1"/>
      </xdr:nvSpPr>
      <xdr:spPr>
        <a:xfrm>
          <a:off x="7730728" y="8829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1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7730728" y="8829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</xdr:row>
      <xdr:rowOff>0</xdr:rowOff>
    </xdr:from>
    <xdr:ext cx="65" cy="172227"/>
    <xdr:sp macro="" textlink="">
      <xdr:nvSpPr>
        <xdr:cNvPr id="12" name="TextBox 11"/>
        <xdr:cNvSpPr txBox="1"/>
      </xdr:nvSpPr>
      <xdr:spPr>
        <a:xfrm>
          <a:off x="7831931" y="9096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</xdr:row>
      <xdr:rowOff>0</xdr:rowOff>
    </xdr:from>
    <xdr:ext cx="65" cy="172227"/>
    <xdr:sp macro="" textlink="">
      <xdr:nvSpPr>
        <xdr:cNvPr id="13" name="TextBox 12"/>
        <xdr:cNvSpPr txBox="1"/>
      </xdr:nvSpPr>
      <xdr:spPr>
        <a:xfrm>
          <a:off x="7831931" y="9096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</xdr:row>
      <xdr:rowOff>0</xdr:rowOff>
    </xdr:from>
    <xdr:ext cx="65" cy="172227"/>
    <xdr:sp macro="" textlink="">
      <xdr:nvSpPr>
        <xdr:cNvPr id="14" name="TextBox 13"/>
        <xdr:cNvSpPr txBox="1"/>
      </xdr:nvSpPr>
      <xdr:spPr>
        <a:xfrm>
          <a:off x="7831931" y="9096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</xdr:row>
      <xdr:rowOff>0</xdr:rowOff>
    </xdr:from>
    <xdr:ext cx="65" cy="172227"/>
    <xdr:sp macro="" textlink="">
      <xdr:nvSpPr>
        <xdr:cNvPr id="15" name="TextBox 14"/>
        <xdr:cNvSpPr txBox="1"/>
      </xdr:nvSpPr>
      <xdr:spPr>
        <a:xfrm>
          <a:off x="7831931" y="9096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</xdr:row>
      <xdr:rowOff>0</xdr:rowOff>
    </xdr:from>
    <xdr:ext cx="65" cy="172227"/>
    <xdr:sp macro="" textlink="">
      <xdr:nvSpPr>
        <xdr:cNvPr id="16" name="TextBox 15"/>
        <xdr:cNvSpPr txBox="1"/>
      </xdr:nvSpPr>
      <xdr:spPr>
        <a:xfrm>
          <a:off x="7831931" y="9096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</xdr:row>
      <xdr:rowOff>0</xdr:rowOff>
    </xdr:from>
    <xdr:ext cx="65" cy="172227"/>
    <xdr:sp macro="" textlink="">
      <xdr:nvSpPr>
        <xdr:cNvPr id="17" name="TextBox 16"/>
        <xdr:cNvSpPr txBox="1"/>
      </xdr:nvSpPr>
      <xdr:spPr>
        <a:xfrm>
          <a:off x="7831931" y="9096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</xdr:row>
      <xdr:rowOff>0</xdr:rowOff>
    </xdr:from>
    <xdr:ext cx="65" cy="172227"/>
    <xdr:sp macro="" textlink="">
      <xdr:nvSpPr>
        <xdr:cNvPr id="18" name="TextBox 17"/>
        <xdr:cNvSpPr txBox="1"/>
      </xdr:nvSpPr>
      <xdr:spPr>
        <a:xfrm>
          <a:off x="7831931" y="9096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</xdr:row>
      <xdr:rowOff>0</xdr:rowOff>
    </xdr:from>
    <xdr:ext cx="65" cy="172227"/>
    <xdr:sp macro="" textlink="">
      <xdr:nvSpPr>
        <xdr:cNvPr id="19" name="TextBox 18"/>
        <xdr:cNvSpPr txBox="1"/>
      </xdr:nvSpPr>
      <xdr:spPr>
        <a:xfrm>
          <a:off x="7831931" y="9096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</xdr:row>
      <xdr:rowOff>0</xdr:rowOff>
    </xdr:from>
    <xdr:ext cx="65" cy="172227"/>
    <xdr:sp macro="" textlink="">
      <xdr:nvSpPr>
        <xdr:cNvPr id="20" name="TextBox 19"/>
        <xdr:cNvSpPr txBox="1"/>
      </xdr:nvSpPr>
      <xdr:spPr>
        <a:xfrm>
          <a:off x="7831931" y="9096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482600</xdr:colOff>
      <xdr:row>1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482600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1</xdr:row>
      <xdr:rowOff>0</xdr:rowOff>
    </xdr:from>
    <xdr:ext cx="156036" cy="172227"/>
    <xdr:sp macro="" textlink="">
      <xdr:nvSpPr>
        <xdr:cNvPr id="22" name="TextBox 21"/>
        <xdr:cNvSpPr txBox="1"/>
      </xdr:nvSpPr>
      <xdr:spPr>
        <a:xfrm>
          <a:off x="1959769" y="8829675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1</xdr:row>
      <xdr:rowOff>0</xdr:rowOff>
    </xdr:from>
    <xdr:ext cx="65" cy="172227"/>
    <xdr:sp macro="" textlink="">
      <xdr:nvSpPr>
        <xdr:cNvPr id="23" name="TextBox 22"/>
        <xdr:cNvSpPr txBox="1"/>
      </xdr:nvSpPr>
      <xdr:spPr>
        <a:xfrm>
          <a:off x="1734740" y="8829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1</xdr:row>
      <xdr:rowOff>0</xdr:rowOff>
    </xdr:from>
    <xdr:ext cx="65" cy="172227"/>
    <xdr:sp macro="" textlink="">
      <xdr:nvSpPr>
        <xdr:cNvPr id="24" name="TextBox 23"/>
        <xdr:cNvSpPr txBox="1"/>
      </xdr:nvSpPr>
      <xdr:spPr>
        <a:xfrm>
          <a:off x="513161" y="8829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1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1184671" y="8829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</xdr:row>
          <xdr:rowOff>209550</xdr:rowOff>
        </xdr:from>
        <xdr:to>
          <xdr:col>5</xdr:col>
          <xdr:colOff>352425</xdr:colOff>
          <xdr:row>6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3</xdr:row>
          <xdr:rowOff>142875</xdr:rowOff>
        </xdr:from>
        <xdr:to>
          <xdr:col>6</xdr:col>
          <xdr:colOff>285750</xdr:colOff>
          <xdr:row>4</xdr:row>
          <xdr:rowOff>19050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3</xdr:row>
          <xdr:rowOff>142875</xdr:rowOff>
        </xdr:from>
        <xdr:to>
          <xdr:col>6</xdr:col>
          <xdr:colOff>285750</xdr:colOff>
          <xdr:row>4</xdr:row>
          <xdr:rowOff>19050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2;&#3621;&#3611;&#3619;&#3632;&#3648;&#3617;&#3636;&#3609;&#3650;&#3588;&#3619;&#3591;&#3585;&#3634;&#3619;%20&#3585;&#3636;&#3592;&#3585;&#3619;&#3619;&#3617;/&#3612;&#3621;&#3611;&#3619;&#3632;&#3648;&#3617;&#3636;&#3609;&#3650;&#3588;&#3619;&#3591;&#3585;&#3634;&#3619;%20&#3611;&#3619;&#3632;&#3592;&#3635;&#3611;&#3637;%202563/&#3649;&#3610;&#3610;&#3611;&#3619;&#3632;&#3648;&#3617;&#3636;&#3609;&#3650;&#3588;&#3619;&#3591;&#3585;&#3634;&#3619;&#3611;&#3600;&#3617;&#3609;&#3636;&#3648;&#3607;&#3624;&#3609;&#3636;&#3626;&#3636;&#3605;&#3619;&#3632;&#3604;&#3633;&#3610;&#3610;&#3633;&#3603;&#3601;&#3636;&#3605;&#3631;%20&#3623;&#3633;&#3609;&#3607;&#3637;&#3656;%2020%20&#3617;&#3636;.&#3618;.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Responses 1"/>
      <sheetName val="บทสรุป"/>
      <sheetName val="เพศ"/>
      <sheetName val="อายุ"/>
      <sheetName val="ตาราง 3"/>
      <sheetName val="ตาราง 4"/>
      <sheetName val="ตาราง 5"/>
      <sheetName val="ตาราง 6"/>
      <sheetName val="ข้อเสนอแนะ"/>
    </sheetNames>
    <sheetDataSet>
      <sheetData sheetId="0"/>
      <sheetData sheetId="1"/>
      <sheetData sheetId="2"/>
      <sheetData sheetId="3">
        <row r="5">
          <cell r="B5" t="str">
            <v>น้อยกว่า 30 ปี</v>
          </cell>
        </row>
        <row r="6">
          <cell r="B6" t="str">
            <v>30 - 40 ปี</v>
          </cell>
        </row>
        <row r="7">
          <cell r="B7" t="str">
            <v>41 - 50 ปี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6"/>
  <sheetViews>
    <sheetView topLeftCell="A11" workbookViewId="0">
      <selection activeCell="B51" sqref="B51"/>
    </sheetView>
  </sheetViews>
  <sheetFormatPr defaultColWidth="12.625" defaultRowHeight="14.25" x14ac:dyDescent="0.2"/>
  <cols>
    <col min="1" max="24" width="18.875" style="104" customWidth="1"/>
    <col min="25" max="16384" width="12.625" style="104"/>
  </cols>
  <sheetData>
    <row r="1" spans="1:18" x14ac:dyDescent="0.2">
      <c r="A1" s="148" t="s">
        <v>55</v>
      </c>
      <c r="B1" s="148" t="s">
        <v>56</v>
      </c>
      <c r="C1" s="148" t="s">
        <v>57</v>
      </c>
      <c r="D1" s="148" t="s">
        <v>58</v>
      </c>
      <c r="E1" s="148" t="s">
        <v>59</v>
      </c>
      <c r="F1" s="148" t="s">
        <v>60</v>
      </c>
      <c r="G1" s="148" t="s">
        <v>61</v>
      </c>
      <c r="H1" s="148" t="s">
        <v>106</v>
      </c>
      <c r="I1" s="148" t="s">
        <v>107</v>
      </c>
      <c r="J1" s="148" t="s">
        <v>62</v>
      </c>
      <c r="K1" s="148" t="s">
        <v>63</v>
      </c>
      <c r="L1" s="148" t="s">
        <v>64</v>
      </c>
      <c r="M1" s="148" t="s">
        <v>65</v>
      </c>
      <c r="N1" s="148" t="s">
        <v>66</v>
      </c>
      <c r="O1" s="148" t="s">
        <v>67</v>
      </c>
      <c r="P1" s="148" t="s">
        <v>68</v>
      </c>
      <c r="Q1" s="148" t="s">
        <v>69</v>
      </c>
      <c r="R1" s="148" t="s">
        <v>70</v>
      </c>
    </row>
    <row r="2" spans="1:18" x14ac:dyDescent="0.2">
      <c r="A2" s="110">
        <v>44451.664016180555</v>
      </c>
      <c r="B2" s="111" t="s">
        <v>30</v>
      </c>
      <c r="C2" s="111" t="s">
        <v>31</v>
      </c>
      <c r="D2" s="111" t="s">
        <v>26</v>
      </c>
      <c r="E2" s="111" t="s">
        <v>25</v>
      </c>
      <c r="F2" s="111" t="s">
        <v>49</v>
      </c>
      <c r="G2" s="111" t="s">
        <v>73</v>
      </c>
      <c r="H2" s="111" t="s">
        <v>73</v>
      </c>
      <c r="I2" s="111" t="s">
        <v>73</v>
      </c>
      <c r="J2" s="111" t="s">
        <v>73</v>
      </c>
      <c r="K2" s="111" t="s">
        <v>73</v>
      </c>
      <c r="L2" s="111" t="s">
        <v>73</v>
      </c>
      <c r="M2" s="111" t="s">
        <v>73</v>
      </c>
      <c r="N2" s="111" t="s">
        <v>73</v>
      </c>
      <c r="O2" s="111" t="s">
        <v>73</v>
      </c>
      <c r="P2" s="111" t="s">
        <v>76</v>
      </c>
      <c r="Q2" s="111" t="s">
        <v>76</v>
      </c>
      <c r="R2" s="111" t="s">
        <v>108</v>
      </c>
    </row>
    <row r="3" spans="1:18" x14ac:dyDescent="0.2">
      <c r="A3" s="110">
        <v>44451.664293645837</v>
      </c>
      <c r="B3" s="111" t="s">
        <v>30</v>
      </c>
      <c r="C3" s="111" t="s">
        <v>31</v>
      </c>
      <c r="D3" s="111" t="s">
        <v>26</v>
      </c>
      <c r="E3" s="111" t="s">
        <v>25</v>
      </c>
      <c r="F3" s="111" t="s">
        <v>50</v>
      </c>
      <c r="G3" s="111" t="s">
        <v>73</v>
      </c>
      <c r="H3" s="111" t="s">
        <v>73</v>
      </c>
      <c r="I3" s="111" t="s">
        <v>73</v>
      </c>
      <c r="J3" s="111" t="s">
        <v>73</v>
      </c>
      <c r="K3" s="111" t="s">
        <v>73</v>
      </c>
      <c r="L3" s="111" t="s">
        <v>73</v>
      </c>
      <c r="M3" s="111" t="s">
        <v>73</v>
      </c>
      <c r="N3" s="111" t="s">
        <v>73</v>
      </c>
      <c r="O3" s="111" t="s">
        <v>73</v>
      </c>
    </row>
    <row r="4" spans="1:18" x14ac:dyDescent="0.2">
      <c r="A4" s="110">
        <v>44451.6643869213</v>
      </c>
      <c r="B4" s="111" t="s">
        <v>33</v>
      </c>
      <c r="C4" s="111" t="s">
        <v>31</v>
      </c>
      <c r="D4" s="111" t="s">
        <v>26</v>
      </c>
      <c r="E4" s="111" t="s">
        <v>25</v>
      </c>
      <c r="F4" s="111" t="s">
        <v>48</v>
      </c>
      <c r="G4" s="111" t="s">
        <v>71</v>
      </c>
      <c r="H4" s="111" t="s">
        <v>73</v>
      </c>
      <c r="I4" s="111" t="s">
        <v>73</v>
      </c>
      <c r="J4" s="111" t="s">
        <v>72</v>
      </c>
      <c r="K4" s="111" t="s">
        <v>72</v>
      </c>
      <c r="L4" s="111" t="s">
        <v>73</v>
      </c>
      <c r="M4" s="111" t="s">
        <v>73</v>
      </c>
      <c r="N4" s="111" t="s">
        <v>73</v>
      </c>
      <c r="O4" s="111" t="s">
        <v>73</v>
      </c>
      <c r="P4" s="111" t="s">
        <v>76</v>
      </c>
      <c r="Q4" s="111" t="s">
        <v>76</v>
      </c>
      <c r="R4" s="111" t="s">
        <v>76</v>
      </c>
    </row>
    <row r="5" spans="1:18" x14ac:dyDescent="0.2">
      <c r="A5" s="110">
        <v>44451.664402245369</v>
      </c>
      <c r="B5" s="111" t="s">
        <v>30</v>
      </c>
      <c r="C5" s="111" t="s">
        <v>31</v>
      </c>
      <c r="D5" s="111" t="s">
        <v>26</v>
      </c>
      <c r="E5" s="111" t="s">
        <v>25</v>
      </c>
      <c r="F5" s="111" t="s">
        <v>27</v>
      </c>
      <c r="G5" s="111" t="s">
        <v>72</v>
      </c>
      <c r="H5" s="111" t="s">
        <v>72</v>
      </c>
      <c r="I5" s="111" t="s">
        <v>72</v>
      </c>
      <c r="J5" s="111" t="s">
        <v>72</v>
      </c>
      <c r="K5" s="111" t="s">
        <v>72</v>
      </c>
      <c r="L5" s="111" t="s">
        <v>72</v>
      </c>
      <c r="M5" s="111" t="s">
        <v>72</v>
      </c>
      <c r="N5" s="111" t="s">
        <v>72</v>
      </c>
      <c r="O5" s="111" t="s">
        <v>72</v>
      </c>
    </row>
    <row r="6" spans="1:18" x14ac:dyDescent="0.2">
      <c r="A6" s="110">
        <v>44451.664431863421</v>
      </c>
      <c r="B6" s="111" t="s">
        <v>30</v>
      </c>
      <c r="C6" s="111" t="s">
        <v>31</v>
      </c>
      <c r="D6" s="111" t="s">
        <v>26</v>
      </c>
      <c r="E6" s="111" t="s">
        <v>25</v>
      </c>
      <c r="F6" s="111" t="s">
        <v>54</v>
      </c>
      <c r="G6" s="111" t="s">
        <v>71</v>
      </c>
      <c r="H6" s="111" t="s">
        <v>73</v>
      </c>
      <c r="I6" s="111" t="s">
        <v>73</v>
      </c>
      <c r="J6" s="111" t="s">
        <v>42</v>
      </c>
      <c r="K6" s="111" t="s">
        <v>42</v>
      </c>
      <c r="L6" s="111" t="s">
        <v>73</v>
      </c>
      <c r="M6" s="111" t="s">
        <v>73</v>
      </c>
      <c r="N6" s="111" t="s">
        <v>71</v>
      </c>
      <c r="O6" s="111" t="s">
        <v>73</v>
      </c>
    </row>
    <row r="7" spans="1:18" x14ac:dyDescent="0.2">
      <c r="A7" s="110">
        <v>44451.664442789348</v>
      </c>
      <c r="B7" s="111" t="s">
        <v>30</v>
      </c>
      <c r="C7" s="111" t="s">
        <v>31</v>
      </c>
      <c r="D7" s="111" t="s">
        <v>26</v>
      </c>
      <c r="E7" s="111" t="s">
        <v>25</v>
      </c>
      <c r="F7" s="111" t="s">
        <v>27</v>
      </c>
      <c r="G7" s="111" t="s">
        <v>73</v>
      </c>
      <c r="H7" s="111" t="s">
        <v>73</v>
      </c>
      <c r="I7" s="111" t="s">
        <v>73</v>
      </c>
      <c r="J7" s="111" t="s">
        <v>75</v>
      </c>
      <c r="K7" s="111" t="s">
        <v>75</v>
      </c>
      <c r="L7" s="111" t="s">
        <v>72</v>
      </c>
      <c r="M7" s="111" t="s">
        <v>72</v>
      </c>
      <c r="N7" s="111" t="s">
        <v>73</v>
      </c>
      <c r="O7" s="111" t="s">
        <v>73</v>
      </c>
      <c r="P7" s="111" t="s">
        <v>76</v>
      </c>
      <c r="Q7" s="111" t="s">
        <v>76</v>
      </c>
      <c r="R7" s="111" t="s">
        <v>76</v>
      </c>
    </row>
    <row r="8" spans="1:18" x14ac:dyDescent="0.2">
      <c r="A8" s="110">
        <v>44451.664450601849</v>
      </c>
      <c r="B8" s="111" t="s">
        <v>30</v>
      </c>
      <c r="C8" s="111" t="s">
        <v>31</v>
      </c>
      <c r="D8" s="111" t="s">
        <v>26</v>
      </c>
      <c r="E8" s="111" t="s">
        <v>109</v>
      </c>
      <c r="F8" s="111" t="s">
        <v>45</v>
      </c>
      <c r="G8" s="111" t="s">
        <v>71</v>
      </c>
      <c r="H8" s="111" t="s">
        <v>71</v>
      </c>
      <c r="I8" s="111" t="s">
        <v>71</v>
      </c>
      <c r="J8" s="111" t="s">
        <v>75</v>
      </c>
      <c r="K8" s="111" t="s">
        <v>42</v>
      </c>
      <c r="L8" s="111" t="s">
        <v>73</v>
      </c>
      <c r="M8" s="111" t="s">
        <v>71</v>
      </c>
      <c r="N8" s="111" t="s">
        <v>71</v>
      </c>
      <c r="O8" s="111" t="s">
        <v>71</v>
      </c>
      <c r="P8" s="111" t="s">
        <v>76</v>
      </c>
      <c r="Q8" s="111" t="s">
        <v>76</v>
      </c>
      <c r="R8" s="111" t="s">
        <v>76</v>
      </c>
    </row>
    <row r="9" spans="1:18" x14ac:dyDescent="0.2">
      <c r="A9" s="110">
        <v>44451.664466122689</v>
      </c>
      <c r="B9" s="111" t="s">
        <v>30</v>
      </c>
      <c r="C9" s="111" t="s">
        <v>31</v>
      </c>
      <c r="D9" s="111" t="s">
        <v>26</v>
      </c>
      <c r="E9" s="111" t="s">
        <v>25</v>
      </c>
      <c r="F9" s="111" t="s">
        <v>54</v>
      </c>
      <c r="G9" s="111" t="s">
        <v>71</v>
      </c>
      <c r="H9" s="111" t="s">
        <v>71</v>
      </c>
      <c r="I9" s="111" t="s">
        <v>73</v>
      </c>
      <c r="J9" s="111" t="s">
        <v>75</v>
      </c>
      <c r="K9" s="111" t="s">
        <v>75</v>
      </c>
      <c r="L9" s="111" t="s">
        <v>72</v>
      </c>
      <c r="M9" s="111" t="s">
        <v>72</v>
      </c>
      <c r="N9" s="111" t="s">
        <v>73</v>
      </c>
      <c r="O9" s="111" t="s">
        <v>73</v>
      </c>
      <c r="P9" s="111" t="s">
        <v>76</v>
      </c>
      <c r="Q9" s="111" t="s">
        <v>76</v>
      </c>
      <c r="R9" s="111" t="s">
        <v>76</v>
      </c>
    </row>
    <row r="10" spans="1:18" x14ac:dyDescent="0.2">
      <c r="A10" s="110">
        <v>44451.664494050929</v>
      </c>
      <c r="B10" s="111" t="s">
        <v>33</v>
      </c>
      <c r="C10" s="111" t="s">
        <v>31</v>
      </c>
      <c r="D10" s="111" t="s">
        <v>26</v>
      </c>
      <c r="E10" s="111" t="s">
        <v>25</v>
      </c>
      <c r="F10" s="111" t="s">
        <v>49</v>
      </c>
      <c r="G10" s="111" t="s">
        <v>71</v>
      </c>
      <c r="H10" s="111" t="s">
        <v>73</v>
      </c>
      <c r="I10" s="111" t="s">
        <v>73</v>
      </c>
      <c r="J10" s="111" t="s">
        <v>72</v>
      </c>
      <c r="K10" s="111" t="s">
        <v>72</v>
      </c>
      <c r="L10" s="111" t="s">
        <v>72</v>
      </c>
      <c r="M10" s="111" t="s">
        <v>73</v>
      </c>
      <c r="N10" s="111" t="s">
        <v>73</v>
      </c>
      <c r="O10" s="111" t="s">
        <v>75</v>
      </c>
    </row>
    <row r="11" spans="1:18" x14ac:dyDescent="0.2">
      <c r="A11" s="110">
        <v>44451.664497754631</v>
      </c>
      <c r="B11" s="111" t="s">
        <v>33</v>
      </c>
      <c r="C11" s="111" t="s">
        <v>34</v>
      </c>
      <c r="D11" s="111" t="s">
        <v>26</v>
      </c>
      <c r="E11" s="111" t="s">
        <v>25</v>
      </c>
      <c r="F11" s="111" t="s">
        <v>49</v>
      </c>
      <c r="G11" s="111" t="s">
        <v>71</v>
      </c>
      <c r="H11" s="111" t="s">
        <v>71</v>
      </c>
      <c r="I11" s="111" t="s">
        <v>71</v>
      </c>
      <c r="J11" s="111" t="s">
        <v>71</v>
      </c>
      <c r="K11" s="111" t="s">
        <v>71</v>
      </c>
      <c r="L11" s="111" t="s">
        <v>71</v>
      </c>
      <c r="M11" s="111" t="s">
        <v>71</v>
      </c>
      <c r="N11" s="111" t="s">
        <v>71</v>
      </c>
      <c r="O11" s="111" t="s">
        <v>71</v>
      </c>
      <c r="P11" s="111" t="s">
        <v>76</v>
      </c>
      <c r="Q11" s="111" t="s">
        <v>110</v>
      </c>
      <c r="R11" s="111" t="s">
        <v>76</v>
      </c>
    </row>
    <row r="12" spans="1:18" x14ac:dyDescent="0.2">
      <c r="A12" s="110">
        <v>44451.664564722218</v>
      </c>
      <c r="B12" s="111" t="s">
        <v>33</v>
      </c>
      <c r="C12" s="111" t="s">
        <v>31</v>
      </c>
      <c r="D12" s="111" t="s">
        <v>26</v>
      </c>
      <c r="E12" s="111" t="s">
        <v>25</v>
      </c>
      <c r="F12" s="111" t="s">
        <v>49</v>
      </c>
      <c r="G12" s="111" t="s">
        <v>71</v>
      </c>
      <c r="H12" s="111" t="s">
        <v>71</v>
      </c>
      <c r="I12" s="111" t="s">
        <v>71</v>
      </c>
      <c r="J12" s="111" t="s">
        <v>75</v>
      </c>
      <c r="K12" s="111" t="s">
        <v>75</v>
      </c>
      <c r="L12" s="111" t="s">
        <v>73</v>
      </c>
      <c r="M12" s="111" t="s">
        <v>73</v>
      </c>
      <c r="N12" s="111" t="s">
        <v>73</v>
      </c>
      <c r="O12" s="111" t="s">
        <v>71</v>
      </c>
    </row>
    <row r="13" spans="1:18" x14ac:dyDescent="0.2">
      <c r="A13" s="110">
        <v>44451.664590173612</v>
      </c>
      <c r="B13" s="111" t="s">
        <v>30</v>
      </c>
      <c r="C13" s="111" t="s">
        <v>31</v>
      </c>
      <c r="D13" s="111" t="s">
        <v>26</v>
      </c>
      <c r="E13" s="111" t="s">
        <v>25</v>
      </c>
      <c r="F13" s="111" t="s">
        <v>27</v>
      </c>
      <c r="G13" s="111" t="s">
        <v>71</v>
      </c>
      <c r="H13" s="111" t="s">
        <v>71</v>
      </c>
      <c r="I13" s="111" t="s">
        <v>71</v>
      </c>
      <c r="J13" s="111" t="s">
        <v>42</v>
      </c>
      <c r="K13" s="111" t="s">
        <v>42</v>
      </c>
      <c r="L13" s="111" t="s">
        <v>71</v>
      </c>
      <c r="M13" s="111" t="s">
        <v>71</v>
      </c>
      <c r="N13" s="111" t="s">
        <v>71</v>
      </c>
      <c r="O13" s="111" t="s">
        <v>71</v>
      </c>
    </row>
    <row r="14" spans="1:18" x14ac:dyDescent="0.2">
      <c r="A14" s="110">
        <v>44451.664626006939</v>
      </c>
      <c r="B14" s="111" t="s">
        <v>33</v>
      </c>
      <c r="C14" s="111" t="s">
        <v>32</v>
      </c>
      <c r="D14" s="111" t="s">
        <v>26</v>
      </c>
      <c r="E14" s="111" t="s">
        <v>25</v>
      </c>
      <c r="F14" s="111" t="s">
        <v>27</v>
      </c>
      <c r="G14" s="111" t="s">
        <v>71</v>
      </c>
      <c r="H14" s="111" t="s">
        <v>73</v>
      </c>
      <c r="I14" s="111" t="s">
        <v>73</v>
      </c>
      <c r="J14" s="111" t="s">
        <v>42</v>
      </c>
      <c r="K14" s="111" t="s">
        <v>42</v>
      </c>
      <c r="L14" s="111" t="s">
        <v>73</v>
      </c>
      <c r="M14" s="111" t="s">
        <v>73</v>
      </c>
      <c r="N14" s="111" t="s">
        <v>72</v>
      </c>
      <c r="O14" s="111" t="s">
        <v>71</v>
      </c>
    </row>
    <row r="15" spans="1:18" x14ac:dyDescent="0.2">
      <c r="A15" s="110">
        <v>44451.664678703703</v>
      </c>
      <c r="B15" s="111" t="s">
        <v>30</v>
      </c>
      <c r="C15" s="111" t="s">
        <v>31</v>
      </c>
      <c r="D15" s="111" t="s">
        <v>26</v>
      </c>
      <c r="E15" s="111" t="s">
        <v>25</v>
      </c>
      <c r="F15" s="111" t="s">
        <v>53</v>
      </c>
      <c r="G15" s="111" t="s">
        <v>73</v>
      </c>
      <c r="H15" s="111" t="s">
        <v>73</v>
      </c>
      <c r="I15" s="111" t="s">
        <v>73</v>
      </c>
      <c r="J15" s="111" t="s">
        <v>75</v>
      </c>
      <c r="K15" s="111" t="s">
        <v>75</v>
      </c>
      <c r="L15" s="111" t="s">
        <v>73</v>
      </c>
      <c r="M15" s="111" t="s">
        <v>73</v>
      </c>
      <c r="N15" s="111" t="s">
        <v>73</v>
      </c>
      <c r="O15" s="111" t="s">
        <v>73</v>
      </c>
    </row>
    <row r="16" spans="1:18" x14ac:dyDescent="0.2">
      <c r="A16" s="110">
        <v>44451.664713298611</v>
      </c>
      <c r="B16" s="111" t="s">
        <v>33</v>
      </c>
      <c r="C16" s="111" t="s">
        <v>31</v>
      </c>
      <c r="D16" s="111" t="s">
        <v>26</v>
      </c>
      <c r="E16" s="111" t="s">
        <v>25</v>
      </c>
      <c r="F16" s="111" t="s">
        <v>111</v>
      </c>
      <c r="G16" s="111" t="s">
        <v>73</v>
      </c>
      <c r="H16" s="111" t="s">
        <v>71</v>
      </c>
      <c r="I16" s="111" t="s">
        <v>72</v>
      </c>
      <c r="J16" s="111" t="s">
        <v>42</v>
      </c>
      <c r="K16" s="111" t="s">
        <v>42</v>
      </c>
      <c r="L16" s="111" t="s">
        <v>73</v>
      </c>
      <c r="M16" s="111" t="s">
        <v>73</v>
      </c>
      <c r="N16" s="111" t="s">
        <v>71</v>
      </c>
      <c r="O16" s="111" t="s">
        <v>73</v>
      </c>
      <c r="R16" s="111" t="s">
        <v>112</v>
      </c>
    </row>
    <row r="17" spans="1:18" x14ac:dyDescent="0.2">
      <c r="A17" s="110">
        <v>44451.664723935188</v>
      </c>
      <c r="B17" s="111" t="s">
        <v>30</v>
      </c>
      <c r="C17" s="111" t="s">
        <v>31</v>
      </c>
      <c r="D17" s="111" t="s">
        <v>26</v>
      </c>
      <c r="E17" s="111" t="s">
        <v>25</v>
      </c>
      <c r="F17" s="111" t="s">
        <v>45</v>
      </c>
      <c r="G17" s="111" t="s">
        <v>71</v>
      </c>
      <c r="H17" s="111" t="s">
        <v>73</v>
      </c>
      <c r="I17" s="111" t="s">
        <v>72</v>
      </c>
      <c r="J17" s="111" t="s">
        <v>42</v>
      </c>
      <c r="K17" s="111" t="s">
        <v>42</v>
      </c>
      <c r="L17" s="111" t="s">
        <v>73</v>
      </c>
      <c r="M17" s="111" t="s">
        <v>73</v>
      </c>
      <c r="N17" s="111" t="s">
        <v>71</v>
      </c>
      <c r="O17" s="111" t="s">
        <v>71</v>
      </c>
      <c r="P17" s="111" t="s">
        <v>76</v>
      </c>
      <c r="Q17" s="111" t="s">
        <v>76</v>
      </c>
      <c r="R17" s="111" t="s">
        <v>76</v>
      </c>
    </row>
    <row r="18" spans="1:18" x14ac:dyDescent="0.2">
      <c r="A18" s="110">
        <v>44451.664760196756</v>
      </c>
      <c r="B18" s="111" t="s">
        <v>30</v>
      </c>
      <c r="C18" s="111" t="s">
        <v>31</v>
      </c>
      <c r="D18" s="111" t="s">
        <v>26</v>
      </c>
      <c r="E18" s="111" t="s">
        <v>25</v>
      </c>
      <c r="F18" s="111" t="s">
        <v>50</v>
      </c>
      <c r="G18" s="111" t="s">
        <v>71</v>
      </c>
      <c r="H18" s="111" t="s">
        <v>73</v>
      </c>
      <c r="I18" s="111" t="s">
        <v>73</v>
      </c>
      <c r="J18" s="111" t="s">
        <v>73</v>
      </c>
      <c r="K18" s="111" t="s">
        <v>72</v>
      </c>
      <c r="L18" s="111" t="s">
        <v>73</v>
      </c>
      <c r="M18" s="111" t="s">
        <v>73</v>
      </c>
      <c r="N18" s="111" t="s">
        <v>73</v>
      </c>
      <c r="O18" s="111" t="s">
        <v>73</v>
      </c>
      <c r="P18" s="111" t="s">
        <v>76</v>
      </c>
      <c r="Q18" s="111" t="s">
        <v>76</v>
      </c>
      <c r="R18" s="111" t="s">
        <v>76</v>
      </c>
    </row>
    <row r="19" spans="1:18" x14ac:dyDescent="0.2">
      <c r="A19" s="110">
        <v>44451.664764733796</v>
      </c>
      <c r="B19" s="111" t="s">
        <v>33</v>
      </c>
      <c r="C19" s="111" t="s">
        <v>31</v>
      </c>
      <c r="D19" s="111" t="s">
        <v>24</v>
      </c>
      <c r="E19" s="111" t="s">
        <v>25</v>
      </c>
      <c r="F19" s="111" t="s">
        <v>27</v>
      </c>
      <c r="G19" s="111" t="s">
        <v>73</v>
      </c>
      <c r="H19" s="111" t="s">
        <v>72</v>
      </c>
      <c r="I19" s="111" t="s">
        <v>72</v>
      </c>
      <c r="J19" s="111" t="s">
        <v>72</v>
      </c>
      <c r="K19" s="111" t="s">
        <v>72</v>
      </c>
      <c r="L19" s="111" t="s">
        <v>73</v>
      </c>
      <c r="M19" s="111" t="s">
        <v>73</v>
      </c>
      <c r="N19" s="111" t="s">
        <v>71</v>
      </c>
      <c r="O19" s="111" t="s">
        <v>71</v>
      </c>
    </row>
    <row r="20" spans="1:18" x14ac:dyDescent="0.2">
      <c r="A20" s="110">
        <v>44451.664806504632</v>
      </c>
      <c r="B20" s="111" t="s">
        <v>30</v>
      </c>
      <c r="C20" s="111" t="s">
        <v>31</v>
      </c>
      <c r="D20" s="111" t="s">
        <v>26</v>
      </c>
      <c r="E20" s="111" t="s">
        <v>25</v>
      </c>
      <c r="F20" s="111" t="s">
        <v>50</v>
      </c>
      <c r="G20" s="111" t="s">
        <v>71</v>
      </c>
      <c r="H20" s="111" t="s">
        <v>71</v>
      </c>
      <c r="I20" s="111" t="s">
        <v>71</v>
      </c>
      <c r="J20" s="111" t="s">
        <v>71</v>
      </c>
      <c r="K20" s="111" t="s">
        <v>71</v>
      </c>
      <c r="L20" s="111" t="s">
        <v>71</v>
      </c>
      <c r="M20" s="111" t="s">
        <v>71</v>
      </c>
      <c r="N20" s="111" t="s">
        <v>71</v>
      </c>
      <c r="O20" s="111" t="s">
        <v>71</v>
      </c>
    </row>
    <row r="21" spans="1:18" x14ac:dyDescent="0.2">
      <c r="A21" s="110">
        <v>44451.66481101852</v>
      </c>
      <c r="B21" s="111" t="s">
        <v>30</v>
      </c>
      <c r="C21" s="111" t="s">
        <v>31</v>
      </c>
      <c r="D21" s="111" t="s">
        <v>26</v>
      </c>
      <c r="E21" s="111" t="s">
        <v>25</v>
      </c>
      <c r="F21" s="111" t="s">
        <v>111</v>
      </c>
      <c r="G21" s="111" t="s">
        <v>71</v>
      </c>
      <c r="H21" s="111" t="s">
        <v>71</v>
      </c>
      <c r="I21" s="111" t="s">
        <v>71</v>
      </c>
      <c r="J21" s="111" t="s">
        <v>75</v>
      </c>
      <c r="K21" s="111" t="s">
        <v>75</v>
      </c>
      <c r="L21" s="111" t="s">
        <v>71</v>
      </c>
      <c r="M21" s="111" t="s">
        <v>71</v>
      </c>
      <c r="N21" s="111" t="s">
        <v>71</v>
      </c>
      <c r="O21" s="111" t="s">
        <v>71</v>
      </c>
    </row>
    <row r="22" spans="1:18" x14ac:dyDescent="0.2">
      <c r="A22" s="110">
        <v>44451.664876226852</v>
      </c>
      <c r="B22" s="111" t="s">
        <v>30</v>
      </c>
      <c r="C22" s="111" t="s">
        <v>31</v>
      </c>
      <c r="D22" s="111" t="s">
        <v>26</v>
      </c>
      <c r="E22" s="111" t="s">
        <v>25</v>
      </c>
      <c r="F22" s="111" t="s">
        <v>54</v>
      </c>
      <c r="G22" s="111" t="s">
        <v>71</v>
      </c>
      <c r="H22" s="111" t="s">
        <v>71</v>
      </c>
      <c r="I22" s="111" t="s">
        <v>73</v>
      </c>
      <c r="J22" s="111" t="s">
        <v>75</v>
      </c>
      <c r="K22" s="111" t="s">
        <v>75</v>
      </c>
      <c r="L22" s="111" t="s">
        <v>72</v>
      </c>
      <c r="M22" s="111" t="s">
        <v>72</v>
      </c>
      <c r="N22" s="111" t="s">
        <v>71</v>
      </c>
      <c r="O22" s="111" t="s">
        <v>71</v>
      </c>
    </row>
    <row r="23" spans="1:18" x14ac:dyDescent="0.2">
      <c r="A23" s="110">
        <v>44451.66488556713</v>
      </c>
      <c r="B23" s="111" t="s">
        <v>30</v>
      </c>
      <c r="C23" s="111" t="s">
        <v>31</v>
      </c>
      <c r="D23" s="111" t="s">
        <v>26</v>
      </c>
      <c r="E23" s="111" t="s">
        <v>52</v>
      </c>
      <c r="F23" s="111" t="s">
        <v>50</v>
      </c>
      <c r="G23" s="111" t="s">
        <v>71</v>
      </c>
      <c r="H23" s="111" t="s">
        <v>71</v>
      </c>
      <c r="I23" s="111" t="s">
        <v>71</v>
      </c>
      <c r="J23" s="111" t="s">
        <v>71</v>
      </c>
      <c r="K23" s="111" t="s">
        <v>71</v>
      </c>
      <c r="L23" s="111" t="s">
        <v>71</v>
      </c>
      <c r="M23" s="111" t="s">
        <v>71</v>
      </c>
      <c r="N23" s="111" t="s">
        <v>71</v>
      </c>
      <c r="O23" s="111" t="s">
        <v>71</v>
      </c>
    </row>
    <row r="24" spans="1:18" x14ac:dyDescent="0.2">
      <c r="A24" s="110">
        <v>44451.664886747691</v>
      </c>
      <c r="B24" s="111" t="s">
        <v>30</v>
      </c>
      <c r="C24" s="111" t="s">
        <v>32</v>
      </c>
      <c r="D24" s="111" t="s">
        <v>26</v>
      </c>
      <c r="E24" s="111" t="s">
        <v>25</v>
      </c>
      <c r="F24" s="111" t="s">
        <v>45</v>
      </c>
      <c r="G24" s="111" t="s">
        <v>71</v>
      </c>
      <c r="H24" s="111" t="s">
        <v>71</v>
      </c>
      <c r="I24" s="111" t="s">
        <v>71</v>
      </c>
      <c r="J24" s="111" t="s">
        <v>71</v>
      </c>
      <c r="K24" s="111" t="s">
        <v>71</v>
      </c>
      <c r="L24" s="111" t="s">
        <v>71</v>
      </c>
      <c r="M24" s="111" t="s">
        <v>71</v>
      </c>
      <c r="N24" s="111" t="s">
        <v>71</v>
      </c>
      <c r="O24" s="111" t="s">
        <v>71</v>
      </c>
      <c r="P24" s="111" t="s">
        <v>71</v>
      </c>
      <c r="Q24" s="111" t="s">
        <v>76</v>
      </c>
      <c r="R24" s="111" t="s">
        <v>76</v>
      </c>
    </row>
    <row r="25" spans="1:18" x14ac:dyDescent="0.2">
      <c r="A25" s="110">
        <v>44451.664886759259</v>
      </c>
      <c r="B25" s="111" t="s">
        <v>30</v>
      </c>
      <c r="C25" s="111" t="s">
        <v>32</v>
      </c>
      <c r="D25" s="111" t="s">
        <v>24</v>
      </c>
      <c r="E25" s="111" t="s">
        <v>25</v>
      </c>
      <c r="F25" s="111" t="s">
        <v>27</v>
      </c>
      <c r="G25" s="111" t="s">
        <v>73</v>
      </c>
      <c r="H25" s="111" t="s">
        <v>73</v>
      </c>
      <c r="I25" s="111" t="s">
        <v>73</v>
      </c>
      <c r="J25" s="111" t="s">
        <v>42</v>
      </c>
      <c r="K25" s="111" t="s">
        <v>42</v>
      </c>
      <c r="L25" s="111" t="s">
        <v>72</v>
      </c>
      <c r="M25" s="111" t="s">
        <v>72</v>
      </c>
      <c r="N25" s="111" t="s">
        <v>72</v>
      </c>
      <c r="O25" s="111" t="s">
        <v>73</v>
      </c>
    </row>
    <row r="26" spans="1:18" x14ac:dyDescent="0.2">
      <c r="A26" s="110">
        <v>44451.664908796301</v>
      </c>
      <c r="B26" s="111" t="s">
        <v>30</v>
      </c>
      <c r="C26" s="111" t="s">
        <v>34</v>
      </c>
      <c r="D26" s="111" t="s">
        <v>24</v>
      </c>
      <c r="E26" s="111" t="s">
        <v>25</v>
      </c>
      <c r="F26" s="111" t="s">
        <v>48</v>
      </c>
      <c r="G26" s="111" t="s">
        <v>73</v>
      </c>
      <c r="H26" s="111" t="s">
        <v>73</v>
      </c>
      <c r="I26" s="111" t="s">
        <v>73</v>
      </c>
      <c r="J26" s="111" t="s">
        <v>75</v>
      </c>
      <c r="K26" s="111" t="s">
        <v>75</v>
      </c>
      <c r="L26" s="111" t="s">
        <v>73</v>
      </c>
      <c r="M26" s="111" t="s">
        <v>73</v>
      </c>
      <c r="N26" s="111" t="s">
        <v>71</v>
      </c>
      <c r="O26" s="111" t="s">
        <v>71</v>
      </c>
    </row>
    <row r="27" spans="1:18" x14ac:dyDescent="0.2">
      <c r="A27" s="110">
        <v>44451.664999085653</v>
      </c>
      <c r="B27" s="111" t="s">
        <v>30</v>
      </c>
      <c r="C27" s="111" t="s">
        <v>31</v>
      </c>
      <c r="D27" s="111" t="s">
        <v>26</v>
      </c>
      <c r="E27" s="111" t="s">
        <v>25</v>
      </c>
      <c r="F27" s="111" t="s">
        <v>113</v>
      </c>
      <c r="G27" s="111" t="s">
        <v>71</v>
      </c>
      <c r="H27" s="111" t="s">
        <v>73</v>
      </c>
      <c r="I27" s="111" t="s">
        <v>73</v>
      </c>
      <c r="J27" s="111" t="s">
        <v>73</v>
      </c>
      <c r="K27" s="111" t="s">
        <v>42</v>
      </c>
      <c r="L27" s="111" t="s">
        <v>71</v>
      </c>
      <c r="M27" s="111" t="s">
        <v>71</v>
      </c>
      <c r="N27" s="111" t="s">
        <v>71</v>
      </c>
      <c r="O27" s="111" t="s">
        <v>71</v>
      </c>
      <c r="P27" s="111" t="s">
        <v>76</v>
      </c>
      <c r="Q27" s="111" t="s">
        <v>76</v>
      </c>
    </row>
    <row r="28" spans="1:18" x14ac:dyDescent="0.2">
      <c r="A28" s="110">
        <v>44451.665003009257</v>
      </c>
      <c r="B28" s="111" t="s">
        <v>30</v>
      </c>
      <c r="C28" s="111" t="s">
        <v>31</v>
      </c>
      <c r="D28" s="111" t="s">
        <v>26</v>
      </c>
      <c r="E28" s="111" t="s">
        <v>25</v>
      </c>
      <c r="F28" s="111" t="s">
        <v>45</v>
      </c>
      <c r="G28" s="111" t="s">
        <v>73</v>
      </c>
      <c r="H28" s="111" t="s">
        <v>73</v>
      </c>
      <c r="I28" s="111" t="s">
        <v>73</v>
      </c>
      <c r="J28" s="111" t="s">
        <v>73</v>
      </c>
      <c r="K28" s="111" t="s">
        <v>73</v>
      </c>
      <c r="L28" s="111" t="s">
        <v>73</v>
      </c>
      <c r="M28" s="111" t="s">
        <v>72</v>
      </c>
      <c r="N28" s="111" t="s">
        <v>71</v>
      </c>
      <c r="O28" s="111" t="s">
        <v>73</v>
      </c>
    </row>
    <row r="29" spans="1:18" x14ac:dyDescent="0.2">
      <c r="A29" s="110">
        <v>44451.665114398143</v>
      </c>
      <c r="B29" s="111" t="s">
        <v>30</v>
      </c>
      <c r="C29" s="111" t="s">
        <v>31</v>
      </c>
      <c r="D29" s="111" t="s">
        <v>26</v>
      </c>
      <c r="E29" s="111" t="s">
        <v>25</v>
      </c>
      <c r="F29" s="111" t="s">
        <v>27</v>
      </c>
      <c r="G29" s="111" t="s">
        <v>71</v>
      </c>
      <c r="H29" s="111" t="s">
        <v>71</v>
      </c>
      <c r="I29" s="111" t="s">
        <v>71</v>
      </c>
      <c r="J29" s="111" t="s">
        <v>72</v>
      </c>
      <c r="K29" s="111" t="s">
        <v>72</v>
      </c>
      <c r="L29" s="111" t="s">
        <v>73</v>
      </c>
      <c r="M29" s="111" t="s">
        <v>73</v>
      </c>
      <c r="N29" s="111" t="s">
        <v>71</v>
      </c>
      <c r="O29" s="111" t="s">
        <v>71</v>
      </c>
      <c r="P29" s="111" t="s">
        <v>76</v>
      </c>
      <c r="Q29" s="111" t="s">
        <v>76</v>
      </c>
      <c r="R29" s="111" t="s">
        <v>76</v>
      </c>
    </row>
    <row r="30" spans="1:18" x14ac:dyDescent="0.2">
      <c r="A30" s="110">
        <v>44451.665167581014</v>
      </c>
      <c r="B30" s="111" t="s">
        <v>30</v>
      </c>
      <c r="C30" s="111" t="s">
        <v>31</v>
      </c>
      <c r="D30" s="111" t="s">
        <v>26</v>
      </c>
      <c r="E30" s="111" t="s">
        <v>25</v>
      </c>
      <c r="F30" s="111" t="s">
        <v>27</v>
      </c>
      <c r="G30" s="111" t="s">
        <v>73</v>
      </c>
      <c r="H30" s="111" t="s">
        <v>73</v>
      </c>
      <c r="I30" s="111" t="s">
        <v>73</v>
      </c>
      <c r="J30" s="111" t="s">
        <v>42</v>
      </c>
      <c r="K30" s="111" t="s">
        <v>42</v>
      </c>
      <c r="L30" s="111" t="s">
        <v>72</v>
      </c>
      <c r="M30" s="111" t="s">
        <v>73</v>
      </c>
      <c r="N30" s="111" t="s">
        <v>73</v>
      </c>
      <c r="O30" s="111" t="s">
        <v>73</v>
      </c>
      <c r="P30" s="111" t="s">
        <v>76</v>
      </c>
      <c r="Q30" s="111" t="s">
        <v>76</v>
      </c>
      <c r="R30" s="111" t="s">
        <v>76</v>
      </c>
    </row>
    <row r="31" spans="1:18" x14ac:dyDescent="0.2">
      <c r="A31" s="110">
        <v>44451.665171701388</v>
      </c>
      <c r="B31" s="111" t="s">
        <v>30</v>
      </c>
      <c r="C31" s="111" t="s">
        <v>31</v>
      </c>
      <c r="D31" s="111" t="s">
        <v>26</v>
      </c>
      <c r="E31" s="111" t="s">
        <v>25</v>
      </c>
      <c r="F31" s="111" t="s">
        <v>27</v>
      </c>
      <c r="G31" s="111" t="s">
        <v>71</v>
      </c>
      <c r="H31" s="111" t="s">
        <v>71</v>
      </c>
      <c r="I31" s="111" t="s">
        <v>71</v>
      </c>
      <c r="J31" s="111" t="s">
        <v>42</v>
      </c>
      <c r="K31" s="111" t="s">
        <v>42</v>
      </c>
      <c r="L31" s="111" t="s">
        <v>73</v>
      </c>
      <c r="M31" s="111" t="s">
        <v>73</v>
      </c>
      <c r="N31" s="111" t="s">
        <v>73</v>
      </c>
      <c r="O31" s="111" t="s">
        <v>71</v>
      </c>
      <c r="P31" s="111" t="s">
        <v>76</v>
      </c>
      <c r="Q31" s="111" t="s">
        <v>76</v>
      </c>
      <c r="R31" s="111" t="s">
        <v>76</v>
      </c>
    </row>
    <row r="32" spans="1:18" x14ac:dyDescent="0.2">
      <c r="A32" s="110">
        <v>44451.665184560188</v>
      </c>
      <c r="B32" s="111" t="s">
        <v>30</v>
      </c>
      <c r="C32" s="111" t="s">
        <v>31</v>
      </c>
      <c r="D32" s="111" t="s">
        <v>26</v>
      </c>
      <c r="E32" s="111" t="s">
        <v>25</v>
      </c>
      <c r="F32" s="111" t="s">
        <v>45</v>
      </c>
      <c r="G32" s="111" t="s">
        <v>71</v>
      </c>
      <c r="H32" s="111" t="s">
        <v>71</v>
      </c>
      <c r="I32" s="111" t="s">
        <v>71</v>
      </c>
      <c r="J32" s="111" t="s">
        <v>72</v>
      </c>
      <c r="K32" s="111" t="s">
        <v>72</v>
      </c>
      <c r="L32" s="111" t="s">
        <v>73</v>
      </c>
      <c r="M32" s="111" t="s">
        <v>73</v>
      </c>
      <c r="N32" s="111" t="s">
        <v>72</v>
      </c>
      <c r="O32" s="111" t="s">
        <v>73</v>
      </c>
    </row>
    <row r="33" spans="1:18" x14ac:dyDescent="0.2">
      <c r="A33" s="110">
        <v>44451.665192048611</v>
      </c>
      <c r="B33" s="111" t="s">
        <v>30</v>
      </c>
      <c r="C33" s="111" t="s">
        <v>31</v>
      </c>
      <c r="D33" s="111" t="s">
        <v>26</v>
      </c>
      <c r="E33" s="111" t="s">
        <v>25</v>
      </c>
      <c r="F33" s="111" t="s">
        <v>50</v>
      </c>
      <c r="G33" s="111" t="s">
        <v>73</v>
      </c>
      <c r="H33" s="111" t="s">
        <v>73</v>
      </c>
      <c r="I33" s="111" t="s">
        <v>72</v>
      </c>
      <c r="J33" s="111" t="s">
        <v>75</v>
      </c>
      <c r="K33" s="111" t="s">
        <v>73</v>
      </c>
      <c r="L33" s="111" t="s">
        <v>73</v>
      </c>
      <c r="M33" s="111" t="s">
        <v>72</v>
      </c>
      <c r="N33" s="111" t="s">
        <v>73</v>
      </c>
      <c r="O33" s="111" t="s">
        <v>73</v>
      </c>
      <c r="Q33" s="111" t="s">
        <v>76</v>
      </c>
      <c r="R33" s="111" t="s">
        <v>76</v>
      </c>
    </row>
    <row r="34" spans="1:18" x14ac:dyDescent="0.2">
      <c r="A34" s="110">
        <v>44451.665205034718</v>
      </c>
      <c r="B34" s="111" t="s">
        <v>30</v>
      </c>
      <c r="C34" s="111" t="s">
        <v>31</v>
      </c>
      <c r="D34" s="111" t="s">
        <v>26</v>
      </c>
      <c r="E34" s="111" t="s">
        <v>25</v>
      </c>
      <c r="F34" s="111" t="s">
        <v>45</v>
      </c>
      <c r="G34" s="111" t="s">
        <v>71</v>
      </c>
      <c r="H34" s="111" t="s">
        <v>73</v>
      </c>
      <c r="I34" s="111" t="s">
        <v>73</v>
      </c>
      <c r="J34" s="111" t="s">
        <v>72</v>
      </c>
      <c r="K34" s="111" t="s">
        <v>73</v>
      </c>
      <c r="L34" s="111" t="s">
        <v>73</v>
      </c>
      <c r="M34" s="111" t="s">
        <v>73</v>
      </c>
      <c r="N34" s="111" t="s">
        <v>73</v>
      </c>
      <c r="O34" s="111" t="s">
        <v>71</v>
      </c>
    </row>
    <row r="35" spans="1:18" x14ac:dyDescent="0.2">
      <c r="A35" s="110">
        <v>44451.665232858795</v>
      </c>
      <c r="B35" s="111" t="s">
        <v>30</v>
      </c>
      <c r="C35" s="111" t="s">
        <v>31</v>
      </c>
      <c r="D35" s="111" t="s">
        <v>26</v>
      </c>
      <c r="E35" s="111" t="s">
        <v>25</v>
      </c>
      <c r="F35" s="111" t="s">
        <v>27</v>
      </c>
      <c r="G35" s="111" t="s">
        <v>71</v>
      </c>
      <c r="H35" s="111" t="s">
        <v>71</v>
      </c>
      <c r="I35" s="111" t="s">
        <v>71</v>
      </c>
      <c r="J35" s="111" t="s">
        <v>71</v>
      </c>
      <c r="K35" s="111" t="s">
        <v>71</v>
      </c>
      <c r="L35" s="111" t="s">
        <v>71</v>
      </c>
      <c r="M35" s="111" t="s">
        <v>71</v>
      </c>
      <c r="N35" s="111" t="s">
        <v>71</v>
      </c>
      <c r="O35" s="111" t="s">
        <v>71</v>
      </c>
      <c r="P35" s="111" t="s">
        <v>76</v>
      </c>
      <c r="Q35" s="111" t="s">
        <v>76</v>
      </c>
      <c r="R35" s="111" t="s">
        <v>114</v>
      </c>
    </row>
    <row r="36" spans="1:18" x14ac:dyDescent="0.2">
      <c r="A36" s="110">
        <v>44451.665479386575</v>
      </c>
      <c r="B36" s="111" t="s">
        <v>30</v>
      </c>
      <c r="C36" s="111" t="s">
        <v>31</v>
      </c>
      <c r="D36" s="111" t="s">
        <v>26</v>
      </c>
      <c r="E36" s="111" t="s">
        <v>25</v>
      </c>
      <c r="F36" s="111" t="s">
        <v>27</v>
      </c>
      <c r="G36" s="111" t="s">
        <v>71</v>
      </c>
      <c r="H36" s="111" t="s">
        <v>73</v>
      </c>
      <c r="I36" s="111" t="s">
        <v>73</v>
      </c>
      <c r="J36" s="111" t="s">
        <v>42</v>
      </c>
      <c r="K36" s="111" t="s">
        <v>73</v>
      </c>
      <c r="L36" s="111" t="s">
        <v>73</v>
      </c>
      <c r="M36" s="111" t="s">
        <v>73</v>
      </c>
      <c r="N36" s="111" t="s">
        <v>71</v>
      </c>
      <c r="O36" s="111" t="s">
        <v>73</v>
      </c>
      <c r="P36" s="111" t="s">
        <v>76</v>
      </c>
      <c r="Q36" s="111" t="s">
        <v>76</v>
      </c>
      <c r="R36" s="111" t="s">
        <v>76</v>
      </c>
    </row>
    <row r="37" spans="1:18" x14ac:dyDescent="0.2">
      <c r="A37" s="110">
        <v>44451.665522870375</v>
      </c>
      <c r="B37" s="111" t="s">
        <v>30</v>
      </c>
      <c r="C37" s="111" t="s">
        <v>31</v>
      </c>
      <c r="D37" s="111" t="s">
        <v>26</v>
      </c>
      <c r="E37" s="111" t="s">
        <v>25</v>
      </c>
      <c r="F37" s="111" t="s">
        <v>115</v>
      </c>
      <c r="G37" s="111" t="s">
        <v>73</v>
      </c>
      <c r="H37" s="111" t="s">
        <v>73</v>
      </c>
      <c r="I37" s="111" t="s">
        <v>73</v>
      </c>
      <c r="J37" s="111" t="s">
        <v>73</v>
      </c>
      <c r="K37" s="111" t="s">
        <v>71</v>
      </c>
      <c r="L37" s="111" t="s">
        <v>71</v>
      </c>
      <c r="M37" s="111" t="s">
        <v>71</v>
      </c>
      <c r="N37" s="111" t="s">
        <v>73</v>
      </c>
      <c r="O37" s="111" t="s">
        <v>71</v>
      </c>
      <c r="P37" s="111" t="s">
        <v>74</v>
      </c>
      <c r="Q37" s="111" t="s">
        <v>116</v>
      </c>
    </row>
    <row r="38" spans="1:18" x14ac:dyDescent="0.2">
      <c r="A38" s="110">
        <v>44451.665604201393</v>
      </c>
      <c r="B38" s="111" t="s">
        <v>30</v>
      </c>
      <c r="C38" s="111" t="s">
        <v>31</v>
      </c>
      <c r="D38" s="111" t="s">
        <v>26</v>
      </c>
      <c r="E38" s="111" t="s">
        <v>25</v>
      </c>
      <c r="F38" s="111" t="s">
        <v>47</v>
      </c>
      <c r="G38" s="111" t="s">
        <v>73</v>
      </c>
      <c r="H38" s="111" t="s">
        <v>73</v>
      </c>
      <c r="I38" s="111" t="s">
        <v>72</v>
      </c>
      <c r="J38" s="111" t="s">
        <v>42</v>
      </c>
      <c r="K38" s="111" t="s">
        <v>42</v>
      </c>
      <c r="L38" s="111" t="s">
        <v>73</v>
      </c>
      <c r="M38" s="111" t="s">
        <v>73</v>
      </c>
      <c r="N38" s="111" t="s">
        <v>71</v>
      </c>
      <c r="O38" s="111" t="s">
        <v>71</v>
      </c>
    </row>
    <row r="39" spans="1:18" x14ac:dyDescent="0.2">
      <c r="A39" s="110">
        <v>44451.665614409721</v>
      </c>
      <c r="B39" s="111" t="s">
        <v>30</v>
      </c>
      <c r="C39" s="111" t="s">
        <v>31</v>
      </c>
      <c r="D39" s="111" t="s">
        <v>26</v>
      </c>
      <c r="E39" s="111" t="s">
        <v>25</v>
      </c>
      <c r="F39" s="111" t="s">
        <v>49</v>
      </c>
      <c r="G39" s="111" t="s">
        <v>71</v>
      </c>
      <c r="H39" s="111" t="s">
        <v>71</v>
      </c>
      <c r="I39" s="111" t="s">
        <v>73</v>
      </c>
      <c r="J39" s="111" t="s">
        <v>73</v>
      </c>
      <c r="K39" s="111" t="s">
        <v>73</v>
      </c>
      <c r="L39" s="111" t="s">
        <v>72</v>
      </c>
      <c r="M39" s="111" t="s">
        <v>73</v>
      </c>
      <c r="N39" s="111" t="s">
        <v>73</v>
      </c>
      <c r="O39" s="111" t="s">
        <v>73</v>
      </c>
      <c r="P39" s="111" t="s">
        <v>117</v>
      </c>
      <c r="Q39" s="111" t="s">
        <v>118</v>
      </c>
    </row>
    <row r="40" spans="1:18" x14ac:dyDescent="0.2">
      <c r="A40" s="110">
        <v>44451.665682476851</v>
      </c>
      <c r="B40" s="111" t="s">
        <v>33</v>
      </c>
      <c r="C40" s="111" t="s">
        <v>32</v>
      </c>
      <c r="D40" s="111" t="s">
        <v>26</v>
      </c>
      <c r="E40" s="111" t="s">
        <v>25</v>
      </c>
      <c r="F40" s="111" t="s">
        <v>49</v>
      </c>
      <c r="G40" s="111" t="s">
        <v>71</v>
      </c>
      <c r="H40" s="111" t="s">
        <v>71</v>
      </c>
      <c r="I40" s="111" t="s">
        <v>71</v>
      </c>
      <c r="J40" s="111" t="s">
        <v>42</v>
      </c>
      <c r="K40" s="111" t="s">
        <v>42</v>
      </c>
      <c r="L40" s="111" t="s">
        <v>73</v>
      </c>
      <c r="M40" s="111" t="s">
        <v>73</v>
      </c>
      <c r="N40" s="111" t="s">
        <v>71</v>
      </c>
      <c r="O40" s="111" t="s">
        <v>71</v>
      </c>
      <c r="P40" s="111" t="s">
        <v>76</v>
      </c>
      <c r="Q40" s="111" t="s">
        <v>76</v>
      </c>
      <c r="R40" s="111" t="s">
        <v>76</v>
      </c>
    </row>
    <row r="41" spans="1:18" x14ac:dyDescent="0.2">
      <c r="A41" s="110">
        <v>44451.665689548608</v>
      </c>
      <c r="B41" s="111" t="s">
        <v>30</v>
      </c>
      <c r="C41" s="111" t="s">
        <v>32</v>
      </c>
      <c r="D41" s="111" t="s">
        <v>26</v>
      </c>
      <c r="E41" s="111" t="s">
        <v>25</v>
      </c>
      <c r="F41" s="111" t="s">
        <v>44</v>
      </c>
      <c r="G41" s="111" t="s">
        <v>71</v>
      </c>
      <c r="H41" s="111" t="s">
        <v>71</v>
      </c>
      <c r="I41" s="111" t="s">
        <v>73</v>
      </c>
      <c r="J41" s="111" t="s">
        <v>42</v>
      </c>
      <c r="K41" s="111" t="s">
        <v>75</v>
      </c>
      <c r="L41" s="111" t="s">
        <v>73</v>
      </c>
      <c r="M41" s="111" t="s">
        <v>73</v>
      </c>
      <c r="N41" s="111" t="s">
        <v>71</v>
      </c>
      <c r="O41" s="111" t="s">
        <v>71</v>
      </c>
      <c r="P41" s="111" t="s">
        <v>76</v>
      </c>
      <c r="Q41" s="111" t="s">
        <v>76</v>
      </c>
      <c r="R41" s="111" t="s">
        <v>76</v>
      </c>
    </row>
    <row r="42" spans="1:18" x14ac:dyDescent="0.2">
      <c r="A42" s="110">
        <v>44451.665720104167</v>
      </c>
      <c r="B42" s="111" t="s">
        <v>33</v>
      </c>
      <c r="C42" s="111" t="s">
        <v>31</v>
      </c>
      <c r="D42" s="111" t="s">
        <v>26</v>
      </c>
      <c r="E42" s="111" t="s">
        <v>25</v>
      </c>
      <c r="F42" s="111" t="s">
        <v>45</v>
      </c>
      <c r="G42" s="111" t="s">
        <v>73</v>
      </c>
      <c r="H42" s="111" t="s">
        <v>73</v>
      </c>
      <c r="I42" s="111" t="s">
        <v>73</v>
      </c>
      <c r="J42" s="111" t="s">
        <v>75</v>
      </c>
      <c r="K42" s="111" t="s">
        <v>42</v>
      </c>
      <c r="L42" s="111" t="s">
        <v>72</v>
      </c>
      <c r="M42" s="111" t="s">
        <v>72</v>
      </c>
      <c r="N42" s="111" t="s">
        <v>71</v>
      </c>
      <c r="O42" s="111" t="s">
        <v>73</v>
      </c>
    </row>
    <row r="43" spans="1:18" x14ac:dyDescent="0.2">
      <c r="A43" s="110">
        <v>44451.665849328703</v>
      </c>
      <c r="B43" s="111" t="s">
        <v>33</v>
      </c>
      <c r="C43" s="111" t="s">
        <v>31</v>
      </c>
      <c r="D43" s="111" t="s">
        <v>26</v>
      </c>
      <c r="E43" s="111" t="s">
        <v>25</v>
      </c>
      <c r="F43" s="111" t="s">
        <v>54</v>
      </c>
      <c r="G43" s="111" t="s">
        <v>73</v>
      </c>
      <c r="H43" s="111" t="s">
        <v>73</v>
      </c>
      <c r="I43" s="111" t="s">
        <v>72</v>
      </c>
      <c r="J43" s="111" t="s">
        <v>75</v>
      </c>
      <c r="K43" s="111" t="s">
        <v>75</v>
      </c>
      <c r="L43" s="111" t="s">
        <v>73</v>
      </c>
      <c r="M43" s="111" t="s">
        <v>73</v>
      </c>
      <c r="N43" s="111" t="s">
        <v>73</v>
      </c>
      <c r="O43" s="111" t="s">
        <v>73</v>
      </c>
      <c r="P43" s="111" t="s">
        <v>119</v>
      </c>
      <c r="Q43" s="111" t="s">
        <v>120</v>
      </c>
      <c r="R43" s="111" t="s">
        <v>121</v>
      </c>
    </row>
    <row r="44" spans="1:18" x14ac:dyDescent="0.2">
      <c r="A44" s="110">
        <v>44451.665991967588</v>
      </c>
      <c r="B44" s="111" t="s">
        <v>30</v>
      </c>
      <c r="C44" s="111" t="s">
        <v>32</v>
      </c>
      <c r="D44" s="111" t="s">
        <v>26</v>
      </c>
      <c r="E44" s="111" t="s">
        <v>25</v>
      </c>
      <c r="F44" s="111" t="s">
        <v>49</v>
      </c>
      <c r="G44" s="111" t="s">
        <v>71</v>
      </c>
      <c r="H44" s="111" t="s">
        <v>71</v>
      </c>
      <c r="I44" s="111" t="s">
        <v>71</v>
      </c>
      <c r="J44" s="111" t="s">
        <v>75</v>
      </c>
      <c r="K44" s="111" t="s">
        <v>75</v>
      </c>
      <c r="L44" s="111" t="s">
        <v>73</v>
      </c>
      <c r="M44" s="111" t="s">
        <v>73</v>
      </c>
      <c r="N44" s="111" t="s">
        <v>71</v>
      </c>
      <c r="O44" s="111" t="s">
        <v>71</v>
      </c>
    </row>
    <row r="45" spans="1:18" x14ac:dyDescent="0.2">
      <c r="A45" s="110">
        <v>44451.666534629629</v>
      </c>
      <c r="B45" s="111" t="s">
        <v>30</v>
      </c>
      <c r="C45" s="111" t="s">
        <v>31</v>
      </c>
      <c r="D45" s="111" t="s">
        <v>26</v>
      </c>
      <c r="E45" s="111" t="s">
        <v>25</v>
      </c>
      <c r="F45" s="111" t="s">
        <v>49</v>
      </c>
      <c r="G45" s="111" t="s">
        <v>73</v>
      </c>
      <c r="H45" s="111" t="s">
        <v>73</v>
      </c>
      <c r="I45" s="111" t="s">
        <v>73</v>
      </c>
      <c r="J45" s="111" t="s">
        <v>72</v>
      </c>
      <c r="K45" s="111" t="s">
        <v>72</v>
      </c>
      <c r="L45" s="111" t="s">
        <v>73</v>
      </c>
      <c r="M45" s="111" t="s">
        <v>73</v>
      </c>
      <c r="N45" s="111" t="s">
        <v>73</v>
      </c>
      <c r="O45" s="111" t="s">
        <v>73</v>
      </c>
    </row>
    <row r="46" spans="1:18" x14ac:dyDescent="0.2">
      <c r="A46" s="110">
        <v>44451.66688503472</v>
      </c>
      <c r="B46" s="111" t="s">
        <v>30</v>
      </c>
      <c r="C46" s="111" t="s">
        <v>31</v>
      </c>
      <c r="D46" s="111" t="s">
        <v>26</v>
      </c>
      <c r="E46" s="111" t="s">
        <v>25</v>
      </c>
      <c r="F46" s="111" t="s">
        <v>45</v>
      </c>
      <c r="G46" s="111" t="s">
        <v>71</v>
      </c>
      <c r="H46" s="111" t="s">
        <v>71</v>
      </c>
      <c r="I46" s="111" t="s">
        <v>71</v>
      </c>
      <c r="J46" s="111" t="s">
        <v>72</v>
      </c>
      <c r="K46" s="111" t="s">
        <v>72</v>
      </c>
      <c r="L46" s="111" t="s">
        <v>71</v>
      </c>
      <c r="M46" s="111" t="s">
        <v>71</v>
      </c>
      <c r="N46" s="111" t="s">
        <v>71</v>
      </c>
      <c r="O46" s="111" t="s">
        <v>71</v>
      </c>
    </row>
    <row r="47" spans="1:18" x14ac:dyDescent="0.2">
      <c r="A47" s="110">
        <v>44451.667161747682</v>
      </c>
      <c r="B47" s="111" t="s">
        <v>33</v>
      </c>
      <c r="C47" s="111" t="s">
        <v>31</v>
      </c>
      <c r="D47" s="111" t="s">
        <v>26</v>
      </c>
      <c r="E47" s="111" t="s">
        <v>25</v>
      </c>
      <c r="F47" s="111" t="s">
        <v>46</v>
      </c>
      <c r="G47" s="111" t="s">
        <v>73</v>
      </c>
      <c r="H47" s="111" t="s">
        <v>73</v>
      </c>
      <c r="I47" s="111" t="s">
        <v>73</v>
      </c>
      <c r="J47" s="111" t="s">
        <v>73</v>
      </c>
      <c r="K47" s="111" t="s">
        <v>73</v>
      </c>
      <c r="L47" s="111" t="s">
        <v>73</v>
      </c>
      <c r="M47" s="111" t="s">
        <v>73</v>
      </c>
      <c r="N47" s="111" t="s">
        <v>73</v>
      </c>
      <c r="O47" s="111" t="s">
        <v>73</v>
      </c>
    </row>
    <row r="48" spans="1:18" x14ac:dyDescent="0.2">
      <c r="A48" s="110">
        <v>44451.667355520833</v>
      </c>
      <c r="B48" s="111" t="s">
        <v>30</v>
      </c>
      <c r="C48" s="111" t="s">
        <v>32</v>
      </c>
      <c r="D48" s="111" t="s">
        <v>26</v>
      </c>
      <c r="E48" s="111" t="s">
        <v>25</v>
      </c>
      <c r="F48" s="111" t="s">
        <v>49</v>
      </c>
      <c r="G48" s="111" t="s">
        <v>73</v>
      </c>
      <c r="H48" s="111" t="s">
        <v>71</v>
      </c>
      <c r="I48" s="111" t="s">
        <v>71</v>
      </c>
      <c r="J48" s="111" t="s">
        <v>42</v>
      </c>
      <c r="K48" s="111" t="s">
        <v>73</v>
      </c>
      <c r="L48" s="111" t="s">
        <v>73</v>
      </c>
      <c r="M48" s="111" t="s">
        <v>73</v>
      </c>
      <c r="N48" s="111" t="s">
        <v>71</v>
      </c>
      <c r="O48" s="111" t="s">
        <v>73</v>
      </c>
      <c r="P48" s="111" t="s">
        <v>76</v>
      </c>
      <c r="Q48" s="111" t="s">
        <v>76</v>
      </c>
      <c r="R48" s="111" t="s">
        <v>76</v>
      </c>
    </row>
    <row r="49" spans="1:18" x14ac:dyDescent="0.2">
      <c r="A49" s="110">
        <v>44451.667407511573</v>
      </c>
      <c r="B49" s="111" t="s">
        <v>30</v>
      </c>
      <c r="C49" s="111" t="s">
        <v>31</v>
      </c>
      <c r="D49" s="111" t="s">
        <v>26</v>
      </c>
      <c r="E49" s="111" t="s">
        <v>25</v>
      </c>
      <c r="F49" s="111" t="s">
        <v>44</v>
      </c>
      <c r="G49" s="111" t="s">
        <v>71</v>
      </c>
      <c r="H49" s="111" t="s">
        <v>71</v>
      </c>
      <c r="I49" s="111" t="s">
        <v>71</v>
      </c>
      <c r="J49" s="111" t="s">
        <v>71</v>
      </c>
      <c r="K49" s="111" t="s">
        <v>71</v>
      </c>
      <c r="L49" s="111" t="s">
        <v>71</v>
      </c>
      <c r="M49" s="111" t="s">
        <v>71</v>
      </c>
      <c r="N49" s="111" t="s">
        <v>71</v>
      </c>
      <c r="O49" s="111" t="s">
        <v>71</v>
      </c>
    </row>
    <row r="50" spans="1:18" x14ac:dyDescent="0.2">
      <c r="A50" s="110">
        <v>44451.667478668984</v>
      </c>
      <c r="B50" s="111" t="s">
        <v>33</v>
      </c>
      <c r="C50" s="111" t="s">
        <v>31</v>
      </c>
      <c r="D50" s="111" t="s">
        <v>26</v>
      </c>
      <c r="E50" s="111" t="s">
        <v>25</v>
      </c>
      <c r="F50" s="111" t="s">
        <v>122</v>
      </c>
      <c r="G50" s="111" t="s">
        <v>71</v>
      </c>
      <c r="H50" s="111" t="s">
        <v>71</v>
      </c>
      <c r="I50" s="111" t="s">
        <v>71</v>
      </c>
      <c r="J50" s="111" t="s">
        <v>71</v>
      </c>
      <c r="K50" s="111" t="s">
        <v>71</v>
      </c>
      <c r="L50" s="111" t="s">
        <v>71</v>
      </c>
      <c r="M50" s="111" t="s">
        <v>71</v>
      </c>
      <c r="N50" s="111" t="s">
        <v>71</v>
      </c>
      <c r="O50" s="111" t="s">
        <v>71</v>
      </c>
      <c r="P50" s="111" t="s">
        <v>123</v>
      </c>
      <c r="Q50" s="111" t="s">
        <v>74</v>
      </c>
    </row>
    <row r="51" spans="1:18" x14ac:dyDescent="0.2">
      <c r="A51" s="110">
        <v>44451.66750163195</v>
      </c>
      <c r="B51" s="111" t="s">
        <v>30</v>
      </c>
      <c r="C51" s="111" t="s">
        <v>32</v>
      </c>
      <c r="D51" s="111" t="s">
        <v>26</v>
      </c>
      <c r="E51" s="111" t="s">
        <v>25</v>
      </c>
      <c r="F51" s="111" t="s">
        <v>124</v>
      </c>
      <c r="G51" s="111" t="s">
        <v>73</v>
      </c>
      <c r="H51" s="111" t="s">
        <v>73</v>
      </c>
      <c r="I51" s="111" t="s">
        <v>73</v>
      </c>
      <c r="J51" s="111" t="s">
        <v>42</v>
      </c>
      <c r="K51" s="111" t="s">
        <v>73</v>
      </c>
      <c r="L51" s="111" t="s">
        <v>73</v>
      </c>
      <c r="M51" s="111" t="s">
        <v>73</v>
      </c>
      <c r="N51" s="111" t="s">
        <v>71</v>
      </c>
      <c r="O51" s="111" t="s">
        <v>71</v>
      </c>
    </row>
    <row r="52" spans="1:18" x14ac:dyDescent="0.2">
      <c r="A52" s="110">
        <v>44451.667508425926</v>
      </c>
      <c r="B52" s="111" t="s">
        <v>30</v>
      </c>
      <c r="C52" s="111" t="s">
        <v>31</v>
      </c>
      <c r="D52" s="111" t="s">
        <v>26</v>
      </c>
      <c r="E52" s="111" t="s">
        <v>125</v>
      </c>
      <c r="F52" s="111" t="s">
        <v>45</v>
      </c>
      <c r="G52" s="111" t="s">
        <v>72</v>
      </c>
      <c r="H52" s="111" t="s">
        <v>72</v>
      </c>
      <c r="I52" s="111" t="s">
        <v>72</v>
      </c>
      <c r="J52" s="111" t="s">
        <v>72</v>
      </c>
      <c r="K52" s="111" t="s">
        <v>73</v>
      </c>
      <c r="L52" s="111" t="s">
        <v>73</v>
      </c>
      <c r="M52" s="111" t="s">
        <v>73</v>
      </c>
      <c r="N52" s="111" t="s">
        <v>73</v>
      </c>
      <c r="O52" s="111" t="s">
        <v>73</v>
      </c>
    </row>
    <row r="53" spans="1:18" x14ac:dyDescent="0.2">
      <c r="A53" s="110">
        <v>44451.667516377318</v>
      </c>
      <c r="B53" s="111" t="s">
        <v>30</v>
      </c>
      <c r="C53" s="111" t="s">
        <v>32</v>
      </c>
      <c r="D53" s="111" t="s">
        <v>26</v>
      </c>
      <c r="E53" s="111" t="s">
        <v>25</v>
      </c>
      <c r="F53" s="111" t="s">
        <v>46</v>
      </c>
      <c r="G53" s="111" t="s">
        <v>71</v>
      </c>
      <c r="H53" s="111" t="s">
        <v>71</v>
      </c>
      <c r="I53" s="111" t="s">
        <v>71</v>
      </c>
      <c r="J53" s="111" t="s">
        <v>71</v>
      </c>
      <c r="K53" s="111" t="s">
        <v>71</v>
      </c>
      <c r="L53" s="111" t="s">
        <v>71</v>
      </c>
      <c r="M53" s="111" t="s">
        <v>71</v>
      </c>
      <c r="N53" s="111" t="s">
        <v>71</v>
      </c>
      <c r="O53" s="111" t="s">
        <v>71</v>
      </c>
      <c r="P53" s="111" t="s">
        <v>76</v>
      </c>
      <c r="Q53" s="111" t="s">
        <v>76</v>
      </c>
      <c r="R53" s="111" t="s">
        <v>76</v>
      </c>
    </row>
    <row r="54" spans="1:18" x14ac:dyDescent="0.2">
      <c r="A54" s="110">
        <v>44451.667521493058</v>
      </c>
      <c r="B54" s="111" t="s">
        <v>30</v>
      </c>
      <c r="C54" s="111" t="s">
        <v>31</v>
      </c>
      <c r="D54" s="111" t="s">
        <v>26</v>
      </c>
      <c r="E54" s="111" t="s">
        <v>25</v>
      </c>
      <c r="F54" s="111" t="s">
        <v>27</v>
      </c>
      <c r="G54" s="111" t="s">
        <v>71</v>
      </c>
      <c r="H54" s="111" t="s">
        <v>71</v>
      </c>
      <c r="I54" s="111" t="s">
        <v>71</v>
      </c>
      <c r="J54" s="111" t="s">
        <v>75</v>
      </c>
      <c r="K54" s="111" t="s">
        <v>75</v>
      </c>
      <c r="L54" s="111" t="s">
        <v>73</v>
      </c>
      <c r="M54" s="111" t="s">
        <v>71</v>
      </c>
      <c r="N54" s="111" t="s">
        <v>71</v>
      </c>
      <c r="O54" s="111" t="s">
        <v>71</v>
      </c>
      <c r="P54" s="111" t="s">
        <v>126</v>
      </c>
    </row>
    <row r="55" spans="1:18" x14ac:dyDescent="0.2">
      <c r="A55" s="110">
        <v>44451.667735752315</v>
      </c>
      <c r="B55" s="111" t="s">
        <v>30</v>
      </c>
      <c r="C55" s="111" t="s">
        <v>32</v>
      </c>
      <c r="D55" s="111" t="s">
        <v>26</v>
      </c>
      <c r="E55" s="111" t="s">
        <v>25</v>
      </c>
      <c r="F55" s="111" t="s">
        <v>49</v>
      </c>
      <c r="G55" s="111" t="s">
        <v>73</v>
      </c>
      <c r="H55" s="111" t="s">
        <v>72</v>
      </c>
      <c r="I55" s="111" t="s">
        <v>72</v>
      </c>
      <c r="J55" s="111" t="s">
        <v>42</v>
      </c>
      <c r="K55" s="111" t="s">
        <v>42</v>
      </c>
      <c r="L55" s="111" t="s">
        <v>72</v>
      </c>
      <c r="M55" s="111" t="s">
        <v>72</v>
      </c>
      <c r="N55" s="111" t="s">
        <v>73</v>
      </c>
      <c r="O55" s="111" t="s">
        <v>73</v>
      </c>
      <c r="P55" s="111" t="s">
        <v>127</v>
      </c>
    </row>
    <row r="56" spans="1:18" x14ac:dyDescent="0.2">
      <c r="A56" s="110">
        <v>44451.667884456023</v>
      </c>
      <c r="B56" s="111" t="s">
        <v>33</v>
      </c>
      <c r="C56" s="111" t="s">
        <v>32</v>
      </c>
      <c r="D56" s="111" t="s">
        <v>26</v>
      </c>
      <c r="E56" s="111" t="s">
        <v>25</v>
      </c>
      <c r="F56" s="111" t="s">
        <v>49</v>
      </c>
      <c r="G56" s="111" t="s">
        <v>73</v>
      </c>
      <c r="H56" s="111" t="s">
        <v>73</v>
      </c>
      <c r="I56" s="111" t="s">
        <v>73</v>
      </c>
      <c r="J56" s="111" t="s">
        <v>73</v>
      </c>
      <c r="K56" s="111" t="s">
        <v>73</v>
      </c>
      <c r="L56" s="111" t="s">
        <v>73</v>
      </c>
      <c r="M56" s="111" t="s">
        <v>73</v>
      </c>
      <c r="N56" s="111" t="s">
        <v>73</v>
      </c>
      <c r="O56" s="111" t="s">
        <v>73</v>
      </c>
    </row>
    <row r="57" spans="1:18" x14ac:dyDescent="0.2">
      <c r="A57" s="110">
        <v>44451.66800719907</v>
      </c>
      <c r="B57" s="111" t="s">
        <v>30</v>
      </c>
      <c r="C57" s="111" t="s">
        <v>31</v>
      </c>
      <c r="D57" s="111" t="s">
        <v>26</v>
      </c>
      <c r="E57" s="111" t="s">
        <v>25</v>
      </c>
      <c r="F57" s="111" t="s">
        <v>111</v>
      </c>
      <c r="G57" s="111" t="s">
        <v>73</v>
      </c>
      <c r="H57" s="111" t="s">
        <v>71</v>
      </c>
      <c r="I57" s="111" t="s">
        <v>73</v>
      </c>
      <c r="J57" s="111" t="s">
        <v>71</v>
      </c>
      <c r="K57" s="111" t="s">
        <v>71</v>
      </c>
      <c r="L57" s="111" t="s">
        <v>73</v>
      </c>
      <c r="M57" s="111" t="s">
        <v>73</v>
      </c>
      <c r="N57" s="111" t="s">
        <v>71</v>
      </c>
      <c r="O57" s="111" t="s">
        <v>73</v>
      </c>
      <c r="P57" s="111" t="s">
        <v>128</v>
      </c>
      <c r="Q57" s="111" t="s">
        <v>76</v>
      </c>
      <c r="R57" s="111" t="s">
        <v>76</v>
      </c>
    </row>
    <row r="58" spans="1:18" x14ac:dyDescent="0.2">
      <c r="A58" s="110">
        <v>44451.668146215277</v>
      </c>
      <c r="B58" s="111" t="s">
        <v>30</v>
      </c>
      <c r="C58" s="111" t="s">
        <v>31</v>
      </c>
      <c r="D58" s="111" t="s">
        <v>26</v>
      </c>
      <c r="E58" s="111" t="s">
        <v>25</v>
      </c>
      <c r="F58" s="111" t="s">
        <v>45</v>
      </c>
      <c r="G58" s="111" t="s">
        <v>71</v>
      </c>
      <c r="H58" s="111" t="s">
        <v>71</v>
      </c>
      <c r="I58" s="111" t="s">
        <v>71</v>
      </c>
      <c r="J58" s="111" t="s">
        <v>71</v>
      </c>
      <c r="K58" s="111" t="s">
        <v>71</v>
      </c>
      <c r="L58" s="111" t="s">
        <v>71</v>
      </c>
      <c r="M58" s="111" t="s">
        <v>73</v>
      </c>
      <c r="N58" s="111" t="s">
        <v>71</v>
      </c>
      <c r="O58" s="111" t="s">
        <v>71</v>
      </c>
      <c r="P58" s="111" t="s">
        <v>76</v>
      </c>
      <c r="Q58" s="111" t="s">
        <v>76</v>
      </c>
      <c r="R58" s="111" t="s">
        <v>76</v>
      </c>
    </row>
    <row r="59" spans="1:18" x14ac:dyDescent="0.2">
      <c r="A59" s="110">
        <v>44451.668155821761</v>
      </c>
      <c r="B59" s="111" t="s">
        <v>30</v>
      </c>
      <c r="C59" s="111" t="s">
        <v>32</v>
      </c>
      <c r="D59" s="111" t="s">
        <v>26</v>
      </c>
      <c r="E59" s="111" t="s">
        <v>25</v>
      </c>
      <c r="F59" s="111" t="s">
        <v>45</v>
      </c>
      <c r="G59" s="111" t="s">
        <v>71</v>
      </c>
      <c r="H59" s="111" t="s">
        <v>73</v>
      </c>
      <c r="I59" s="111" t="s">
        <v>73</v>
      </c>
      <c r="J59" s="111" t="s">
        <v>72</v>
      </c>
      <c r="K59" s="111" t="s">
        <v>72</v>
      </c>
      <c r="L59" s="111" t="s">
        <v>73</v>
      </c>
      <c r="M59" s="111" t="s">
        <v>73</v>
      </c>
      <c r="N59" s="111" t="s">
        <v>73</v>
      </c>
      <c r="O59" s="111" t="s">
        <v>71</v>
      </c>
    </row>
    <row r="60" spans="1:18" x14ac:dyDescent="0.2">
      <c r="A60" s="110">
        <v>44451.668229699077</v>
      </c>
      <c r="B60" s="111" t="s">
        <v>33</v>
      </c>
      <c r="C60" s="111" t="s">
        <v>31</v>
      </c>
      <c r="D60" s="111" t="s">
        <v>26</v>
      </c>
      <c r="E60" s="111" t="s">
        <v>25</v>
      </c>
      <c r="F60" s="111" t="s">
        <v>49</v>
      </c>
      <c r="G60" s="111" t="s">
        <v>71</v>
      </c>
      <c r="H60" s="111" t="s">
        <v>71</v>
      </c>
      <c r="I60" s="111" t="s">
        <v>71</v>
      </c>
      <c r="J60" s="111" t="s">
        <v>42</v>
      </c>
      <c r="K60" s="111" t="s">
        <v>42</v>
      </c>
      <c r="L60" s="111" t="s">
        <v>73</v>
      </c>
      <c r="M60" s="111" t="s">
        <v>73</v>
      </c>
      <c r="N60" s="111" t="s">
        <v>72</v>
      </c>
      <c r="O60" s="111" t="s">
        <v>71</v>
      </c>
    </row>
    <row r="61" spans="1:18" x14ac:dyDescent="0.2">
      <c r="A61" s="110">
        <v>44451.66823891204</v>
      </c>
      <c r="B61" s="111" t="s">
        <v>30</v>
      </c>
      <c r="C61" s="111" t="s">
        <v>31</v>
      </c>
      <c r="D61" s="111" t="s">
        <v>26</v>
      </c>
      <c r="E61" s="111" t="s">
        <v>25</v>
      </c>
      <c r="F61" s="111" t="s">
        <v>45</v>
      </c>
      <c r="G61" s="111" t="s">
        <v>71</v>
      </c>
      <c r="H61" s="111" t="s">
        <v>73</v>
      </c>
      <c r="I61" s="111" t="s">
        <v>73</v>
      </c>
      <c r="J61" s="111" t="s">
        <v>42</v>
      </c>
      <c r="K61" s="111" t="s">
        <v>72</v>
      </c>
      <c r="L61" s="111" t="s">
        <v>73</v>
      </c>
      <c r="M61" s="111" t="s">
        <v>71</v>
      </c>
      <c r="N61" s="111" t="s">
        <v>73</v>
      </c>
      <c r="O61" s="111" t="s">
        <v>71</v>
      </c>
      <c r="P61" s="111" t="s">
        <v>76</v>
      </c>
      <c r="Q61" s="111" t="s">
        <v>76</v>
      </c>
      <c r="R61" s="111" t="s">
        <v>76</v>
      </c>
    </row>
    <row r="62" spans="1:18" x14ac:dyDescent="0.2">
      <c r="A62" s="110">
        <v>44451.668748819444</v>
      </c>
      <c r="B62" s="111" t="s">
        <v>30</v>
      </c>
      <c r="C62" s="111" t="s">
        <v>31</v>
      </c>
      <c r="D62" s="111" t="s">
        <v>26</v>
      </c>
      <c r="E62" s="111" t="s">
        <v>25</v>
      </c>
      <c r="F62" s="111" t="s">
        <v>50</v>
      </c>
      <c r="G62" s="111" t="s">
        <v>71</v>
      </c>
      <c r="H62" s="111" t="s">
        <v>71</v>
      </c>
      <c r="I62" s="111" t="s">
        <v>71</v>
      </c>
      <c r="J62" s="111" t="s">
        <v>75</v>
      </c>
      <c r="K62" s="111" t="s">
        <v>75</v>
      </c>
      <c r="L62" s="111" t="s">
        <v>73</v>
      </c>
      <c r="M62" s="111" t="s">
        <v>73</v>
      </c>
      <c r="N62" s="111" t="s">
        <v>71</v>
      </c>
      <c r="O62" s="111" t="s">
        <v>71</v>
      </c>
    </row>
    <row r="63" spans="1:18" x14ac:dyDescent="0.2">
      <c r="A63" s="110">
        <v>44451.668761828703</v>
      </c>
      <c r="B63" s="111" t="s">
        <v>30</v>
      </c>
      <c r="C63" s="111" t="s">
        <v>31</v>
      </c>
      <c r="D63" s="111" t="s">
        <v>26</v>
      </c>
      <c r="E63" s="111" t="s">
        <v>25</v>
      </c>
      <c r="F63" s="111" t="s">
        <v>27</v>
      </c>
      <c r="G63" s="111" t="s">
        <v>71</v>
      </c>
      <c r="H63" s="111" t="s">
        <v>71</v>
      </c>
      <c r="I63" s="111" t="s">
        <v>73</v>
      </c>
      <c r="J63" s="111" t="s">
        <v>72</v>
      </c>
      <c r="K63" s="111" t="s">
        <v>42</v>
      </c>
      <c r="L63" s="111" t="s">
        <v>73</v>
      </c>
      <c r="M63" s="111" t="s">
        <v>72</v>
      </c>
      <c r="N63" s="111" t="s">
        <v>71</v>
      </c>
      <c r="O63" s="111" t="s">
        <v>73</v>
      </c>
      <c r="P63" s="111" t="s">
        <v>76</v>
      </c>
      <c r="Q63" s="111" t="s">
        <v>76</v>
      </c>
      <c r="R63" s="111" t="s">
        <v>76</v>
      </c>
    </row>
    <row r="64" spans="1:18" x14ac:dyDescent="0.2">
      <c r="A64" s="110">
        <v>44451.669010682876</v>
      </c>
      <c r="B64" s="111" t="s">
        <v>30</v>
      </c>
      <c r="C64" s="111" t="s">
        <v>32</v>
      </c>
      <c r="D64" s="111" t="s">
        <v>26</v>
      </c>
      <c r="E64" s="111" t="s">
        <v>25</v>
      </c>
      <c r="F64" s="111" t="s">
        <v>45</v>
      </c>
      <c r="G64" s="111" t="s">
        <v>42</v>
      </c>
      <c r="H64" s="111" t="s">
        <v>72</v>
      </c>
      <c r="I64" s="111" t="s">
        <v>72</v>
      </c>
      <c r="J64" s="111" t="s">
        <v>42</v>
      </c>
      <c r="K64" s="111" t="s">
        <v>42</v>
      </c>
      <c r="L64" s="111" t="s">
        <v>72</v>
      </c>
      <c r="M64" s="111" t="s">
        <v>72</v>
      </c>
      <c r="N64" s="111" t="s">
        <v>73</v>
      </c>
      <c r="O64" s="111" t="s">
        <v>72</v>
      </c>
      <c r="P64" s="111" t="s">
        <v>129</v>
      </c>
      <c r="Q64" s="111" t="s">
        <v>130</v>
      </c>
      <c r="R64" s="111" t="s">
        <v>131</v>
      </c>
    </row>
    <row r="65" spans="1:18" x14ac:dyDescent="0.2">
      <c r="A65" s="110">
        <v>44451.669287430559</v>
      </c>
      <c r="B65" s="111" t="s">
        <v>30</v>
      </c>
      <c r="C65" s="111" t="s">
        <v>31</v>
      </c>
      <c r="D65" s="111" t="s">
        <v>26</v>
      </c>
      <c r="E65" s="111" t="s">
        <v>25</v>
      </c>
      <c r="F65" s="111" t="s">
        <v>27</v>
      </c>
      <c r="G65" s="111" t="s">
        <v>71</v>
      </c>
      <c r="H65" s="111" t="s">
        <v>73</v>
      </c>
      <c r="I65" s="111" t="s">
        <v>73</v>
      </c>
      <c r="J65" s="111" t="s">
        <v>75</v>
      </c>
      <c r="K65" s="111" t="s">
        <v>73</v>
      </c>
      <c r="L65" s="111" t="s">
        <v>73</v>
      </c>
      <c r="M65" s="111" t="s">
        <v>73</v>
      </c>
      <c r="N65" s="111" t="s">
        <v>73</v>
      </c>
      <c r="O65" s="111" t="s">
        <v>71</v>
      </c>
      <c r="Q65" s="111" t="s">
        <v>132</v>
      </c>
    </row>
    <row r="66" spans="1:18" x14ac:dyDescent="0.2">
      <c r="A66" s="110">
        <v>44451.669417442128</v>
      </c>
      <c r="B66" s="111" t="s">
        <v>30</v>
      </c>
      <c r="C66" s="111" t="s">
        <v>31</v>
      </c>
      <c r="D66" s="111" t="s">
        <v>26</v>
      </c>
      <c r="E66" s="111" t="s">
        <v>25</v>
      </c>
      <c r="F66" s="111" t="s">
        <v>49</v>
      </c>
      <c r="G66" s="111" t="s">
        <v>73</v>
      </c>
      <c r="H66" s="111" t="s">
        <v>73</v>
      </c>
      <c r="I66" s="111" t="s">
        <v>73</v>
      </c>
      <c r="J66" s="111" t="s">
        <v>42</v>
      </c>
      <c r="K66" s="111" t="s">
        <v>42</v>
      </c>
      <c r="L66" s="111" t="s">
        <v>73</v>
      </c>
      <c r="M66" s="111" t="s">
        <v>73</v>
      </c>
      <c r="N66" s="111" t="s">
        <v>73</v>
      </c>
      <c r="O66" s="111" t="s">
        <v>73</v>
      </c>
    </row>
    <row r="67" spans="1:18" x14ac:dyDescent="0.2">
      <c r="A67" s="110">
        <v>44451.669440451384</v>
      </c>
      <c r="B67" s="111" t="s">
        <v>30</v>
      </c>
      <c r="C67" s="111" t="s">
        <v>32</v>
      </c>
      <c r="D67" s="111" t="s">
        <v>24</v>
      </c>
      <c r="E67" s="111" t="s">
        <v>25</v>
      </c>
      <c r="F67" s="111" t="s">
        <v>48</v>
      </c>
      <c r="G67" s="111" t="s">
        <v>71</v>
      </c>
      <c r="H67" s="111" t="s">
        <v>71</v>
      </c>
      <c r="I67" s="111" t="s">
        <v>71</v>
      </c>
      <c r="J67" s="111" t="s">
        <v>75</v>
      </c>
      <c r="K67" s="111" t="s">
        <v>75</v>
      </c>
      <c r="L67" s="111" t="s">
        <v>71</v>
      </c>
      <c r="M67" s="111" t="s">
        <v>71</v>
      </c>
      <c r="N67" s="111" t="s">
        <v>71</v>
      </c>
      <c r="O67" s="111" t="s">
        <v>71</v>
      </c>
    </row>
    <row r="68" spans="1:18" x14ac:dyDescent="0.2">
      <c r="A68" s="110">
        <v>44451.669481724537</v>
      </c>
      <c r="B68" s="111" t="s">
        <v>30</v>
      </c>
      <c r="C68" s="111" t="s">
        <v>31</v>
      </c>
      <c r="D68" s="111" t="s">
        <v>26</v>
      </c>
      <c r="E68" s="111" t="s">
        <v>25</v>
      </c>
      <c r="F68" s="111" t="s">
        <v>45</v>
      </c>
      <c r="G68" s="111" t="s">
        <v>71</v>
      </c>
      <c r="H68" s="111" t="s">
        <v>71</v>
      </c>
      <c r="I68" s="111" t="s">
        <v>73</v>
      </c>
      <c r="J68" s="111" t="s">
        <v>73</v>
      </c>
      <c r="K68" s="111" t="s">
        <v>73</v>
      </c>
      <c r="L68" s="111" t="s">
        <v>73</v>
      </c>
      <c r="M68" s="111" t="s">
        <v>73</v>
      </c>
      <c r="N68" s="111" t="s">
        <v>73</v>
      </c>
      <c r="O68" s="111" t="s">
        <v>73</v>
      </c>
      <c r="P68" s="111" t="s">
        <v>76</v>
      </c>
      <c r="Q68" s="111" t="s">
        <v>76</v>
      </c>
      <c r="R68" s="111" t="s">
        <v>76</v>
      </c>
    </row>
    <row r="69" spans="1:18" x14ac:dyDescent="0.2">
      <c r="A69" s="110">
        <v>44451.669556342589</v>
      </c>
      <c r="B69" s="111" t="s">
        <v>33</v>
      </c>
      <c r="C69" s="111" t="s">
        <v>31</v>
      </c>
      <c r="D69" s="111" t="s">
        <v>26</v>
      </c>
      <c r="E69" s="111" t="s">
        <v>25</v>
      </c>
      <c r="F69" s="111" t="s">
        <v>50</v>
      </c>
      <c r="G69" s="111" t="s">
        <v>71</v>
      </c>
      <c r="H69" s="111" t="s">
        <v>71</v>
      </c>
      <c r="I69" s="111" t="s">
        <v>71</v>
      </c>
      <c r="J69" s="111" t="s">
        <v>71</v>
      </c>
      <c r="K69" s="111" t="s">
        <v>71</v>
      </c>
      <c r="L69" s="111" t="s">
        <v>71</v>
      </c>
      <c r="M69" s="111" t="s">
        <v>71</v>
      </c>
      <c r="N69" s="111" t="s">
        <v>71</v>
      </c>
      <c r="O69" s="111" t="s">
        <v>73</v>
      </c>
    </row>
    <row r="70" spans="1:18" x14ac:dyDescent="0.2">
      <c r="A70" s="110">
        <v>44451.669587372686</v>
      </c>
      <c r="B70" s="111" t="s">
        <v>30</v>
      </c>
      <c r="C70" s="111" t="s">
        <v>31</v>
      </c>
      <c r="D70" s="111" t="s">
        <v>26</v>
      </c>
      <c r="E70" s="111" t="s">
        <v>25</v>
      </c>
      <c r="F70" s="111" t="s">
        <v>49</v>
      </c>
      <c r="G70" s="111" t="s">
        <v>73</v>
      </c>
      <c r="H70" s="111" t="s">
        <v>73</v>
      </c>
      <c r="I70" s="111" t="s">
        <v>73</v>
      </c>
      <c r="J70" s="111" t="s">
        <v>73</v>
      </c>
      <c r="K70" s="111" t="s">
        <v>73</v>
      </c>
      <c r="L70" s="111" t="s">
        <v>73</v>
      </c>
      <c r="M70" s="111" t="s">
        <v>73</v>
      </c>
      <c r="N70" s="111" t="s">
        <v>73</v>
      </c>
      <c r="O70" s="111" t="s">
        <v>73</v>
      </c>
    </row>
    <row r="71" spans="1:18" x14ac:dyDescent="0.2">
      <c r="A71" s="110">
        <v>44451.669665648151</v>
      </c>
      <c r="B71" s="111" t="s">
        <v>33</v>
      </c>
      <c r="C71" s="111" t="s">
        <v>31</v>
      </c>
      <c r="D71" s="111" t="s">
        <v>26</v>
      </c>
      <c r="E71" s="111" t="s">
        <v>25</v>
      </c>
      <c r="F71" s="111" t="s">
        <v>50</v>
      </c>
      <c r="G71" s="111" t="s">
        <v>73</v>
      </c>
      <c r="H71" s="111" t="s">
        <v>73</v>
      </c>
      <c r="I71" s="111" t="s">
        <v>73</v>
      </c>
      <c r="J71" s="111" t="s">
        <v>75</v>
      </c>
      <c r="K71" s="111" t="s">
        <v>73</v>
      </c>
      <c r="L71" s="111" t="s">
        <v>73</v>
      </c>
      <c r="M71" s="111" t="s">
        <v>73</v>
      </c>
      <c r="N71" s="111" t="s">
        <v>71</v>
      </c>
      <c r="O71" s="111" t="s">
        <v>73</v>
      </c>
      <c r="P71" s="111" t="s">
        <v>133</v>
      </c>
      <c r="Q71" s="111" t="s">
        <v>76</v>
      </c>
      <c r="R71" s="111" t="s">
        <v>76</v>
      </c>
    </row>
    <row r="72" spans="1:18" x14ac:dyDescent="0.2">
      <c r="A72" s="110">
        <v>44451.669687245376</v>
      </c>
      <c r="B72" s="111" t="s">
        <v>30</v>
      </c>
      <c r="C72" s="111" t="s">
        <v>31</v>
      </c>
      <c r="D72" s="111" t="s">
        <v>26</v>
      </c>
      <c r="E72" s="111" t="s">
        <v>25</v>
      </c>
      <c r="F72" s="111" t="s">
        <v>49</v>
      </c>
      <c r="G72" s="111" t="s">
        <v>72</v>
      </c>
      <c r="H72" s="111" t="s">
        <v>71</v>
      </c>
      <c r="I72" s="111" t="s">
        <v>71</v>
      </c>
      <c r="J72" s="111" t="s">
        <v>72</v>
      </c>
      <c r="K72" s="111" t="s">
        <v>72</v>
      </c>
      <c r="L72" s="111" t="s">
        <v>72</v>
      </c>
      <c r="M72" s="111" t="s">
        <v>72</v>
      </c>
      <c r="N72" s="111" t="s">
        <v>71</v>
      </c>
      <c r="O72" s="111" t="s">
        <v>71</v>
      </c>
    </row>
    <row r="73" spans="1:18" x14ac:dyDescent="0.2">
      <c r="A73" s="110">
        <v>44451.669789675929</v>
      </c>
      <c r="B73" s="111" t="s">
        <v>30</v>
      </c>
      <c r="C73" s="111" t="s">
        <v>31</v>
      </c>
      <c r="D73" s="111" t="s">
        <v>26</v>
      </c>
      <c r="E73" s="111" t="s">
        <v>25</v>
      </c>
      <c r="F73" s="111" t="s">
        <v>45</v>
      </c>
      <c r="G73" s="111" t="s">
        <v>71</v>
      </c>
      <c r="H73" s="111" t="s">
        <v>72</v>
      </c>
      <c r="I73" s="111" t="s">
        <v>75</v>
      </c>
      <c r="J73" s="111" t="s">
        <v>75</v>
      </c>
      <c r="K73" s="111" t="s">
        <v>75</v>
      </c>
      <c r="L73" s="111" t="s">
        <v>72</v>
      </c>
      <c r="M73" s="111" t="s">
        <v>72</v>
      </c>
      <c r="N73" s="111" t="s">
        <v>72</v>
      </c>
      <c r="O73" s="111" t="s">
        <v>72</v>
      </c>
      <c r="P73" s="111" t="s">
        <v>76</v>
      </c>
      <c r="Q73" s="111" t="s">
        <v>76</v>
      </c>
      <c r="R73" s="111" t="s">
        <v>76</v>
      </c>
    </row>
    <row r="74" spans="1:18" x14ac:dyDescent="0.2">
      <c r="A74" s="110">
        <v>44451.66981122685</v>
      </c>
      <c r="B74" s="111" t="s">
        <v>30</v>
      </c>
      <c r="C74" s="111" t="s">
        <v>31</v>
      </c>
      <c r="D74" s="111" t="s">
        <v>26</v>
      </c>
      <c r="E74" s="111" t="s">
        <v>25</v>
      </c>
      <c r="F74" s="111" t="s">
        <v>45</v>
      </c>
      <c r="G74" s="111" t="s">
        <v>71</v>
      </c>
      <c r="H74" s="111" t="s">
        <v>71</v>
      </c>
      <c r="I74" s="111" t="s">
        <v>73</v>
      </c>
      <c r="J74" s="111" t="s">
        <v>73</v>
      </c>
      <c r="K74" s="111" t="s">
        <v>71</v>
      </c>
      <c r="L74" s="111" t="s">
        <v>71</v>
      </c>
      <c r="M74" s="111" t="s">
        <v>71</v>
      </c>
      <c r="N74" s="111" t="s">
        <v>71</v>
      </c>
      <c r="O74" s="111" t="s">
        <v>71</v>
      </c>
      <c r="P74" s="111" t="s">
        <v>76</v>
      </c>
      <c r="Q74" s="111" t="s">
        <v>76</v>
      </c>
    </row>
    <row r="75" spans="1:18" x14ac:dyDescent="0.2">
      <c r="A75" s="110">
        <v>44451.669873645835</v>
      </c>
      <c r="B75" s="111" t="s">
        <v>30</v>
      </c>
      <c r="C75" s="111" t="s">
        <v>31</v>
      </c>
      <c r="D75" s="111" t="s">
        <v>26</v>
      </c>
      <c r="E75" s="111" t="s">
        <v>134</v>
      </c>
      <c r="F75" s="111" t="s">
        <v>135</v>
      </c>
      <c r="G75" s="111" t="s">
        <v>73</v>
      </c>
      <c r="H75" s="111" t="s">
        <v>73</v>
      </c>
      <c r="I75" s="111" t="s">
        <v>73</v>
      </c>
      <c r="J75" s="111" t="s">
        <v>73</v>
      </c>
      <c r="K75" s="111" t="s">
        <v>73</v>
      </c>
      <c r="L75" s="111" t="s">
        <v>73</v>
      </c>
      <c r="M75" s="111" t="s">
        <v>73</v>
      </c>
      <c r="N75" s="111" t="s">
        <v>73</v>
      </c>
      <c r="O75" s="111" t="s">
        <v>73</v>
      </c>
      <c r="P75" s="111" t="s">
        <v>136</v>
      </c>
      <c r="Q75" s="111" t="s">
        <v>137</v>
      </c>
    </row>
    <row r="76" spans="1:18" x14ac:dyDescent="0.2">
      <c r="A76" s="110">
        <v>44451.670019814817</v>
      </c>
      <c r="B76" s="111" t="s">
        <v>30</v>
      </c>
      <c r="C76" s="111" t="s">
        <v>31</v>
      </c>
      <c r="D76" s="111" t="s">
        <v>26</v>
      </c>
      <c r="E76" s="111" t="s">
        <v>25</v>
      </c>
      <c r="F76" s="111" t="s">
        <v>138</v>
      </c>
      <c r="G76" s="111" t="s">
        <v>73</v>
      </c>
      <c r="H76" s="111" t="s">
        <v>71</v>
      </c>
      <c r="I76" s="111" t="s">
        <v>72</v>
      </c>
      <c r="J76" s="111" t="s">
        <v>73</v>
      </c>
      <c r="K76" s="111" t="s">
        <v>73</v>
      </c>
      <c r="L76" s="111" t="s">
        <v>71</v>
      </c>
      <c r="M76" s="111" t="s">
        <v>71</v>
      </c>
      <c r="N76" s="111" t="s">
        <v>73</v>
      </c>
      <c r="O76" s="111" t="s">
        <v>73</v>
      </c>
      <c r="P76" s="111" t="s">
        <v>139</v>
      </c>
      <c r="Q76" s="111" t="s">
        <v>140</v>
      </c>
    </row>
    <row r="77" spans="1:18" x14ac:dyDescent="0.2">
      <c r="A77" s="110">
        <v>44451.670023692132</v>
      </c>
      <c r="B77" s="111" t="s">
        <v>33</v>
      </c>
      <c r="C77" s="111" t="s">
        <v>31</v>
      </c>
      <c r="D77" s="111" t="s">
        <v>26</v>
      </c>
      <c r="E77" s="111" t="s">
        <v>25</v>
      </c>
      <c r="F77" s="111" t="s">
        <v>45</v>
      </c>
      <c r="G77" s="111" t="s">
        <v>71</v>
      </c>
      <c r="H77" s="111" t="s">
        <v>71</v>
      </c>
      <c r="I77" s="111" t="s">
        <v>71</v>
      </c>
      <c r="J77" s="111" t="s">
        <v>72</v>
      </c>
      <c r="K77" s="111" t="s">
        <v>72</v>
      </c>
      <c r="L77" s="111" t="s">
        <v>73</v>
      </c>
      <c r="M77" s="111" t="s">
        <v>73</v>
      </c>
      <c r="N77" s="111" t="s">
        <v>71</v>
      </c>
      <c r="O77" s="111" t="s">
        <v>71</v>
      </c>
    </row>
    <row r="78" spans="1:18" x14ac:dyDescent="0.2">
      <c r="A78" s="110">
        <v>44451.670091539352</v>
      </c>
      <c r="B78" s="111" t="s">
        <v>30</v>
      </c>
      <c r="C78" s="111" t="s">
        <v>32</v>
      </c>
      <c r="D78" s="111" t="s">
        <v>26</v>
      </c>
      <c r="E78" s="111" t="s">
        <v>141</v>
      </c>
      <c r="F78" s="111" t="s">
        <v>142</v>
      </c>
      <c r="G78" s="111" t="s">
        <v>73</v>
      </c>
      <c r="H78" s="111" t="s">
        <v>71</v>
      </c>
      <c r="I78" s="111" t="s">
        <v>71</v>
      </c>
      <c r="J78" s="111" t="s">
        <v>72</v>
      </c>
      <c r="K78" s="111" t="s">
        <v>72</v>
      </c>
      <c r="L78" s="111" t="s">
        <v>71</v>
      </c>
      <c r="M78" s="111" t="s">
        <v>71</v>
      </c>
      <c r="N78" s="111" t="s">
        <v>71</v>
      </c>
      <c r="O78" s="111" t="s">
        <v>71</v>
      </c>
      <c r="P78" s="111" t="s">
        <v>143</v>
      </c>
      <c r="Q78" s="111" t="s">
        <v>76</v>
      </c>
      <c r="R78" s="111" t="s">
        <v>76</v>
      </c>
    </row>
    <row r="79" spans="1:18" x14ac:dyDescent="0.2">
      <c r="A79" s="110">
        <v>44451.670120104165</v>
      </c>
      <c r="B79" s="111" t="s">
        <v>33</v>
      </c>
      <c r="C79" s="111" t="s">
        <v>32</v>
      </c>
      <c r="D79" s="111" t="s">
        <v>26</v>
      </c>
      <c r="E79" s="111" t="s">
        <v>25</v>
      </c>
      <c r="F79" s="111" t="s">
        <v>49</v>
      </c>
      <c r="G79" s="111" t="s">
        <v>73</v>
      </c>
      <c r="H79" s="111" t="s">
        <v>73</v>
      </c>
      <c r="I79" s="111" t="s">
        <v>73</v>
      </c>
      <c r="J79" s="111" t="s">
        <v>42</v>
      </c>
      <c r="K79" s="111" t="s">
        <v>42</v>
      </c>
      <c r="L79" s="111" t="s">
        <v>73</v>
      </c>
      <c r="M79" s="111" t="s">
        <v>73</v>
      </c>
      <c r="N79" s="111" t="s">
        <v>73</v>
      </c>
      <c r="O79" s="111" t="s">
        <v>73</v>
      </c>
    </row>
    <row r="80" spans="1:18" x14ac:dyDescent="0.2">
      <c r="A80" s="110">
        <v>44451.670160451387</v>
      </c>
      <c r="B80" s="111" t="s">
        <v>30</v>
      </c>
      <c r="C80" s="111" t="s">
        <v>31</v>
      </c>
      <c r="D80" s="111" t="s">
        <v>26</v>
      </c>
      <c r="E80" s="111" t="s">
        <v>25</v>
      </c>
      <c r="F80" s="111" t="s">
        <v>49</v>
      </c>
      <c r="G80" s="111" t="s">
        <v>71</v>
      </c>
      <c r="H80" s="111" t="s">
        <v>73</v>
      </c>
      <c r="I80" s="111" t="s">
        <v>71</v>
      </c>
      <c r="J80" s="111" t="s">
        <v>42</v>
      </c>
      <c r="K80" s="111" t="s">
        <v>42</v>
      </c>
      <c r="L80" s="111" t="s">
        <v>72</v>
      </c>
      <c r="M80" s="111" t="s">
        <v>72</v>
      </c>
      <c r="N80" s="111" t="s">
        <v>73</v>
      </c>
      <c r="O80" s="111" t="s">
        <v>71</v>
      </c>
      <c r="P80" s="111" t="s">
        <v>144</v>
      </c>
      <c r="Q80" s="111" t="s">
        <v>76</v>
      </c>
      <c r="R80" s="111" t="s">
        <v>76</v>
      </c>
    </row>
    <row r="81" spans="1:18" x14ac:dyDescent="0.2">
      <c r="A81" s="110">
        <v>44451.670223425928</v>
      </c>
      <c r="B81" s="111" t="s">
        <v>30</v>
      </c>
      <c r="C81" s="111" t="s">
        <v>31</v>
      </c>
      <c r="D81" s="111" t="s">
        <v>26</v>
      </c>
      <c r="E81" s="111" t="s">
        <v>25</v>
      </c>
      <c r="F81" s="111" t="s">
        <v>45</v>
      </c>
      <c r="G81" s="111" t="s">
        <v>71</v>
      </c>
      <c r="H81" s="111" t="s">
        <v>71</v>
      </c>
      <c r="I81" s="111" t="s">
        <v>71</v>
      </c>
      <c r="J81" s="111" t="s">
        <v>75</v>
      </c>
      <c r="K81" s="111" t="s">
        <v>75</v>
      </c>
      <c r="L81" s="111" t="s">
        <v>72</v>
      </c>
      <c r="M81" s="111" t="s">
        <v>72</v>
      </c>
      <c r="N81" s="111" t="s">
        <v>73</v>
      </c>
      <c r="O81" s="111" t="s">
        <v>73</v>
      </c>
      <c r="P81" s="111" t="s">
        <v>76</v>
      </c>
      <c r="Q81" s="111" t="s">
        <v>145</v>
      </c>
      <c r="R81" s="111" t="s">
        <v>76</v>
      </c>
    </row>
    <row r="82" spans="1:18" x14ac:dyDescent="0.2">
      <c r="A82" s="110">
        <v>44451.670286192129</v>
      </c>
      <c r="B82" s="111" t="s">
        <v>30</v>
      </c>
      <c r="C82" s="111" t="s">
        <v>31</v>
      </c>
      <c r="D82" s="111" t="s">
        <v>26</v>
      </c>
      <c r="E82" s="111" t="s">
        <v>25</v>
      </c>
      <c r="F82" s="111" t="s">
        <v>49</v>
      </c>
      <c r="G82" s="111" t="s">
        <v>71</v>
      </c>
      <c r="H82" s="111" t="s">
        <v>73</v>
      </c>
      <c r="I82" s="111" t="s">
        <v>73</v>
      </c>
      <c r="J82" s="111" t="s">
        <v>42</v>
      </c>
      <c r="K82" s="111" t="s">
        <v>42</v>
      </c>
      <c r="L82" s="111" t="s">
        <v>73</v>
      </c>
      <c r="M82" s="111" t="s">
        <v>73</v>
      </c>
      <c r="N82" s="111" t="s">
        <v>71</v>
      </c>
      <c r="O82" s="111" t="s">
        <v>71</v>
      </c>
    </row>
    <row r="83" spans="1:18" x14ac:dyDescent="0.2">
      <c r="A83" s="110">
        <v>44451.670413657412</v>
      </c>
      <c r="B83" s="111" t="s">
        <v>30</v>
      </c>
      <c r="C83" s="111" t="s">
        <v>31</v>
      </c>
      <c r="D83" s="111" t="s">
        <v>26</v>
      </c>
      <c r="E83" s="111" t="s">
        <v>25</v>
      </c>
      <c r="F83" s="111" t="s">
        <v>50</v>
      </c>
      <c r="G83" s="111" t="s">
        <v>71</v>
      </c>
      <c r="H83" s="111" t="s">
        <v>71</v>
      </c>
      <c r="I83" s="111" t="s">
        <v>71</v>
      </c>
      <c r="J83" s="111" t="s">
        <v>42</v>
      </c>
      <c r="K83" s="111" t="s">
        <v>72</v>
      </c>
      <c r="L83" s="111" t="s">
        <v>72</v>
      </c>
      <c r="M83" s="111" t="s">
        <v>73</v>
      </c>
      <c r="N83" s="111" t="s">
        <v>71</v>
      </c>
      <c r="O83" s="111" t="s">
        <v>71</v>
      </c>
    </row>
    <row r="84" spans="1:18" x14ac:dyDescent="0.2">
      <c r="A84" s="110">
        <v>44451.670467870368</v>
      </c>
      <c r="B84" s="111" t="s">
        <v>33</v>
      </c>
      <c r="C84" s="111" t="s">
        <v>32</v>
      </c>
      <c r="D84" s="111" t="s">
        <v>26</v>
      </c>
      <c r="E84" s="111" t="s">
        <v>25</v>
      </c>
      <c r="F84" s="111" t="s">
        <v>49</v>
      </c>
      <c r="G84" s="111" t="s">
        <v>71</v>
      </c>
      <c r="H84" s="111" t="s">
        <v>71</v>
      </c>
      <c r="I84" s="111" t="s">
        <v>73</v>
      </c>
      <c r="J84" s="111" t="s">
        <v>75</v>
      </c>
      <c r="K84" s="111" t="s">
        <v>73</v>
      </c>
      <c r="L84" s="111" t="s">
        <v>73</v>
      </c>
      <c r="M84" s="111" t="s">
        <v>73</v>
      </c>
      <c r="N84" s="111" t="s">
        <v>71</v>
      </c>
      <c r="O84" s="111" t="s">
        <v>73</v>
      </c>
      <c r="P84" s="111" t="s">
        <v>74</v>
      </c>
    </row>
    <row r="85" spans="1:18" x14ac:dyDescent="0.2">
      <c r="A85" s="110">
        <v>44451.670786805553</v>
      </c>
      <c r="B85" s="111" t="s">
        <v>33</v>
      </c>
      <c r="C85" s="111" t="s">
        <v>31</v>
      </c>
      <c r="D85" s="111" t="s">
        <v>26</v>
      </c>
      <c r="E85" s="111" t="s">
        <v>25</v>
      </c>
      <c r="F85" s="111" t="s">
        <v>54</v>
      </c>
      <c r="G85" s="111" t="s">
        <v>73</v>
      </c>
      <c r="H85" s="111" t="s">
        <v>73</v>
      </c>
      <c r="I85" s="111" t="s">
        <v>72</v>
      </c>
      <c r="J85" s="111" t="s">
        <v>42</v>
      </c>
      <c r="K85" s="111" t="s">
        <v>42</v>
      </c>
      <c r="L85" s="111" t="s">
        <v>73</v>
      </c>
      <c r="M85" s="111" t="s">
        <v>73</v>
      </c>
      <c r="N85" s="111" t="s">
        <v>71</v>
      </c>
      <c r="O85" s="111" t="s">
        <v>71</v>
      </c>
    </row>
    <row r="86" spans="1:18" x14ac:dyDescent="0.2">
      <c r="A86" s="110">
        <v>44451.670866284723</v>
      </c>
      <c r="B86" s="111" t="s">
        <v>30</v>
      </c>
      <c r="C86" s="111" t="s">
        <v>31</v>
      </c>
      <c r="D86" s="111" t="s">
        <v>26</v>
      </c>
      <c r="E86" s="111" t="s">
        <v>25</v>
      </c>
      <c r="F86" s="111" t="s">
        <v>45</v>
      </c>
      <c r="G86" s="111" t="s">
        <v>73</v>
      </c>
      <c r="H86" s="111" t="s">
        <v>73</v>
      </c>
      <c r="I86" s="111" t="s">
        <v>73</v>
      </c>
      <c r="J86" s="111" t="s">
        <v>73</v>
      </c>
      <c r="K86" s="111" t="s">
        <v>73</v>
      </c>
      <c r="L86" s="111" t="s">
        <v>73</v>
      </c>
      <c r="M86" s="111" t="s">
        <v>73</v>
      </c>
      <c r="N86" s="111" t="s">
        <v>73</v>
      </c>
      <c r="O86" s="111" t="s">
        <v>73</v>
      </c>
    </row>
    <row r="87" spans="1:18" x14ac:dyDescent="0.2">
      <c r="A87" s="110">
        <v>44451.671180104167</v>
      </c>
      <c r="B87" s="111" t="s">
        <v>30</v>
      </c>
      <c r="C87" s="111" t="s">
        <v>31</v>
      </c>
      <c r="D87" s="111" t="s">
        <v>26</v>
      </c>
      <c r="E87" s="111" t="s">
        <v>25</v>
      </c>
      <c r="F87" s="111" t="s">
        <v>138</v>
      </c>
      <c r="G87" s="111" t="s">
        <v>71</v>
      </c>
      <c r="H87" s="111" t="s">
        <v>71</v>
      </c>
      <c r="I87" s="111" t="s">
        <v>71</v>
      </c>
      <c r="J87" s="111" t="s">
        <v>42</v>
      </c>
      <c r="K87" s="111" t="s">
        <v>42</v>
      </c>
      <c r="L87" s="111" t="s">
        <v>71</v>
      </c>
      <c r="M87" s="111" t="s">
        <v>71</v>
      </c>
      <c r="N87" s="111" t="s">
        <v>73</v>
      </c>
      <c r="O87" s="111" t="s">
        <v>73</v>
      </c>
      <c r="P87" s="111" t="s">
        <v>146</v>
      </c>
      <c r="Q87" s="111" t="s">
        <v>147</v>
      </c>
    </row>
    <row r="88" spans="1:18" x14ac:dyDescent="0.2">
      <c r="A88" s="110">
        <v>44451.671187314816</v>
      </c>
      <c r="B88" s="111" t="s">
        <v>30</v>
      </c>
      <c r="C88" s="111" t="s">
        <v>34</v>
      </c>
      <c r="D88" s="111" t="s">
        <v>26</v>
      </c>
      <c r="E88" s="111" t="s">
        <v>25</v>
      </c>
      <c r="F88" s="111" t="s">
        <v>49</v>
      </c>
      <c r="G88" s="111" t="s">
        <v>71</v>
      </c>
      <c r="H88" s="111" t="s">
        <v>71</v>
      </c>
      <c r="I88" s="111" t="s">
        <v>71</v>
      </c>
      <c r="J88" s="111" t="s">
        <v>71</v>
      </c>
      <c r="K88" s="111" t="s">
        <v>71</v>
      </c>
      <c r="L88" s="111" t="s">
        <v>71</v>
      </c>
      <c r="M88" s="111" t="s">
        <v>71</v>
      </c>
      <c r="N88" s="111" t="s">
        <v>71</v>
      </c>
      <c r="O88" s="111" t="s">
        <v>71</v>
      </c>
      <c r="P88" s="111" t="s">
        <v>148</v>
      </c>
      <c r="Q88" s="111" t="s">
        <v>76</v>
      </c>
      <c r="R88" s="111" t="s">
        <v>76</v>
      </c>
    </row>
    <row r="89" spans="1:18" x14ac:dyDescent="0.2">
      <c r="A89" s="110">
        <v>44451.671976076388</v>
      </c>
      <c r="B89" s="111" t="s">
        <v>30</v>
      </c>
      <c r="C89" s="111" t="s">
        <v>31</v>
      </c>
      <c r="D89" s="111" t="s">
        <v>26</v>
      </c>
      <c r="E89" s="111" t="s">
        <v>25</v>
      </c>
      <c r="F89" s="111" t="s">
        <v>49</v>
      </c>
      <c r="G89" s="111" t="s">
        <v>71</v>
      </c>
      <c r="H89" s="111" t="s">
        <v>71</v>
      </c>
      <c r="I89" s="111" t="s">
        <v>71</v>
      </c>
      <c r="J89" s="111" t="s">
        <v>71</v>
      </c>
      <c r="K89" s="111" t="s">
        <v>71</v>
      </c>
      <c r="L89" s="111" t="s">
        <v>71</v>
      </c>
      <c r="M89" s="111" t="s">
        <v>71</v>
      </c>
      <c r="N89" s="111" t="s">
        <v>71</v>
      </c>
      <c r="O89" s="111" t="s">
        <v>71</v>
      </c>
      <c r="P89" s="111" t="s">
        <v>76</v>
      </c>
      <c r="Q89" s="111" t="s">
        <v>76</v>
      </c>
      <c r="R89" s="111" t="s">
        <v>76</v>
      </c>
    </row>
    <row r="90" spans="1:18" x14ac:dyDescent="0.2">
      <c r="A90" s="110">
        <v>44451.672114085653</v>
      </c>
      <c r="B90" s="111" t="s">
        <v>30</v>
      </c>
      <c r="C90" s="111" t="s">
        <v>32</v>
      </c>
      <c r="D90" s="111" t="s">
        <v>26</v>
      </c>
      <c r="E90" s="111" t="s">
        <v>25</v>
      </c>
      <c r="F90" s="111" t="s">
        <v>49</v>
      </c>
      <c r="G90" s="111" t="s">
        <v>73</v>
      </c>
      <c r="H90" s="111" t="s">
        <v>71</v>
      </c>
      <c r="I90" s="111" t="s">
        <v>71</v>
      </c>
      <c r="J90" s="111" t="s">
        <v>42</v>
      </c>
      <c r="K90" s="111" t="s">
        <v>73</v>
      </c>
      <c r="L90" s="111" t="s">
        <v>71</v>
      </c>
      <c r="M90" s="111" t="s">
        <v>71</v>
      </c>
      <c r="N90" s="111" t="s">
        <v>71</v>
      </c>
      <c r="O90" s="111" t="s">
        <v>71</v>
      </c>
      <c r="P90" s="111" t="s">
        <v>76</v>
      </c>
      <c r="Q90" s="111" t="s">
        <v>76</v>
      </c>
      <c r="R90" s="111" t="s">
        <v>76</v>
      </c>
    </row>
    <row r="91" spans="1:18" x14ac:dyDescent="0.2">
      <c r="A91" s="110">
        <v>44451.6732380787</v>
      </c>
      <c r="B91" s="111" t="s">
        <v>30</v>
      </c>
      <c r="C91" s="111" t="s">
        <v>31</v>
      </c>
      <c r="D91" s="111" t="s">
        <v>26</v>
      </c>
      <c r="E91" s="111" t="s">
        <v>25</v>
      </c>
      <c r="F91" s="111" t="s">
        <v>27</v>
      </c>
      <c r="G91" s="111" t="s">
        <v>71</v>
      </c>
      <c r="H91" s="111" t="s">
        <v>73</v>
      </c>
      <c r="I91" s="111" t="s">
        <v>73</v>
      </c>
      <c r="J91" s="111" t="s">
        <v>42</v>
      </c>
      <c r="K91" s="111" t="s">
        <v>42</v>
      </c>
      <c r="L91" s="111" t="s">
        <v>73</v>
      </c>
      <c r="M91" s="111" t="s">
        <v>73</v>
      </c>
      <c r="N91" s="111" t="s">
        <v>71</v>
      </c>
      <c r="O91" s="111" t="s">
        <v>73</v>
      </c>
    </row>
    <row r="92" spans="1:18" x14ac:dyDescent="0.2">
      <c r="A92" s="110">
        <v>44451.67356145833</v>
      </c>
      <c r="B92" s="111" t="s">
        <v>33</v>
      </c>
      <c r="C92" s="111" t="s">
        <v>31</v>
      </c>
      <c r="D92" s="111" t="s">
        <v>26</v>
      </c>
      <c r="E92" s="111" t="s">
        <v>25</v>
      </c>
      <c r="F92" s="111" t="s">
        <v>49</v>
      </c>
      <c r="G92" s="111" t="s">
        <v>73</v>
      </c>
      <c r="H92" s="111" t="s">
        <v>73</v>
      </c>
      <c r="I92" s="111" t="s">
        <v>73</v>
      </c>
      <c r="J92" s="111" t="s">
        <v>42</v>
      </c>
      <c r="K92" s="111" t="s">
        <v>42</v>
      </c>
      <c r="L92" s="111" t="s">
        <v>72</v>
      </c>
      <c r="M92" s="111" t="s">
        <v>72</v>
      </c>
      <c r="N92" s="111" t="s">
        <v>73</v>
      </c>
      <c r="O92" s="111" t="s">
        <v>73</v>
      </c>
    </row>
    <row r="93" spans="1:18" x14ac:dyDescent="0.2">
      <c r="A93" s="110">
        <v>44451.673987199072</v>
      </c>
      <c r="B93" s="111" t="s">
        <v>30</v>
      </c>
      <c r="C93" s="111" t="s">
        <v>31</v>
      </c>
      <c r="D93" s="111" t="s">
        <v>26</v>
      </c>
      <c r="E93" s="111" t="s">
        <v>149</v>
      </c>
      <c r="F93" s="111" t="s">
        <v>27</v>
      </c>
      <c r="G93" s="111" t="s">
        <v>73</v>
      </c>
      <c r="H93" s="111" t="s">
        <v>73</v>
      </c>
      <c r="I93" s="111" t="s">
        <v>72</v>
      </c>
      <c r="J93" s="111" t="s">
        <v>75</v>
      </c>
      <c r="K93" s="111" t="s">
        <v>72</v>
      </c>
      <c r="L93" s="111" t="s">
        <v>73</v>
      </c>
      <c r="M93" s="111" t="s">
        <v>72</v>
      </c>
      <c r="N93" s="111" t="s">
        <v>72</v>
      </c>
      <c r="O93" s="111" t="s">
        <v>72</v>
      </c>
      <c r="R93" s="111" t="s">
        <v>150</v>
      </c>
    </row>
    <row r="94" spans="1:18" x14ac:dyDescent="0.2">
      <c r="A94" s="110">
        <v>44451.674101273151</v>
      </c>
      <c r="B94" s="111" t="s">
        <v>30</v>
      </c>
      <c r="C94" s="111" t="s">
        <v>32</v>
      </c>
      <c r="D94" s="111" t="s">
        <v>26</v>
      </c>
      <c r="E94" s="111" t="s">
        <v>25</v>
      </c>
      <c r="F94" s="111" t="s">
        <v>151</v>
      </c>
      <c r="G94" s="111" t="s">
        <v>73</v>
      </c>
      <c r="H94" s="111" t="s">
        <v>73</v>
      </c>
      <c r="I94" s="111" t="s">
        <v>73</v>
      </c>
      <c r="J94" s="111" t="s">
        <v>75</v>
      </c>
      <c r="K94" s="111" t="s">
        <v>75</v>
      </c>
      <c r="L94" s="111" t="s">
        <v>73</v>
      </c>
      <c r="M94" s="111" t="s">
        <v>73</v>
      </c>
      <c r="N94" s="111" t="s">
        <v>73</v>
      </c>
      <c r="O94" s="111" t="s">
        <v>71</v>
      </c>
    </row>
    <row r="95" spans="1:18" x14ac:dyDescent="0.2">
      <c r="A95" s="110">
        <v>44451.674175219909</v>
      </c>
      <c r="B95" s="111" t="s">
        <v>30</v>
      </c>
      <c r="C95" s="111" t="s">
        <v>31</v>
      </c>
      <c r="D95" s="111" t="s">
        <v>26</v>
      </c>
      <c r="E95" s="111" t="s">
        <v>25</v>
      </c>
      <c r="F95" s="111" t="s">
        <v>27</v>
      </c>
      <c r="G95" s="111" t="s">
        <v>71</v>
      </c>
      <c r="H95" s="111" t="s">
        <v>71</v>
      </c>
      <c r="I95" s="111" t="s">
        <v>71</v>
      </c>
      <c r="J95" s="111" t="s">
        <v>71</v>
      </c>
      <c r="K95" s="111" t="s">
        <v>71</v>
      </c>
      <c r="L95" s="111" t="s">
        <v>71</v>
      </c>
      <c r="M95" s="111" t="s">
        <v>71</v>
      </c>
      <c r="N95" s="111" t="s">
        <v>71</v>
      </c>
      <c r="O95" s="111" t="s">
        <v>71</v>
      </c>
      <c r="P95" s="111" t="s">
        <v>152</v>
      </c>
    </row>
    <row r="96" spans="1:18" x14ac:dyDescent="0.2">
      <c r="A96" s="110">
        <v>44451.674689571759</v>
      </c>
      <c r="B96" s="111" t="s">
        <v>30</v>
      </c>
      <c r="C96" s="111" t="s">
        <v>31</v>
      </c>
      <c r="D96" s="111" t="s">
        <v>26</v>
      </c>
      <c r="E96" s="111" t="s">
        <v>25</v>
      </c>
      <c r="F96" s="111" t="s">
        <v>48</v>
      </c>
      <c r="G96" s="111" t="s">
        <v>71</v>
      </c>
      <c r="H96" s="111" t="s">
        <v>71</v>
      </c>
      <c r="I96" s="111" t="s">
        <v>73</v>
      </c>
      <c r="J96" s="111" t="s">
        <v>73</v>
      </c>
      <c r="K96" s="111" t="s">
        <v>73</v>
      </c>
      <c r="L96" s="111" t="s">
        <v>71</v>
      </c>
      <c r="M96" s="111" t="s">
        <v>71</v>
      </c>
      <c r="N96" s="111" t="s">
        <v>71</v>
      </c>
      <c r="O96" s="111" t="s">
        <v>71</v>
      </c>
      <c r="P96" s="111" t="s">
        <v>76</v>
      </c>
      <c r="Q96" s="111" t="s">
        <v>76</v>
      </c>
      <c r="R96" s="111" t="s">
        <v>76</v>
      </c>
    </row>
    <row r="97" spans="1:18" x14ac:dyDescent="0.2">
      <c r="A97" s="110">
        <v>44451.687011678237</v>
      </c>
      <c r="B97" s="111" t="s">
        <v>33</v>
      </c>
      <c r="C97" s="111" t="s">
        <v>31</v>
      </c>
      <c r="D97" s="111" t="s">
        <v>26</v>
      </c>
      <c r="E97" s="111" t="s">
        <v>25</v>
      </c>
      <c r="F97" s="111" t="s">
        <v>49</v>
      </c>
      <c r="G97" s="111" t="s">
        <v>71</v>
      </c>
      <c r="H97" s="111" t="s">
        <v>71</v>
      </c>
      <c r="I97" s="111" t="s">
        <v>71</v>
      </c>
      <c r="J97" s="111" t="s">
        <v>71</v>
      </c>
      <c r="K97" s="111" t="s">
        <v>71</v>
      </c>
      <c r="L97" s="111" t="s">
        <v>71</v>
      </c>
      <c r="M97" s="111" t="s">
        <v>71</v>
      </c>
      <c r="N97" s="111" t="s">
        <v>71</v>
      </c>
      <c r="O97" s="111" t="s">
        <v>71</v>
      </c>
      <c r="P97" s="111" t="s">
        <v>76</v>
      </c>
      <c r="Q97" s="111" t="s">
        <v>76</v>
      </c>
      <c r="R97" s="111" t="s">
        <v>76</v>
      </c>
    </row>
    <row r="98" spans="1:18" x14ac:dyDescent="0.2">
      <c r="A98" s="110">
        <v>44451.691682835648</v>
      </c>
      <c r="B98" s="111" t="s">
        <v>30</v>
      </c>
      <c r="C98" s="111" t="s">
        <v>31</v>
      </c>
      <c r="D98" s="111" t="s">
        <v>26</v>
      </c>
      <c r="E98" s="111" t="s">
        <v>25</v>
      </c>
      <c r="F98" s="111" t="s">
        <v>53</v>
      </c>
      <c r="G98" s="111" t="s">
        <v>71</v>
      </c>
      <c r="H98" s="111" t="s">
        <v>71</v>
      </c>
      <c r="I98" s="111" t="s">
        <v>42</v>
      </c>
      <c r="J98" s="111" t="s">
        <v>72</v>
      </c>
      <c r="K98" s="111" t="s">
        <v>73</v>
      </c>
      <c r="L98" s="111" t="s">
        <v>71</v>
      </c>
      <c r="M98" s="111" t="s">
        <v>71</v>
      </c>
      <c r="N98" s="111" t="s">
        <v>71</v>
      </c>
      <c r="O98" s="111" t="s">
        <v>71</v>
      </c>
    </row>
    <row r="99" spans="1:18" x14ac:dyDescent="0.2">
      <c r="A99" s="110">
        <v>44451.697002349538</v>
      </c>
      <c r="B99" s="111" t="s">
        <v>30</v>
      </c>
      <c r="C99" s="111" t="s">
        <v>32</v>
      </c>
      <c r="D99" s="111" t="s">
        <v>26</v>
      </c>
      <c r="E99" s="111" t="s">
        <v>25</v>
      </c>
      <c r="F99" s="111" t="s">
        <v>49</v>
      </c>
      <c r="G99" s="111" t="s">
        <v>73</v>
      </c>
      <c r="H99" s="111" t="s">
        <v>73</v>
      </c>
      <c r="I99" s="111" t="s">
        <v>71</v>
      </c>
      <c r="J99" s="111" t="s">
        <v>75</v>
      </c>
      <c r="K99" s="111" t="s">
        <v>72</v>
      </c>
      <c r="L99" s="111" t="s">
        <v>72</v>
      </c>
      <c r="M99" s="111" t="s">
        <v>72</v>
      </c>
      <c r="N99" s="111" t="s">
        <v>73</v>
      </c>
      <c r="O99" s="111" t="s">
        <v>73</v>
      </c>
      <c r="P99" s="111" t="s">
        <v>153</v>
      </c>
      <c r="Q99" s="111" t="s">
        <v>154</v>
      </c>
    </row>
    <row r="100" spans="1:18" x14ac:dyDescent="0.2">
      <c r="A100" s="110">
        <v>44451.701153217597</v>
      </c>
      <c r="B100" s="111" t="s">
        <v>30</v>
      </c>
      <c r="C100" s="111" t="s">
        <v>31</v>
      </c>
      <c r="D100" s="111" t="s">
        <v>26</v>
      </c>
      <c r="E100" s="111" t="s">
        <v>25</v>
      </c>
      <c r="F100" s="111" t="s">
        <v>49</v>
      </c>
      <c r="G100" s="111" t="s">
        <v>71</v>
      </c>
      <c r="H100" s="111" t="s">
        <v>71</v>
      </c>
      <c r="I100" s="111" t="s">
        <v>71</v>
      </c>
      <c r="J100" s="111" t="s">
        <v>71</v>
      </c>
      <c r="K100" s="111" t="s">
        <v>71</v>
      </c>
      <c r="L100" s="111" t="s">
        <v>71</v>
      </c>
      <c r="M100" s="111" t="s">
        <v>71</v>
      </c>
      <c r="N100" s="111" t="s">
        <v>71</v>
      </c>
      <c r="O100" s="111" t="s">
        <v>71</v>
      </c>
      <c r="P100" s="111" t="s">
        <v>76</v>
      </c>
      <c r="Q100" s="111" t="s">
        <v>76</v>
      </c>
      <c r="R100" s="111" t="s">
        <v>76</v>
      </c>
    </row>
    <row r="101" spans="1:18" x14ac:dyDescent="0.2">
      <c r="A101" s="110">
        <v>44451.707102233791</v>
      </c>
      <c r="B101" s="111" t="s">
        <v>30</v>
      </c>
      <c r="C101" s="111" t="s">
        <v>31</v>
      </c>
      <c r="D101" s="111" t="s">
        <v>26</v>
      </c>
      <c r="E101" s="111" t="s">
        <v>25</v>
      </c>
      <c r="F101" s="111" t="s">
        <v>45</v>
      </c>
      <c r="G101" s="111" t="s">
        <v>71</v>
      </c>
      <c r="H101" s="111" t="s">
        <v>71</v>
      </c>
      <c r="I101" s="111" t="s">
        <v>71</v>
      </c>
      <c r="J101" s="111" t="s">
        <v>75</v>
      </c>
      <c r="K101" s="111" t="s">
        <v>73</v>
      </c>
      <c r="L101" s="111" t="s">
        <v>73</v>
      </c>
      <c r="M101" s="111" t="s">
        <v>73</v>
      </c>
      <c r="N101" s="111" t="s">
        <v>73</v>
      </c>
      <c r="O101" s="111" t="s">
        <v>71</v>
      </c>
    </row>
    <row r="102" spans="1:18" x14ac:dyDescent="0.2">
      <c r="A102" s="110">
        <v>44451.743159687496</v>
      </c>
      <c r="B102" s="111" t="s">
        <v>30</v>
      </c>
      <c r="C102" s="111" t="s">
        <v>31</v>
      </c>
      <c r="D102" s="111" t="s">
        <v>26</v>
      </c>
      <c r="E102" s="111" t="s">
        <v>25</v>
      </c>
      <c r="F102" s="111" t="s">
        <v>27</v>
      </c>
      <c r="G102" s="111" t="s">
        <v>73</v>
      </c>
      <c r="H102" s="111" t="s">
        <v>73</v>
      </c>
      <c r="I102" s="111" t="s">
        <v>71</v>
      </c>
      <c r="J102" s="111" t="s">
        <v>42</v>
      </c>
      <c r="K102" s="111" t="s">
        <v>42</v>
      </c>
      <c r="L102" s="111" t="s">
        <v>73</v>
      </c>
      <c r="M102" s="111" t="s">
        <v>73</v>
      </c>
      <c r="N102" s="111" t="s">
        <v>73</v>
      </c>
      <c r="O102" s="111" t="s">
        <v>73</v>
      </c>
    </row>
    <row r="103" spans="1:18" x14ac:dyDescent="0.2">
      <c r="A103" s="110">
        <v>44451.753819675927</v>
      </c>
      <c r="B103" s="111" t="s">
        <v>30</v>
      </c>
      <c r="C103" s="111" t="s">
        <v>31</v>
      </c>
      <c r="D103" s="111" t="s">
        <v>26</v>
      </c>
      <c r="E103" s="111" t="s">
        <v>25</v>
      </c>
      <c r="F103" s="111" t="s">
        <v>49</v>
      </c>
      <c r="G103" s="111" t="s">
        <v>73</v>
      </c>
      <c r="H103" s="111" t="s">
        <v>71</v>
      </c>
      <c r="I103" s="111" t="s">
        <v>73</v>
      </c>
      <c r="J103" s="111" t="s">
        <v>73</v>
      </c>
      <c r="K103" s="111" t="s">
        <v>42</v>
      </c>
      <c r="L103" s="111" t="s">
        <v>73</v>
      </c>
      <c r="M103" s="111" t="s">
        <v>73</v>
      </c>
      <c r="N103" s="111" t="s">
        <v>71</v>
      </c>
      <c r="O103" s="111" t="s">
        <v>71</v>
      </c>
    </row>
    <row r="104" spans="1:18" x14ac:dyDescent="0.2">
      <c r="A104" s="110">
        <v>44451.814899363424</v>
      </c>
      <c r="B104" s="111" t="s">
        <v>30</v>
      </c>
      <c r="C104" s="111" t="s">
        <v>31</v>
      </c>
      <c r="D104" s="111" t="s">
        <v>26</v>
      </c>
      <c r="E104" s="111" t="s">
        <v>25</v>
      </c>
      <c r="F104" s="111" t="s">
        <v>27</v>
      </c>
      <c r="G104" s="111" t="s">
        <v>73</v>
      </c>
      <c r="H104" s="111" t="s">
        <v>73</v>
      </c>
      <c r="I104" s="111" t="s">
        <v>71</v>
      </c>
      <c r="J104" s="111" t="s">
        <v>71</v>
      </c>
      <c r="K104" s="111" t="s">
        <v>73</v>
      </c>
      <c r="L104" s="111" t="s">
        <v>71</v>
      </c>
      <c r="M104" s="111" t="s">
        <v>73</v>
      </c>
      <c r="N104" s="111" t="s">
        <v>71</v>
      </c>
      <c r="O104" s="111" t="s">
        <v>73</v>
      </c>
      <c r="P104" s="111" t="s">
        <v>155</v>
      </c>
      <c r="Q104" s="111" t="s">
        <v>156</v>
      </c>
    </row>
    <row r="105" spans="1:18" x14ac:dyDescent="0.2">
      <c r="A105" s="110">
        <v>44452.617066377315</v>
      </c>
      <c r="B105" s="111" t="s">
        <v>30</v>
      </c>
      <c r="C105" s="111" t="s">
        <v>32</v>
      </c>
      <c r="D105" s="111" t="s">
        <v>26</v>
      </c>
      <c r="E105" s="111" t="s">
        <v>25</v>
      </c>
      <c r="F105" s="111" t="s">
        <v>44</v>
      </c>
      <c r="G105" s="111" t="s">
        <v>71</v>
      </c>
      <c r="H105" s="111" t="s">
        <v>73</v>
      </c>
      <c r="I105" s="111" t="s">
        <v>73</v>
      </c>
      <c r="J105" s="111" t="s">
        <v>75</v>
      </c>
      <c r="K105" s="111" t="s">
        <v>75</v>
      </c>
      <c r="L105" s="111" t="s">
        <v>73</v>
      </c>
      <c r="M105" s="111" t="s">
        <v>73</v>
      </c>
      <c r="N105" s="111" t="s">
        <v>71</v>
      </c>
      <c r="O105" s="111" t="s">
        <v>71</v>
      </c>
      <c r="P105" s="111" t="s">
        <v>76</v>
      </c>
      <c r="Q105" s="111" t="s">
        <v>76</v>
      </c>
      <c r="R105" s="111" t="s">
        <v>157</v>
      </c>
    </row>
    <row r="106" spans="1:18" x14ac:dyDescent="0.2">
      <c r="A106" s="110">
        <v>44452.880428668985</v>
      </c>
      <c r="B106" s="111" t="s">
        <v>30</v>
      </c>
      <c r="C106" s="111" t="s">
        <v>32</v>
      </c>
      <c r="D106" s="111" t="s">
        <v>26</v>
      </c>
      <c r="E106" s="111" t="s">
        <v>25</v>
      </c>
      <c r="F106" s="111" t="s">
        <v>111</v>
      </c>
      <c r="G106" s="111" t="s">
        <v>73</v>
      </c>
      <c r="H106" s="111" t="s">
        <v>73</v>
      </c>
      <c r="I106" s="111" t="s">
        <v>72</v>
      </c>
      <c r="J106" s="111" t="s">
        <v>75</v>
      </c>
      <c r="K106" s="111" t="s">
        <v>42</v>
      </c>
      <c r="L106" s="111" t="s">
        <v>72</v>
      </c>
      <c r="M106" s="111" t="s">
        <v>72</v>
      </c>
      <c r="N106" s="111" t="s">
        <v>72</v>
      </c>
      <c r="O106" s="111" t="s">
        <v>72</v>
      </c>
    </row>
    <row r="107" spans="1:18" x14ac:dyDescent="0.2">
      <c r="A107" s="110">
        <v>44455.597413657408</v>
      </c>
      <c r="B107" s="111" t="s">
        <v>30</v>
      </c>
      <c r="C107" s="111" t="s">
        <v>31</v>
      </c>
      <c r="D107" s="111" t="s">
        <v>26</v>
      </c>
      <c r="E107" s="111" t="s">
        <v>25</v>
      </c>
      <c r="F107" s="111" t="s">
        <v>49</v>
      </c>
      <c r="G107" s="111" t="s">
        <v>73</v>
      </c>
      <c r="H107" s="111" t="s">
        <v>73</v>
      </c>
      <c r="I107" s="111" t="s">
        <v>73</v>
      </c>
      <c r="J107" s="111" t="s">
        <v>73</v>
      </c>
      <c r="K107" s="111" t="s">
        <v>73</v>
      </c>
      <c r="L107" s="111" t="s">
        <v>73</v>
      </c>
      <c r="M107" s="111" t="s">
        <v>73</v>
      </c>
      <c r="N107" s="111" t="s">
        <v>73</v>
      </c>
      <c r="O107" s="111" t="s">
        <v>73</v>
      </c>
    </row>
    <row r="108" spans="1:18" x14ac:dyDescent="0.2">
      <c r="A108" s="110">
        <v>44455.597508611114</v>
      </c>
      <c r="B108" s="111" t="s">
        <v>30</v>
      </c>
      <c r="C108" s="111" t="s">
        <v>32</v>
      </c>
      <c r="D108" s="111" t="s">
        <v>26</v>
      </c>
      <c r="E108" s="111" t="s">
        <v>25</v>
      </c>
      <c r="F108" s="111" t="s">
        <v>49</v>
      </c>
      <c r="G108" s="111" t="s">
        <v>73</v>
      </c>
      <c r="H108" s="111" t="s">
        <v>73</v>
      </c>
      <c r="I108" s="111" t="s">
        <v>73</v>
      </c>
      <c r="J108" s="111" t="s">
        <v>73</v>
      </c>
      <c r="K108" s="111" t="s">
        <v>73</v>
      </c>
      <c r="L108" s="111" t="s">
        <v>73</v>
      </c>
      <c r="M108" s="111" t="s">
        <v>73</v>
      </c>
      <c r="N108" s="111" t="s">
        <v>73</v>
      </c>
      <c r="O108" s="111" t="s">
        <v>73</v>
      </c>
    </row>
    <row r="109" spans="1:18" x14ac:dyDescent="0.2">
      <c r="A109" s="110">
        <v>44455.597525127319</v>
      </c>
      <c r="B109" s="111" t="s">
        <v>30</v>
      </c>
      <c r="C109" s="111" t="s">
        <v>31</v>
      </c>
      <c r="D109" s="111" t="s">
        <v>26</v>
      </c>
      <c r="E109" s="111" t="s">
        <v>25</v>
      </c>
      <c r="F109" s="111" t="s">
        <v>49</v>
      </c>
      <c r="G109" s="111" t="s">
        <v>71</v>
      </c>
      <c r="H109" s="111" t="s">
        <v>71</v>
      </c>
      <c r="I109" s="111" t="s">
        <v>71</v>
      </c>
      <c r="J109" s="111" t="s">
        <v>42</v>
      </c>
      <c r="K109" s="111" t="s">
        <v>72</v>
      </c>
      <c r="L109" s="111" t="s">
        <v>73</v>
      </c>
      <c r="M109" s="111" t="s">
        <v>73</v>
      </c>
      <c r="N109" s="111" t="s">
        <v>73</v>
      </c>
      <c r="O109" s="111" t="s">
        <v>73</v>
      </c>
    </row>
    <row r="110" spans="1:18" x14ac:dyDescent="0.2">
      <c r="A110" s="110">
        <v>44455.597748275468</v>
      </c>
      <c r="B110" s="111" t="s">
        <v>30</v>
      </c>
      <c r="C110" s="111" t="s">
        <v>31</v>
      </c>
      <c r="D110" s="111" t="s">
        <v>26</v>
      </c>
      <c r="E110" s="111" t="s">
        <v>25</v>
      </c>
      <c r="F110" s="111" t="s">
        <v>49</v>
      </c>
      <c r="G110" s="111" t="s">
        <v>73</v>
      </c>
      <c r="H110" s="111" t="s">
        <v>73</v>
      </c>
      <c r="I110" s="111" t="s">
        <v>73</v>
      </c>
      <c r="J110" s="111" t="s">
        <v>42</v>
      </c>
      <c r="K110" s="111" t="s">
        <v>72</v>
      </c>
      <c r="L110" s="111" t="s">
        <v>73</v>
      </c>
      <c r="M110" s="111" t="s">
        <v>73</v>
      </c>
      <c r="N110" s="111" t="s">
        <v>71</v>
      </c>
      <c r="O110" s="111" t="s">
        <v>73</v>
      </c>
    </row>
    <row r="111" spans="1:18" x14ac:dyDescent="0.2">
      <c r="A111" s="110">
        <v>44455.598144467593</v>
      </c>
      <c r="B111" s="111" t="s">
        <v>30</v>
      </c>
      <c r="C111" s="111" t="s">
        <v>31</v>
      </c>
      <c r="D111" s="111" t="s">
        <v>26</v>
      </c>
      <c r="E111" s="111" t="s">
        <v>25</v>
      </c>
      <c r="F111" s="111" t="s">
        <v>49</v>
      </c>
      <c r="G111" s="111" t="s">
        <v>71</v>
      </c>
      <c r="H111" s="111" t="s">
        <v>71</v>
      </c>
      <c r="I111" s="111" t="s">
        <v>71</v>
      </c>
      <c r="J111" s="111" t="s">
        <v>42</v>
      </c>
      <c r="K111" s="111" t="s">
        <v>42</v>
      </c>
      <c r="L111" s="111" t="s">
        <v>73</v>
      </c>
      <c r="M111" s="111" t="s">
        <v>73</v>
      </c>
      <c r="N111" s="111" t="s">
        <v>71</v>
      </c>
      <c r="O111" s="111" t="s">
        <v>71</v>
      </c>
    </row>
    <row r="112" spans="1:18" x14ac:dyDescent="0.2">
      <c r="A112" s="110">
        <v>44455.598322743055</v>
      </c>
      <c r="B112" s="111" t="s">
        <v>30</v>
      </c>
      <c r="C112" s="111" t="s">
        <v>31</v>
      </c>
      <c r="D112" s="111" t="s">
        <v>26</v>
      </c>
      <c r="E112" s="111" t="s">
        <v>25</v>
      </c>
      <c r="F112" s="111" t="s">
        <v>46</v>
      </c>
      <c r="G112" s="111" t="s">
        <v>71</v>
      </c>
      <c r="H112" s="111" t="s">
        <v>71</v>
      </c>
      <c r="I112" s="111" t="s">
        <v>71</v>
      </c>
      <c r="J112" s="111" t="s">
        <v>72</v>
      </c>
      <c r="K112" s="111" t="s">
        <v>72</v>
      </c>
      <c r="L112" s="111" t="s">
        <v>73</v>
      </c>
      <c r="M112" s="111" t="s">
        <v>73</v>
      </c>
      <c r="N112" s="111" t="s">
        <v>73</v>
      </c>
      <c r="O112" s="111" t="s">
        <v>73</v>
      </c>
    </row>
    <row r="113" spans="1:18" x14ac:dyDescent="0.2">
      <c r="A113" s="110">
        <v>44455.598499976855</v>
      </c>
      <c r="B113" s="111" t="s">
        <v>33</v>
      </c>
      <c r="C113" s="111" t="s">
        <v>32</v>
      </c>
      <c r="D113" s="111" t="s">
        <v>26</v>
      </c>
      <c r="E113" s="111" t="s">
        <v>25</v>
      </c>
      <c r="F113" s="111" t="s">
        <v>49</v>
      </c>
      <c r="G113" s="111" t="s">
        <v>71</v>
      </c>
      <c r="H113" s="111" t="s">
        <v>71</v>
      </c>
      <c r="I113" s="111" t="s">
        <v>71</v>
      </c>
      <c r="J113" s="111" t="s">
        <v>42</v>
      </c>
      <c r="K113" s="111" t="s">
        <v>73</v>
      </c>
      <c r="L113" s="111" t="s">
        <v>73</v>
      </c>
      <c r="M113" s="111" t="s">
        <v>73</v>
      </c>
      <c r="N113" s="111" t="s">
        <v>71</v>
      </c>
      <c r="O113" s="111" t="s">
        <v>73</v>
      </c>
    </row>
    <row r="114" spans="1:18" x14ac:dyDescent="0.2">
      <c r="A114" s="110">
        <v>44455.600840856481</v>
      </c>
      <c r="B114" s="111" t="s">
        <v>33</v>
      </c>
      <c r="C114" s="111" t="s">
        <v>31</v>
      </c>
      <c r="D114" s="111" t="s">
        <v>26</v>
      </c>
      <c r="E114" s="111" t="s">
        <v>25</v>
      </c>
      <c r="F114" s="111" t="s">
        <v>49</v>
      </c>
      <c r="G114" s="111" t="s">
        <v>71</v>
      </c>
      <c r="H114" s="111" t="s">
        <v>71</v>
      </c>
      <c r="I114" s="111" t="s">
        <v>71</v>
      </c>
      <c r="J114" s="111" t="s">
        <v>42</v>
      </c>
      <c r="K114" s="111" t="s">
        <v>73</v>
      </c>
      <c r="L114" s="111" t="s">
        <v>73</v>
      </c>
      <c r="M114" s="111" t="s">
        <v>73</v>
      </c>
      <c r="N114" s="111" t="s">
        <v>71</v>
      </c>
      <c r="O114" s="111" t="s">
        <v>73</v>
      </c>
    </row>
    <row r="115" spans="1:18" x14ac:dyDescent="0.2">
      <c r="A115" s="110">
        <v>44455.602954502319</v>
      </c>
      <c r="B115" s="111" t="s">
        <v>33</v>
      </c>
      <c r="C115" s="111" t="s">
        <v>32</v>
      </c>
      <c r="D115" s="111" t="s">
        <v>26</v>
      </c>
      <c r="E115" s="111" t="s">
        <v>25</v>
      </c>
      <c r="F115" s="111" t="s">
        <v>49</v>
      </c>
      <c r="G115" s="111" t="s">
        <v>73</v>
      </c>
      <c r="H115" s="111" t="s">
        <v>73</v>
      </c>
      <c r="I115" s="111" t="s">
        <v>73</v>
      </c>
      <c r="J115" s="111" t="s">
        <v>42</v>
      </c>
      <c r="K115" s="111" t="s">
        <v>42</v>
      </c>
      <c r="L115" s="111" t="s">
        <v>72</v>
      </c>
      <c r="M115" s="111" t="s">
        <v>72</v>
      </c>
      <c r="N115" s="111" t="s">
        <v>73</v>
      </c>
      <c r="O115" s="111" t="s">
        <v>72</v>
      </c>
      <c r="Q115" s="111" t="s">
        <v>158</v>
      </c>
    </row>
    <row r="116" spans="1:18" x14ac:dyDescent="0.2">
      <c r="A116" s="110">
        <v>44455.608212673615</v>
      </c>
      <c r="B116" s="111" t="s">
        <v>30</v>
      </c>
      <c r="C116" s="111" t="s">
        <v>31</v>
      </c>
      <c r="D116" s="111" t="s">
        <v>26</v>
      </c>
      <c r="E116" s="111" t="s">
        <v>25</v>
      </c>
      <c r="F116" s="111" t="s">
        <v>45</v>
      </c>
      <c r="G116" s="111" t="s">
        <v>71</v>
      </c>
      <c r="H116" s="111" t="s">
        <v>71</v>
      </c>
      <c r="I116" s="111" t="s">
        <v>71</v>
      </c>
      <c r="J116" s="111" t="s">
        <v>75</v>
      </c>
      <c r="K116" s="111" t="s">
        <v>75</v>
      </c>
      <c r="L116" s="111" t="s">
        <v>73</v>
      </c>
      <c r="M116" s="111" t="s">
        <v>73</v>
      </c>
      <c r="N116" s="111" t="s">
        <v>71</v>
      </c>
      <c r="O116" s="111" t="s">
        <v>71</v>
      </c>
      <c r="P116" s="111" t="s">
        <v>76</v>
      </c>
      <c r="Q116" s="111" t="s">
        <v>76</v>
      </c>
      <c r="R116" s="111" t="s">
        <v>76</v>
      </c>
    </row>
    <row r="117" spans="1:18" x14ac:dyDescent="0.2">
      <c r="A117" s="110">
        <v>44455.6083153125</v>
      </c>
      <c r="B117" s="111" t="s">
        <v>30</v>
      </c>
      <c r="C117" s="111" t="s">
        <v>31</v>
      </c>
      <c r="D117" s="111" t="s">
        <v>26</v>
      </c>
      <c r="E117" s="111" t="s">
        <v>134</v>
      </c>
      <c r="F117" s="111" t="s">
        <v>159</v>
      </c>
      <c r="G117" s="111" t="s">
        <v>71</v>
      </c>
      <c r="H117" s="111" t="s">
        <v>71</v>
      </c>
      <c r="I117" s="111" t="s">
        <v>73</v>
      </c>
      <c r="J117" s="111" t="s">
        <v>42</v>
      </c>
      <c r="K117" s="111" t="s">
        <v>72</v>
      </c>
      <c r="L117" s="111" t="s">
        <v>72</v>
      </c>
      <c r="M117" s="111" t="s">
        <v>72</v>
      </c>
      <c r="N117" s="111" t="s">
        <v>72</v>
      </c>
      <c r="O117" s="111" t="s">
        <v>72</v>
      </c>
    </row>
    <row r="118" spans="1:18" x14ac:dyDescent="0.2">
      <c r="A118" s="110">
        <v>44455.608477372683</v>
      </c>
      <c r="B118" s="111" t="s">
        <v>30</v>
      </c>
      <c r="C118" s="111" t="s">
        <v>31</v>
      </c>
      <c r="D118" s="111" t="s">
        <v>26</v>
      </c>
      <c r="E118" s="111" t="s">
        <v>25</v>
      </c>
      <c r="F118" s="111" t="s">
        <v>53</v>
      </c>
      <c r="G118" s="111" t="s">
        <v>73</v>
      </c>
      <c r="H118" s="111" t="s">
        <v>73</v>
      </c>
      <c r="I118" s="111" t="s">
        <v>72</v>
      </c>
      <c r="J118" s="111" t="s">
        <v>42</v>
      </c>
      <c r="K118" s="111" t="s">
        <v>42</v>
      </c>
      <c r="L118" s="111" t="s">
        <v>73</v>
      </c>
      <c r="M118" s="111" t="s">
        <v>73</v>
      </c>
      <c r="N118" s="111" t="s">
        <v>73</v>
      </c>
      <c r="O118" s="111" t="s">
        <v>73</v>
      </c>
    </row>
    <row r="119" spans="1:18" x14ac:dyDescent="0.2">
      <c r="A119" s="110">
        <v>44455.608564212962</v>
      </c>
      <c r="B119" s="111" t="s">
        <v>33</v>
      </c>
      <c r="C119" s="111" t="s">
        <v>31</v>
      </c>
      <c r="D119" s="111" t="s">
        <v>26</v>
      </c>
      <c r="E119" s="111" t="s">
        <v>25</v>
      </c>
      <c r="F119" s="111" t="s">
        <v>45</v>
      </c>
      <c r="G119" s="111" t="s">
        <v>73</v>
      </c>
      <c r="H119" s="111" t="s">
        <v>72</v>
      </c>
      <c r="I119" s="111" t="s">
        <v>42</v>
      </c>
      <c r="J119" s="111" t="s">
        <v>42</v>
      </c>
      <c r="K119" s="111" t="s">
        <v>75</v>
      </c>
      <c r="L119" s="111" t="s">
        <v>72</v>
      </c>
      <c r="M119" s="111" t="s">
        <v>72</v>
      </c>
      <c r="N119" s="111" t="s">
        <v>71</v>
      </c>
      <c r="O119" s="111" t="s">
        <v>71</v>
      </c>
      <c r="P119" s="111" t="s">
        <v>160</v>
      </c>
      <c r="Q119" s="111" t="s">
        <v>76</v>
      </c>
      <c r="R119" s="111" t="s">
        <v>76</v>
      </c>
    </row>
    <row r="120" spans="1:18" x14ac:dyDescent="0.2">
      <c r="A120" s="110">
        <v>44455.609326747683</v>
      </c>
      <c r="B120" s="111" t="s">
        <v>30</v>
      </c>
      <c r="C120" s="111" t="s">
        <v>31</v>
      </c>
      <c r="D120" s="111" t="s">
        <v>26</v>
      </c>
      <c r="E120" s="111" t="s">
        <v>25</v>
      </c>
      <c r="F120" s="111" t="s">
        <v>50</v>
      </c>
      <c r="G120" s="111" t="s">
        <v>73</v>
      </c>
      <c r="H120" s="111" t="s">
        <v>73</v>
      </c>
      <c r="I120" s="111" t="s">
        <v>73</v>
      </c>
      <c r="J120" s="111" t="s">
        <v>72</v>
      </c>
      <c r="K120" s="111" t="s">
        <v>42</v>
      </c>
      <c r="L120" s="111" t="s">
        <v>73</v>
      </c>
      <c r="M120" s="111" t="s">
        <v>73</v>
      </c>
      <c r="N120" s="111" t="s">
        <v>73</v>
      </c>
      <c r="O120" s="111" t="s">
        <v>72</v>
      </c>
      <c r="P120" s="111" t="s">
        <v>76</v>
      </c>
      <c r="Q120" s="111" t="s">
        <v>76</v>
      </c>
      <c r="R120" s="111" t="s">
        <v>76</v>
      </c>
    </row>
    <row r="121" spans="1:18" x14ac:dyDescent="0.2">
      <c r="A121" s="110">
        <v>44455.609667476849</v>
      </c>
      <c r="B121" s="111" t="s">
        <v>30</v>
      </c>
      <c r="C121" s="111" t="s">
        <v>31</v>
      </c>
      <c r="D121" s="111" t="s">
        <v>26</v>
      </c>
      <c r="E121" s="111" t="s">
        <v>25</v>
      </c>
      <c r="F121" s="111" t="s">
        <v>50</v>
      </c>
      <c r="G121" s="111" t="s">
        <v>73</v>
      </c>
      <c r="H121" s="111" t="s">
        <v>71</v>
      </c>
      <c r="I121" s="111" t="s">
        <v>73</v>
      </c>
      <c r="J121" s="111" t="s">
        <v>71</v>
      </c>
      <c r="K121" s="111" t="s">
        <v>73</v>
      </c>
      <c r="L121" s="111" t="s">
        <v>71</v>
      </c>
      <c r="M121" s="111" t="s">
        <v>71</v>
      </c>
      <c r="N121" s="111" t="s">
        <v>73</v>
      </c>
      <c r="O121" s="111" t="s">
        <v>71</v>
      </c>
      <c r="P121" s="111" t="s">
        <v>76</v>
      </c>
      <c r="Q121" s="111" t="s">
        <v>76</v>
      </c>
    </row>
    <row r="122" spans="1:18" x14ac:dyDescent="0.2">
      <c r="A122" s="110">
        <v>44455.609881064811</v>
      </c>
      <c r="B122" s="111" t="s">
        <v>30</v>
      </c>
      <c r="C122" s="111" t="s">
        <v>31</v>
      </c>
      <c r="D122" s="111" t="s">
        <v>26</v>
      </c>
      <c r="E122" s="111" t="s">
        <v>25</v>
      </c>
      <c r="F122" s="111" t="s">
        <v>161</v>
      </c>
      <c r="G122" s="111" t="s">
        <v>73</v>
      </c>
      <c r="H122" s="111" t="s">
        <v>73</v>
      </c>
      <c r="I122" s="111" t="s">
        <v>71</v>
      </c>
      <c r="J122" s="111" t="s">
        <v>73</v>
      </c>
      <c r="K122" s="111" t="s">
        <v>72</v>
      </c>
      <c r="L122" s="111" t="s">
        <v>73</v>
      </c>
      <c r="M122" s="111" t="s">
        <v>73</v>
      </c>
      <c r="N122" s="111" t="s">
        <v>73</v>
      </c>
      <c r="O122" s="111" t="s">
        <v>73</v>
      </c>
    </row>
    <row r="123" spans="1:18" x14ac:dyDescent="0.2">
      <c r="A123" s="110">
        <v>44455.611194965277</v>
      </c>
      <c r="B123" s="111" t="s">
        <v>33</v>
      </c>
      <c r="C123" s="111" t="s">
        <v>31</v>
      </c>
      <c r="D123" s="111" t="s">
        <v>26</v>
      </c>
      <c r="E123" s="111" t="s">
        <v>25</v>
      </c>
      <c r="F123" s="111" t="s">
        <v>50</v>
      </c>
      <c r="G123" s="111" t="s">
        <v>73</v>
      </c>
      <c r="H123" s="111" t="s">
        <v>73</v>
      </c>
      <c r="I123" s="111" t="s">
        <v>73</v>
      </c>
      <c r="J123" s="111" t="s">
        <v>75</v>
      </c>
      <c r="K123" s="111" t="s">
        <v>75</v>
      </c>
      <c r="L123" s="111" t="s">
        <v>72</v>
      </c>
      <c r="M123" s="111" t="s">
        <v>72</v>
      </c>
      <c r="N123" s="111" t="s">
        <v>73</v>
      </c>
      <c r="O123" s="111" t="s">
        <v>72</v>
      </c>
    </row>
    <row r="124" spans="1:18" x14ac:dyDescent="0.2">
      <c r="A124" s="110">
        <v>44455.611394780091</v>
      </c>
      <c r="B124" s="111" t="s">
        <v>30</v>
      </c>
      <c r="C124" s="111" t="s">
        <v>31</v>
      </c>
      <c r="D124" s="111" t="s">
        <v>26</v>
      </c>
      <c r="E124" s="111" t="s">
        <v>25</v>
      </c>
      <c r="F124" s="111" t="s">
        <v>45</v>
      </c>
      <c r="G124" s="111" t="s">
        <v>71</v>
      </c>
      <c r="H124" s="111" t="s">
        <v>73</v>
      </c>
      <c r="I124" s="111" t="s">
        <v>73</v>
      </c>
      <c r="J124" s="111" t="s">
        <v>42</v>
      </c>
      <c r="K124" s="111" t="s">
        <v>42</v>
      </c>
      <c r="L124" s="111" t="s">
        <v>73</v>
      </c>
      <c r="M124" s="111" t="s">
        <v>73</v>
      </c>
      <c r="N124" s="111" t="s">
        <v>73</v>
      </c>
      <c r="O124" s="111" t="s">
        <v>71</v>
      </c>
      <c r="P124" s="111" t="s">
        <v>74</v>
      </c>
      <c r="Q124" s="111" t="s">
        <v>74</v>
      </c>
      <c r="R124" s="111" t="s">
        <v>74</v>
      </c>
    </row>
    <row r="125" spans="1:18" x14ac:dyDescent="0.2">
      <c r="A125" s="110">
        <v>44455.611792256939</v>
      </c>
      <c r="B125" s="111" t="s">
        <v>30</v>
      </c>
      <c r="C125" s="111" t="s">
        <v>31</v>
      </c>
      <c r="D125" s="111" t="s">
        <v>26</v>
      </c>
      <c r="E125" s="111" t="s">
        <v>25</v>
      </c>
      <c r="F125" s="111" t="s">
        <v>49</v>
      </c>
      <c r="G125" s="111" t="s">
        <v>71</v>
      </c>
      <c r="H125" s="111" t="s">
        <v>71</v>
      </c>
      <c r="I125" s="111" t="s">
        <v>71</v>
      </c>
      <c r="J125" s="111" t="s">
        <v>71</v>
      </c>
      <c r="K125" s="111" t="s">
        <v>71</v>
      </c>
      <c r="L125" s="111" t="s">
        <v>71</v>
      </c>
      <c r="M125" s="111" t="s">
        <v>71</v>
      </c>
      <c r="N125" s="111" t="s">
        <v>71</v>
      </c>
      <c r="O125" s="111" t="s">
        <v>71</v>
      </c>
      <c r="P125" s="111" t="s">
        <v>162</v>
      </c>
      <c r="Q125" s="111" t="s">
        <v>76</v>
      </c>
      <c r="R125" s="111" t="s">
        <v>76</v>
      </c>
    </row>
    <row r="126" spans="1:18" x14ac:dyDescent="0.2">
      <c r="A126" s="110">
        <v>44455.612001550922</v>
      </c>
      <c r="B126" s="111" t="s">
        <v>30</v>
      </c>
      <c r="C126" s="111" t="s">
        <v>31</v>
      </c>
      <c r="D126" s="111" t="s">
        <v>26</v>
      </c>
      <c r="E126" s="111" t="s">
        <v>25</v>
      </c>
      <c r="F126" s="111" t="s">
        <v>45</v>
      </c>
      <c r="G126" s="111" t="s">
        <v>71</v>
      </c>
      <c r="H126" s="111" t="s">
        <v>71</v>
      </c>
      <c r="I126" s="111" t="s">
        <v>71</v>
      </c>
      <c r="J126" s="111" t="s">
        <v>71</v>
      </c>
      <c r="K126" s="111" t="s">
        <v>71</v>
      </c>
      <c r="L126" s="111" t="s">
        <v>71</v>
      </c>
      <c r="M126" s="111" t="s">
        <v>71</v>
      </c>
      <c r="N126" s="111" t="s">
        <v>71</v>
      </c>
      <c r="O126" s="111" t="s">
        <v>71</v>
      </c>
    </row>
    <row r="127" spans="1:18" x14ac:dyDescent="0.2">
      <c r="A127" s="110">
        <v>44455.613165023147</v>
      </c>
      <c r="B127" s="111" t="s">
        <v>30</v>
      </c>
      <c r="C127" s="111" t="s">
        <v>31</v>
      </c>
      <c r="D127" s="111" t="s">
        <v>26</v>
      </c>
      <c r="E127" s="111" t="s">
        <v>25</v>
      </c>
      <c r="F127" s="111" t="s">
        <v>45</v>
      </c>
      <c r="G127" s="111" t="s">
        <v>73</v>
      </c>
      <c r="H127" s="111" t="s">
        <v>73</v>
      </c>
      <c r="I127" s="111" t="s">
        <v>73</v>
      </c>
      <c r="J127" s="111" t="s">
        <v>42</v>
      </c>
      <c r="K127" s="111" t="s">
        <v>42</v>
      </c>
      <c r="L127" s="111" t="s">
        <v>72</v>
      </c>
      <c r="M127" s="111" t="s">
        <v>72</v>
      </c>
      <c r="N127" s="111" t="s">
        <v>73</v>
      </c>
      <c r="O127" s="111" t="s">
        <v>71</v>
      </c>
      <c r="P127" s="111" t="s">
        <v>76</v>
      </c>
      <c r="Q127" s="111" t="s">
        <v>76</v>
      </c>
      <c r="R127" s="111" t="s">
        <v>76</v>
      </c>
    </row>
    <row r="128" spans="1:18" x14ac:dyDescent="0.2">
      <c r="A128" s="110">
        <v>44455.614236331021</v>
      </c>
      <c r="B128" s="111" t="s">
        <v>30</v>
      </c>
      <c r="C128" s="111" t="s">
        <v>34</v>
      </c>
      <c r="D128" s="111" t="s">
        <v>24</v>
      </c>
      <c r="E128" s="111" t="s">
        <v>25</v>
      </c>
      <c r="F128" s="111" t="s">
        <v>48</v>
      </c>
      <c r="G128" s="111" t="s">
        <v>71</v>
      </c>
      <c r="H128" s="111" t="s">
        <v>71</v>
      </c>
      <c r="I128" s="111" t="s">
        <v>71</v>
      </c>
      <c r="J128" s="111" t="s">
        <v>42</v>
      </c>
      <c r="K128" s="111" t="s">
        <v>42</v>
      </c>
      <c r="L128" s="111" t="s">
        <v>73</v>
      </c>
      <c r="M128" s="111" t="s">
        <v>73</v>
      </c>
      <c r="N128" s="111" t="s">
        <v>71</v>
      </c>
      <c r="O128" s="111" t="s">
        <v>71</v>
      </c>
      <c r="P128" s="111" t="s">
        <v>76</v>
      </c>
      <c r="Q128" s="111" t="s">
        <v>76</v>
      </c>
      <c r="R128" s="111" t="s">
        <v>76</v>
      </c>
    </row>
    <row r="129" spans="1:18" x14ac:dyDescent="0.2">
      <c r="A129" s="110">
        <v>44455.615386585647</v>
      </c>
      <c r="B129" s="111" t="s">
        <v>30</v>
      </c>
      <c r="C129" s="111" t="s">
        <v>32</v>
      </c>
      <c r="D129" s="111" t="s">
        <v>24</v>
      </c>
      <c r="E129" s="111" t="s">
        <v>25</v>
      </c>
      <c r="F129" s="111" t="s">
        <v>48</v>
      </c>
      <c r="G129" s="111" t="s">
        <v>73</v>
      </c>
      <c r="H129" s="111" t="s">
        <v>73</v>
      </c>
      <c r="I129" s="111" t="s">
        <v>71</v>
      </c>
      <c r="J129" s="111" t="s">
        <v>42</v>
      </c>
      <c r="K129" s="111" t="s">
        <v>42</v>
      </c>
      <c r="L129" s="111" t="s">
        <v>73</v>
      </c>
      <c r="M129" s="111" t="s">
        <v>73</v>
      </c>
      <c r="N129" s="111" t="s">
        <v>73</v>
      </c>
      <c r="O129" s="111" t="s">
        <v>73</v>
      </c>
      <c r="R129" s="111" t="s">
        <v>163</v>
      </c>
    </row>
    <row r="130" spans="1:18" x14ac:dyDescent="0.2">
      <c r="A130" s="110">
        <v>44455.616839780094</v>
      </c>
      <c r="B130" s="111" t="s">
        <v>33</v>
      </c>
      <c r="C130" s="111" t="s">
        <v>31</v>
      </c>
      <c r="D130" s="111" t="s">
        <v>26</v>
      </c>
      <c r="E130" s="111" t="s">
        <v>25</v>
      </c>
      <c r="F130" s="111" t="s">
        <v>50</v>
      </c>
      <c r="G130" s="111" t="s">
        <v>73</v>
      </c>
      <c r="H130" s="111" t="s">
        <v>73</v>
      </c>
      <c r="I130" s="111" t="s">
        <v>72</v>
      </c>
      <c r="J130" s="111" t="s">
        <v>73</v>
      </c>
      <c r="K130" s="111" t="s">
        <v>73</v>
      </c>
      <c r="L130" s="111" t="s">
        <v>73</v>
      </c>
      <c r="M130" s="111" t="s">
        <v>73</v>
      </c>
      <c r="N130" s="111" t="s">
        <v>73</v>
      </c>
      <c r="O130" s="111" t="s">
        <v>73</v>
      </c>
    </row>
    <row r="131" spans="1:18" x14ac:dyDescent="0.2">
      <c r="A131" s="110">
        <v>44455.61775096065</v>
      </c>
      <c r="B131" s="111" t="s">
        <v>30</v>
      </c>
      <c r="C131" s="111" t="s">
        <v>31</v>
      </c>
      <c r="D131" s="111" t="s">
        <v>26</v>
      </c>
      <c r="E131" s="111" t="s">
        <v>52</v>
      </c>
      <c r="F131" s="111" t="s">
        <v>50</v>
      </c>
      <c r="G131" s="111" t="s">
        <v>71</v>
      </c>
      <c r="H131" s="111" t="s">
        <v>71</v>
      </c>
      <c r="I131" s="111" t="s">
        <v>71</v>
      </c>
      <c r="J131" s="111" t="s">
        <v>42</v>
      </c>
      <c r="K131" s="111" t="s">
        <v>42</v>
      </c>
      <c r="L131" s="111" t="s">
        <v>73</v>
      </c>
      <c r="M131" s="111" t="s">
        <v>73</v>
      </c>
      <c r="N131" s="111" t="s">
        <v>73</v>
      </c>
      <c r="O131" s="111" t="s">
        <v>73</v>
      </c>
    </row>
    <row r="132" spans="1:18" x14ac:dyDescent="0.2">
      <c r="A132" s="110">
        <v>44455.618933645834</v>
      </c>
      <c r="B132" s="111" t="s">
        <v>30</v>
      </c>
      <c r="C132" s="111" t="s">
        <v>31</v>
      </c>
      <c r="D132" s="111" t="s">
        <v>26</v>
      </c>
      <c r="E132" s="111" t="s">
        <v>25</v>
      </c>
      <c r="F132" s="111" t="s">
        <v>49</v>
      </c>
      <c r="G132" s="111" t="s">
        <v>73</v>
      </c>
      <c r="H132" s="111" t="s">
        <v>72</v>
      </c>
      <c r="I132" s="111" t="s">
        <v>73</v>
      </c>
      <c r="J132" s="111" t="s">
        <v>72</v>
      </c>
      <c r="K132" s="111" t="s">
        <v>73</v>
      </c>
      <c r="L132" s="111" t="s">
        <v>73</v>
      </c>
      <c r="M132" s="111" t="s">
        <v>73</v>
      </c>
      <c r="N132" s="111" t="s">
        <v>73</v>
      </c>
      <c r="O132" s="111" t="s">
        <v>73</v>
      </c>
    </row>
    <row r="133" spans="1:18" x14ac:dyDescent="0.2">
      <c r="A133" s="110">
        <v>44455.61968329861</v>
      </c>
      <c r="B133" s="111" t="s">
        <v>30</v>
      </c>
      <c r="C133" s="111" t="s">
        <v>31</v>
      </c>
      <c r="D133" s="111" t="s">
        <v>26</v>
      </c>
      <c r="E133" s="111" t="s">
        <v>25</v>
      </c>
      <c r="F133" s="111" t="s">
        <v>45</v>
      </c>
      <c r="G133" s="111" t="s">
        <v>71</v>
      </c>
      <c r="H133" s="111" t="s">
        <v>73</v>
      </c>
      <c r="I133" s="111" t="s">
        <v>72</v>
      </c>
      <c r="J133" s="111" t="s">
        <v>72</v>
      </c>
      <c r="K133" s="111" t="s">
        <v>73</v>
      </c>
      <c r="L133" s="111" t="s">
        <v>72</v>
      </c>
      <c r="M133" s="111" t="s">
        <v>72</v>
      </c>
      <c r="N133" s="111" t="s">
        <v>73</v>
      </c>
      <c r="O133" s="111" t="s">
        <v>73</v>
      </c>
    </row>
    <row r="134" spans="1:18" x14ac:dyDescent="0.2">
      <c r="A134" s="110">
        <v>44455.620449895832</v>
      </c>
      <c r="B134" s="111" t="s">
        <v>30</v>
      </c>
      <c r="C134" s="111" t="s">
        <v>31</v>
      </c>
      <c r="D134" s="111" t="s">
        <v>26</v>
      </c>
      <c r="E134" s="111" t="s">
        <v>25</v>
      </c>
      <c r="F134" s="111" t="s">
        <v>45</v>
      </c>
      <c r="G134" s="111" t="s">
        <v>71</v>
      </c>
      <c r="H134" s="111" t="s">
        <v>71</v>
      </c>
      <c r="I134" s="111" t="s">
        <v>71</v>
      </c>
      <c r="J134" s="111" t="s">
        <v>72</v>
      </c>
      <c r="K134" s="111" t="s">
        <v>72</v>
      </c>
      <c r="L134" s="111" t="s">
        <v>73</v>
      </c>
      <c r="M134" s="111" t="s">
        <v>73</v>
      </c>
      <c r="N134" s="111" t="s">
        <v>71</v>
      </c>
      <c r="O134" s="111" t="s">
        <v>71</v>
      </c>
      <c r="P134" s="111" t="s">
        <v>76</v>
      </c>
      <c r="Q134" s="111" t="s">
        <v>76</v>
      </c>
      <c r="R134" s="111" t="s">
        <v>76</v>
      </c>
    </row>
    <row r="135" spans="1:18" x14ac:dyDescent="0.2">
      <c r="A135" s="110">
        <v>44455.620845115744</v>
      </c>
      <c r="B135" s="111" t="s">
        <v>30</v>
      </c>
      <c r="C135" s="111" t="s">
        <v>31</v>
      </c>
      <c r="D135" s="111" t="s">
        <v>26</v>
      </c>
      <c r="E135" s="111" t="s">
        <v>25</v>
      </c>
      <c r="F135" s="111" t="s">
        <v>45</v>
      </c>
      <c r="G135" s="111" t="s">
        <v>71</v>
      </c>
      <c r="H135" s="111" t="s">
        <v>71</v>
      </c>
      <c r="I135" s="111" t="s">
        <v>71</v>
      </c>
      <c r="J135" s="111" t="s">
        <v>71</v>
      </c>
      <c r="K135" s="111" t="s">
        <v>71</v>
      </c>
      <c r="L135" s="111" t="s">
        <v>71</v>
      </c>
      <c r="M135" s="111" t="s">
        <v>73</v>
      </c>
      <c r="N135" s="111" t="s">
        <v>71</v>
      </c>
      <c r="O135" s="111" t="s">
        <v>73</v>
      </c>
      <c r="P135" s="111" t="s">
        <v>76</v>
      </c>
      <c r="Q135" s="111" t="s">
        <v>76</v>
      </c>
      <c r="R135" s="111" t="s">
        <v>76</v>
      </c>
    </row>
    <row r="136" spans="1:18" x14ac:dyDescent="0.2">
      <c r="A136" s="110">
        <v>44455.62201230324</v>
      </c>
      <c r="B136" s="111" t="s">
        <v>30</v>
      </c>
      <c r="C136" s="111" t="s">
        <v>31</v>
      </c>
      <c r="D136" s="111" t="s">
        <v>26</v>
      </c>
      <c r="E136" s="111" t="s">
        <v>25</v>
      </c>
      <c r="F136" s="111" t="s">
        <v>45</v>
      </c>
      <c r="G136" s="111" t="s">
        <v>73</v>
      </c>
      <c r="H136" s="111" t="s">
        <v>73</v>
      </c>
      <c r="I136" s="111" t="s">
        <v>73</v>
      </c>
      <c r="J136" s="111" t="s">
        <v>42</v>
      </c>
      <c r="K136" s="111" t="s">
        <v>72</v>
      </c>
      <c r="L136" s="111" t="s">
        <v>73</v>
      </c>
      <c r="M136" s="111" t="s">
        <v>73</v>
      </c>
      <c r="N136" s="111" t="s">
        <v>73</v>
      </c>
      <c r="O136" s="111" t="s">
        <v>73</v>
      </c>
      <c r="P136" s="111" t="s">
        <v>74</v>
      </c>
      <c r="Q136" s="111" t="s">
        <v>164</v>
      </c>
    </row>
    <row r="137" spans="1:18" x14ac:dyDescent="0.2">
      <c r="A137" s="110">
        <v>44455.623852395831</v>
      </c>
      <c r="B137" s="111" t="s">
        <v>30</v>
      </c>
      <c r="C137" s="111" t="s">
        <v>31</v>
      </c>
      <c r="D137" s="111" t="s">
        <v>26</v>
      </c>
      <c r="E137" s="111" t="s">
        <v>25</v>
      </c>
      <c r="F137" s="111" t="s">
        <v>45</v>
      </c>
      <c r="G137" s="111" t="s">
        <v>73</v>
      </c>
      <c r="H137" s="111" t="s">
        <v>72</v>
      </c>
      <c r="I137" s="111" t="s">
        <v>71</v>
      </c>
      <c r="J137" s="111" t="s">
        <v>72</v>
      </c>
      <c r="K137" s="111" t="s">
        <v>73</v>
      </c>
      <c r="L137" s="111" t="s">
        <v>73</v>
      </c>
      <c r="M137" s="111" t="s">
        <v>71</v>
      </c>
      <c r="N137" s="111" t="s">
        <v>73</v>
      </c>
      <c r="O137" s="111" t="s">
        <v>72</v>
      </c>
      <c r="P137" s="111" t="s">
        <v>76</v>
      </c>
      <c r="Q137" s="111" t="s">
        <v>76</v>
      </c>
      <c r="R137" s="111" t="s">
        <v>76</v>
      </c>
    </row>
    <row r="138" spans="1:18" x14ac:dyDescent="0.2">
      <c r="A138" s="110">
        <v>44455.624416365739</v>
      </c>
      <c r="B138" s="111" t="s">
        <v>33</v>
      </c>
      <c r="C138" s="111" t="s">
        <v>31</v>
      </c>
      <c r="D138" s="111" t="s">
        <v>26</v>
      </c>
      <c r="E138" s="111" t="s">
        <v>25</v>
      </c>
      <c r="F138" s="111" t="s">
        <v>49</v>
      </c>
      <c r="G138" s="111" t="s">
        <v>42</v>
      </c>
      <c r="H138" s="111" t="s">
        <v>42</v>
      </c>
      <c r="I138" s="111" t="s">
        <v>72</v>
      </c>
      <c r="J138" s="111" t="s">
        <v>73</v>
      </c>
      <c r="K138" s="111" t="s">
        <v>73</v>
      </c>
      <c r="L138" s="111" t="s">
        <v>73</v>
      </c>
      <c r="M138" s="111" t="s">
        <v>73</v>
      </c>
      <c r="N138" s="111" t="s">
        <v>73</v>
      </c>
      <c r="O138" s="111" t="s">
        <v>71</v>
      </c>
      <c r="P138" s="111" t="s">
        <v>76</v>
      </c>
      <c r="Q138" s="111" t="s">
        <v>165</v>
      </c>
    </row>
    <row r="139" spans="1:18" x14ac:dyDescent="0.2">
      <c r="A139" s="110">
        <v>44455.625293784724</v>
      </c>
      <c r="B139" s="111" t="s">
        <v>33</v>
      </c>
      <c r="C139" s="111" t="s">
        <v>32</v>
      </c>
      <c r="D139" s="111" t="s">
        <v>26</v>
      </c>
      <c r="E139" s="111" t="s">
        <v>25</v>
      </c>
      <c r="F139" s="111" t="s">
        <v>49</v>
      </c>
      <c r="G139" s="111" t="s">
        <v>71</v>
      </c>
      <c r="H139" s="111" t="s">
        <v>71</v>
      </c>
      <c r="I139" s="111" t="s">
        <v>71</v>
      </c>
      <c r="J139" s="111" t="s">
        <v>71</v>
      </c>
      <c r="K139" s="111" t="s">
        <v>71</v>
      </c>
      <c r="L139" s="111" t="s">
        <v>71</v>
      </c>
      <c r="M139" s="111" t="s">
        <v>73</v>
      </c>
      <c r="N139" s="111" t="s">
        <v>73</v>
      </c>
      <c r="O139" s="111" t="s">
        <v>71</v>
      </c>
      <c r="P139" s="111" t="s">
        <v>74</v>
      </c>
      <c r="Q139" s="111" t="s">
        <v>74</v>
      </c>
      <c r="R139" s="111" t="s">
        <v>74</v>
      </c>
    </row>
    <row r="140" spans="1:18" x14ac:dyDescent="0.2">
      <c r="A140" s="110">
        <v>44455.625667581015</v>
      </c>
      <c r="B140" s="111" t="s">
        <v>30</v>
      </c>
      <c r="C140" s="111" t="s">
        <v>32</v>
      </c>
      <c r="D140" s="111" t="s">
        <v>24</v>
      </c>
      <c r="E140" s="111" t="s">
        <v>25</v>
      </c>
      <c r="F140" s="111" t="s">
        <v>166</v>
      </c>
      <c r="G140" s="111" t="s">
        <v>71</v>
      </c>
      <c r="H140" s="111" t="s">
        <v>71</v>
      </c>
      <c r="I140" s="111" t="s">
        <v>71</v>
      </c>
      <c r="J140" s="111" t="s">
        <v>75</v>
      </c>
      <c r="K140" s="111" t="s">
        <v>75</v>
      </c>
      <c r="L140" s="111" t="s">
        <v>71</v>
      </c>
      <c r="M140" s="111" t="s">
        <v>71</v>
      </c>
      <c r="N140" s="111" t="s">
        <v>71</v>
      </c>
      <c r="O140" s="111" t="s">
        <v>71</v>
      </c>
    </row>
    <row r="141" spans="1:18" x14ac:dyDescent="0.2">
      <c r="A141" s="110">
        <v>44455.62670079861</v>
      </c>
      <c r="B141" s="111" t="s">
        <v>33</v>
      </c>
      <c r="C141" s="111" t="s">
        <v>31</v>
      </c>
      <c r="D141" s="111" t="s">
        <v>26</v>
      </c>
      <c r="E141" s="111" t="s">
        <v>25</v>
      </c>
      <c r="F141" s="111" t="s">
        <v>45</v>
      </c>
      <c r="G141" s="111" t="s">
        <v>71</v>
      </c>
      <c r="H141" s="111" t="s">
        <v>71</v>
      </c>
      <c r="I141" s="111" t="s">
        <v>71</v>
      </c>
      <c r="J141" s="111" t="s">
        <v>71</v>
      </c>
      <c r="K141" s="111" t="s">
        <v>71</v>
      </c>
      <c r="L141" s="111" t="s">
        <v>71</v>
      </c>
      <c r="M141" s="111" t="s">
        <v>71</v>
      </c>
      <c r="N141" s="111" t="s">
        <v>71</v>
      </c>
      <c r="O141" s="111" t="s">
        <v>71</v>
      </c>
      <c r="P141" s="111" t="s">
        <v>76</v>
      </c>
      <c r="Q141" s="111" t="s">
        <v>76</v>
      </c>
      <c r="R141" s="111" t="s">
        <v>76</v>
      </c>
    </row>
    <row r="142" spans="1:18" x14ac:dyDescent="0.2">
      <c r="A142" s="110">
        <v>44455.627779212962</v>
      </c>
      <c r="B142" s="111" t="s">
        <v>30</v>
      </c>
      <c r="C142" s="111" t="s">
        <v>31</v>
      </c>
      <c r="D142" s="111" t="s">
        <v>26</v>
      </c>
      <c r="E142" s="111" t="s">
        <v>25</v>
      </c>
      <c r="F142" s="111" t="s">
        <v>44</v>
      </c>
      <c r="G142" s="111" t="s">
        <v>71</v>
      </c>
      <c r="H142" s="111" t="s">
        <v>71</v>
      </c>
      <c r="I142" s="111" t="s">
        <v>71</v>
      </c>
      <c r="J142" s="111" t="s">
        <v>71</v>
      </c>
      <c r="K142" s="111" t="s">
        <v>72</v>
      </c>
      <c r="L142" s="111" t="s">
        <v>71</v>
      </c>
      <c r="M142" s="111" t="s">
        <v>71</v>
      </c>
      <c r="N142" s="111" t="s">
        <v>71</v>
      </c>
      <c r="O142" s="111" t="s">
        <v>71</v>
      </c>
    </row>
    <row r="143" spans="1:18" x14ac:dyDescent="0.2">
      <c r="A143" s="110">
        <v>44455.628328483799</v>
      </c>
      <c r="B143" s="111" t="s">
        <v>33</v>
      </c>
      <c r="C143" s="111" t="s">
        <v>31</v>
      </c>
      <c r="D143" s="111" t="s">
        <v>26</v>
      </c>
      <c r="E143" s="111" t="s">
        <v>25</v>
      </c>
      <c r="F143" s="111" t="s">
        <v>45</v>
      </c>
      <c r="G143" s="111" t="s">
        <v>71</v>
      </c>
      <c r="H143" s="111" t="s">
        <v>71</v>
      </c>
      <c r="I143" s="111" t="s">
        <v>73</v>
      </c>
      <c r="J143" s="111" t="s">
        <v>73</v>
      </c>
      <c r="K143" s="111" t="s">
        <v>71</v>
      </c>
      <c r="L143" s="111" t="s">
        <v>71</v>
      </c>
      <c r="M143" s="111" t="s">
        <v>71</v>
      </c>
      <c r="N143" s="111" t="s">
        <v>71</v>
      </c>
      <c r="O143" s="111" t="s">
        <v>71</v>
      </c>
    </row>
    <row r="144" spans="1:18" x14ac:dyDescent="0.2">
      <c r="A144" s="110">
        <v>44455.634619710647</v>
      </c>
      <c r="B144" s="111" t="s">
        <v>30</v>
      </c>
      <c r="C144" s="111" t="s">
        <v>31</v>
      </c>
      <c r="D144" s="111" t="s">
        <v>26</v>
      </c>
      <c r="E144" s="111" t="s">
        <v>25</v>
      </c>
      <c r="F144" s="111" t="s">
        <v>44</v>
      </c>
      <c r="G144" s="111" t="s">
        <v>73</v>
      </c>
      <c r="H144" s="111" t="s">
        <v>73</v>
      </c>
      <c r="I144" s="111" t="s">
        <v>73</v>
      </c>
      <c r="J144" s="111" t="s">
        <v>42</v>
      </c>
      <c r="K144" s="111" t="s">
        <v>42</v>
      </c>
      <c r="L144" s="111" t="s">
        <v>73</v>
      </c>
      <c r="M144" s="111" t="s">
        <v>73</v>
      </c>
      <c r="N144" s="111" t="s">
        <v>73</v>
      </c>
      <c r="O144" s="111" t="s">
        <v>73</v>
      </c>
      <c r="P144" s="111" t="s">
        <v>76</v>
      </c>
      <c r="Q144" s="111" t="s">
        <v>76</v>
      </c>
      <c r="R144" s="111" t="s">
        <v>76</v>
      </c>
    </row>
    <row r="145" spans="1:18" x14ac:dyDescent="0.2">
      <c r="A145" s="110">
        <v>44455.63669186343</v>
      </c>
      <c r="B145" s="111" t="s">
        <v>30</v>
      </c>
      <c r="C145" s="111" t="s">
        <v>31</v>
      </c>
      <c r="D145" s="111" t="s">
        <v>26</v>
      </c>
      <c r="E145" s="111" t="s">
        <v>25</v>
      </c>
      <c r="F145" s="111" t="s">
        <v>45</v>
      </c>
      <c r="G145" s="111" t="s">
        <v>71</v>
      </c>
      <c r="H145" s="111" t="s">
        <v>71</v>
      </c>
      <c r="I145" s="111" t="s">
        <v>71</v>
      </c>
      <c r="J145" s="111" t="s">
        <v>71</v>
      </c>
      <c r="K145" s="111" t="s">
        <v>71</v>
      </c>
      <c r="L145" s="111" t="s">
        <v>71</v>
      </c>
      <c r="M145" s="111" t="s">
        <v>71</v>
      </c>
      <c r="N145" s="111" t="s">
        <v>71</v>
      </c>
      <c r="O145" s="111" t="s">
        <v>71</v>
      </c>
    </row>
    <row r="146" spans="1:18" x14ac:dyDescent="0.2">
      <c r="A146" s="110">
        <v>44455.637543738427</v>
      </c>
      <c r="B146" s="111" t="s">
        <v>33</v>
      </c>
      <c r="C146" s="111" t="s">
        <v>31</v>
      </c>
      <c r="D146" s="111" t="s">
        <v>26</v>
      </c>
      <c r="E146" s="111" t="s">
        <v>25</v>
      </c>
      <c r="F146" s="111" t="s">
        <v>45</v>
      </c>
      <c r="G146" s="111" t="s">
        <v>71</v>
      </c>
      <c r="H146" s="111" t="s">
        <v>71</v>
      </c>
      <c r="I146" s="111" t="s">
        <v>71</v>
      </c>
      <c r="J146" s="111" t="s">
        <v>42</v>
      </c>
      <c r="K146" s="111" t="s">
        <v>42</v>
      </c>
      <c r="L146" s="111" t="s">
        <v>73</v>
      </c>
      <c r="M146" s="111" t="s">
        <v>73</v>
      </c>
      <c r="N146" s="111" t="s">
        <v>73</v>
      </c>
      <c r="O146" s="111" t="s">
        <v>71</v>
      </c>
    </row>
    <row r="147" spans="1:18" x14ac:dyDescent="0.2">
      <c r="A147" s="110">
        <v>44455.651763078698</v>
      </c>
      <c r="B147" s="111" t="s">
        <v>33</v>
      </c>
      <c r="C147" s="111" t="s">
        <v>31</v>
      </c>
      <c r="D147" s="111" t="s">
        <v>26</v>
      </c>
      <c r="E147" s="111" t="s">
        <v>25</v>
      </c>
      <c r="F147" s="111" t="s">
        <v>161</v>
      </c>
      <c r="G147" s="111" t="s">
        <v>73</v>
      </c>
      <c r="H147" s="111" t="s">
        <v>73</v>
      </c>
      <c r="I147" s="111" t="s">
        <v>72</v>
      </c>
      <c r="J147" s="111" t="s">
        <v>72</v>
      </c>
      <c r="K147" s="111" t="s">
        <v>73</v>
      </c>
      <c r="L147" s="111" t="s">
        <v>73</v>
      </c>
      <c r="M147" s="111" t="s">
        <v>73</v>
      </c>
      <c r="N147" s="111" t="s">
        <v>73</v>
      </c>
      <c r="O147" s="111" t="s">
        <v>73</v>
      </c>
      <c r="P147" s="111" t="s">
        <v>167</v>
      </c>
      <c r="Q147" s="111" t="s">
        <v>168</v>
      </c>
      <c r="R147" s="111" t="s">
        <v>169</v>
      </c>
    </row>
    <row r="148" spans="1:18" x14ac:dyDescent="0.2">
      <c r="A148" s="110">
        <v>44455.653629953704</v>
      </c>
      <c r="B148" s="111" t="s">
        <v>30</v>
      </c>
      <c r="C148" s="111" t="s">
        <v>31</v>
      </c>
      <c r="D148" s="111" t="s">
        <v>26</v>
      </c>
      <c r="E148" s="111" t="s">
        <v>25</v>
      </c>
      <c r="F148" s="111" t="s">
        <v>27</v>
      </c>
      <c r="G148" s="111" t="s">
        <v>71</v>
      </c>
      <c r="H148" s="111" t="s">
        <v>73</v>
      </c>
      <c r="I148" s="111" t="s">
        <v>72</v>
      </c>
      <c r="J148" s="111" t="s">
        <v>73</v>
      </c>
      <c r="K148" s="111" t="s">
        <v>73</v>
      </c>
      <c r="L148" s="111" t="s">
        <v>73</v>
      </c>
      <c r="M148" s="111" t="s">
        <v>73</v>
      </c>
      <c r="N148" s="111" t="s">
        <v>73</v>
      </c>
      <c r="O148" s="111" t="s">
        <v>73</v>
      </c>
      <c r="P148" s="111" t="s">
        <v>76</v>
      </c>
      <c r="Q148" s="111" t="s">
        <v>76</v>
      </c>
      <c r="R148" s="111" t="s">
        <v>76</v>
      </c>
    </row>
    <row r="149" spans="1:18" x14ac:dyDescent="0.2">
      <c r="A149" s="110">
        <v>44455.66272172454</v>
      </c>
      <c r="B149" s="111" t="s">
        <v>30</v>
      </c>
      <c r="C149" s="111" t="s">
        <v>31</v>
      </c>
      <c r="D149" s="111" t="s">
        <v>26</v>
      </c>
      <c r="E149" s="111" t="s">
        <v>25</v>
      </c>
      <c r="F149" s="111" t="s">
        <v>45</v>
      </c>
      <c r="G149" s="111" t="s">
        <v>73</v>
      </c>
      <c r="H149" s="111" t="s">
        <v>71</v>
      </c>
      <c r="I149" s="111" t="s">
        <v>71</v>
      </c>
      <c r="J149" s="111" t="s">
        <v>42</v>
      </c>
      <c r="K149" s="111" t="s">
        <v>72</v>
      </c>
      <c r="L149" s="111" t="s">
        <v>73</v>
      </c>
      <c r="M149" s="111" t="s">
        <v>73</v>
      </c>
      <c r="N149" s="111" t="s">
        <v>71</v>
      </c>
      <c r="O149" s="111" t="s">
        <v>71</v>
      </c>
      <c r="P149" s="111" t="s">
        <v>76</v>
      </c>
      <c r="Q149" s="111" t="s">
        <v>76</v>
      </c>
      <c r="R149" s="111" t="s">
        <v>76</v>
      </c>
    </row>
    <row r="150" spans="1:18" x14ac:dyDescent="0.2">
      <c r="A150" s="110">
        <v>44455.668737245374</v>
      </c>
      <c r="B150" s="111" t="s">
        <v>30</v>
      </c>
      <c r="C150" s="111" t="s">
        <v>31</v>
      </c>
      <c r="D150" s="111" t="s">
        <v>26</v>
      </c>
      <c r="E150" s="111" t="s">
        <v>25</v>
      </c>
      <c r="F150" s="111" t="s">
        <v>27</v>
      </c>
      <c r="G150" s="111" t="s">
        <v>71</v>
      </c>
      <c r="H150" s="111" t="s">
        <v>71</v>
      </c>
      <c r="I150" s="111" t="s">
        <v>73</v>
      </c>
      <c r="J150" s="111" t="s">
        <v>42</v>
      </c>
      <c r="K150" s="111" t="s">
        <v>71</v>
      </c>
      <c r="L150" s="111" t="s">
        <v>71</v>
      </c>
      <c r="M150" s="111" t="s">
        <v>73</v>
      </c>
      <c r="N150" s="111" t="s">
        <v>71</v>
      </c>
      <c r="O150" s="111" t="s">
        <v>71</v>
      </c>
      <c r="P150" s="111" t="s">
        <v>170</v>
      </c>
      <c r="Q150" s="111" t="s">
        <v>171</v>
      </c>
    </row>
    <row r="151" spans="1:18" x14ac:dyDescent="0.2">
      <c r="A151" s="110">
        <v>44455.672055844909</v>
      </c>
      <c r="B151" s="111" t="s">
        <v>30</v>
      </c>
      <c r="C151" s="111" t="s">
        <v>32</v>
      </c>
      <c r="D151" s="111" t="s">
        <v>26</v>
      </c>
      <c r="E151" s="111" t="s">
        <v>25</v>
      </c>
      <c r="F151" s="111" t="s">
        <v>49</v>
      </c>
      <c r="G151" s="111" t="s">
        <v>72</v>
      </c>
      <c r="H151" s="111" t="s">
        <v>72</v>
      </c>
      <c r="I151" s="111" t="s">
        <v>73</v>
      </c>
      <c r="J151" s="111" t="s">
        <v>42</v>
      </c>
      <c r="K151" s="111" t="s">
        <v>42</v>
      </c>
      <c r="L151" s="111" t="s">
        <v>72</v>
      </c>
      <c r="M151" s="111" t="s">
        <v>72</v>
      </c>
      <c r="N151" s="111" t="s">
        <v>73</v>
      </c>
      <c r="O151" s="111" t="s">
        <v>73</v>
      </c>
    </row>
    <row r="152" spans="1:18" x14ac:dyDescent="0.2">
      <c r="A152" s="110">
        <v>44455.674401562501</v>
      </c>
      <c r="B152" s="111" t="s">
        <v>30</v>
      </c>
      <c r="C152" s="111" t="s">
        <v>31</v>
      </c>
      <c r="D152" s="111" t="s">
        <v>26</v>
      </c>
      <c r="E152" s="111" t="s">
        <v>25</v>
      </c>
      <c r="F152" s="111" t="s">
        <v>45</v>
      </c>
      <c r="G152" s="111" t="s">
        <v>71</v>
      </c>
      <c r="H152" s="111" t="s">
        <v>42</v>
      </c>
      <c r="I152" s="111" t="s">
        <v>73</v>
      </c>
      <c r="J152" s="111" t="s">
        <v>75</v>
      </c>
      <c r="K152" s="111" t="s">
        <v>75</v>
      </c>
      <c r="L152" s="111" t="s">
        <v>42</v>
      </c>
      <c r="M152" s="111" t="s">
        <v>42</v>
      </c>
      <c r="N152" s="111" t="s">
        <v>72</v>
      </c>
      <c r="O152" s="111" t="s">
        <v>42</v>
      </c>
      <c r="P152" s="111" t="s">
        <v>172</v>
      </c>
      <c r="Q152" s="111" t="s">
        <v>173</v>
      </c>
      <c r="R152" s="111" t="s">
        <v>76</v>
      </c>
    </row>
    <row r="153" spans="1:18" x14ac:dyDescent="0.2">
      <c r="A153" s="110">
        <v>44455.703902060181</v>
      </c>
      <c r="B153" s="111" t="s">
        <v>30</v>
      </c>
      <c r="C153" s="111" t="s">
        <v>31</v>
      </c>
      <c r="D153" s="111" t="s">
        <v>26</v>
      </c>
      <c r="E153" s="111" t="s">
        <v>25</v>
      </c>
      <c r="F153" s="111" t="s">
        <v>44</v>
      </c>
      <c r="G153" s="111" t="s">
        <v>73</v>
      </c>
      <c r="H153" s="111" t="s">
        <v>73</v>
      </c>
      <c r="I153" s="111" t="s">
        <v>73</v>
      </c>
      <c r="J153" s="111" t="s">
        <v>73</v>
      </c>
      <c r="K153" s="111" t="s">
        <v>75</v>
      </c>
      <c r="L153" s="111" t="s">
        <v>72</v>
      </c>
      <c r="M153" s="111" t="s">
        <v>72</v>
      </c>
      <c r="N153" s="111" t="s">
        <v>72</v>
      </c>
      <c r="O153" s="111" t="s">
        <v>73</v>
      </c>
      <c r="P153" s="111" t="s">
        <v>76</v>
      </c>
      <c r="Q153" s="111" t="s">
        <v>76</v>
      </c>
    </row>
    <row r="154" spans="1:18" x14ac:dyDescent="0.2">
      <c r="A154" s="110">
        <v>44455.855531909721</v>
      </c>
      <c r="B154" s="111" t="s">
        <v>30</v>
      </c>
      <c r="C154" s="111" t="s">
        <v>32</v>
      </c>
      <c r="D154" s="111" t="s">
        <v>26</v>
      </c>
      <c r="E154" s="111" t="s">
        <v>25</v>
      </c>
      <c r="F154" s="111" t="s">
        <v>45</v>
      </c>
      <c r="G154" s="111" t="s">
        <v>71</v>
      </c>
      <c r="H154" s="111" t="s">
        <v>71</v>
      </c>
      <c r="I154" s="111" t="s">
        <v>73</v>
      </c>
      <c r="J154" s="111" t="s">
        <v>73</v>
      </c>
      <c r="K154" s="111" t="s">
        <v>73</v>
      </c>
      <c r="L154" s="111" t="s">
        <v>73</v>
      </c>
      <c r="M154" s="111" t="s">
        <v>73</v>
      </c>
      <c r="N154" s="111" t="s">
        <v>73</v>
      </c>
      <c r="O154" s="111" t="s">
        <v>73</v>
      </c>
    </row>
    <row r="155" spans="1:18" x14ac:dyDescent="0.2">
      <c r="A155" s="110">
        <v>44455.906503726852</v>
      </c>
      <c r="B155" s="111" t="s">
        <v>30</v>
      </c>
      <c r="C155" s="111" t="s">
        <v>31</v>
      </c>
      <c r="D155" s="111" t="s">
        <v>26</v>
      </c>
      <c r="E155" s="111" t="s">
        <v>25</v>
      </c>
      <c r="F155" s="111" t="s">
        <v>27</v>
      </c>
      <c r="G155" s="111" t="s">
        <v>71</v>
      </c>
      <c r="H155" s="111" t="s">
        <v>71</v>
      </c>
      <c r="I155" s="111" t="s">
        <v>71</v>
      </c>
      <c r="J155" s="111" t="s">
        <v>75</v>
      </c>
      <c r="K155" s="111" t="s">
        <v>75</v>
      </c>
      <c r="L155" s="111" t="s">
        <v>73</v>
      </c>
      <c r="M155" s="111" t="s">
        <v>73</v>
      </c>
      <c r="N155" s="111" t="s">
        <v>71</v>
      </c>
      <c r="O155" s="111" t="s">
        <v>71</v>
      </c>
      <c r="P155" s="111" t="s">
        <v>174</v>
      </c>
      <c r="Q155" s="111" t="s">
        <v>74</v>
      </c>
      <c r="R155" s="111" t="s">
        <v>175</v>
      </c>
    </row>
    <row r="156" spans="1:18" x14ac:dyDescent="0.2">
      <c r="A156" s="110">
        <v>44456.383961307874</v>
      </c>
      <c r="B156" s="111" t="s">
        <v>30</v>
      </c>
      <c r="C156" s="111" t="s">
        <v>32</v>
      </c>
      <c r="D156" s="111" t="s">
        <v>26</v>
      </c>
      <c r="E156" s="111" t="s">
        <v>25</v>
      </c>
      <c r="F156" s="111" t="s">
        <v>46</v>
      </c>
      <c r="G156" s="111" t="s">
        <v>71</v>
      </c>
      <c r="H156" s="111" t="s">
        <v>71</v>
      </c>
      <c r="I156" s="111" t="s">
        <v>71</v>
      </c>
      <c r="J156" s="111" t="s">
        <v>71</v>
      </c>
      <c r="K156" s="111" t="s">
        <v>75</v>
      </c>
      <c r="L156" s="111" t="s">
        <v>73</v>
      </c>
      <c r="M156" s="111" t="s">
        <v>73</v>
      </c>
      <c r="N156" s="111" t="s">
        <v>73</v>
      </c>
      <c r="O156" s="111" t="s">
        <v>73</v>
      </c>
      <c r="P156" s="111" t="s">
        <v>76</v>
      </c>
      <c r="Q156" s="111" t="s">
        <v>76</v>
      </c>
      <c r="R156" s="111" t="s">
        <v>76</v>
      </c>
    </row>
    <row r="157" spans="1:18" x14ac:dyDescent="0.2">
      <c r="A157" s="110">
        <v>44456.38476025463</v>
      </c>
      <c r="B157" s="111" t="s">
        <v>30</v>
      </c>
      <c r="C157" s="111" t="s">
        <v>31</v>
      </c>
      <c r="D157" s="111" t="s">
        <v>26</v>
      </c>
      <c r="E157" s="111" t="s">
        <v>25</v>
      </c>
      <c r="F157" s="111" t="s">
        <v>176</v>
      </c>
      <c r="G157" s="111" t="s">
        <v>73</v>
      </c>
      <c r="H157" s="111" t="s">
        <v>73</v>
      </c>
      <c r="I157" s="111" t="s">
        <v>71</v>
      </c>
      <c r="J157" s="111" t="s">
        <v>72</v>
      </c>
      <c r="K157" s="111" t="s">
        <v>72</v>
      </c>
      <c r="L157" s="111" t="s">
        <v>73</v>
      </c>
      <c r="M157" s="111" t="s">
        <v>73</v>
      </c>
      <c r="N157" s="111" t="s">
        <v>73</v>
      </c>
      <c r="O157" s="111" t="s">
        <v>73</v>
      </c>
    </row>
    <row r="158" spans="1:18" x14ac:dyDescent="0.2">
      <c r="A158" s="110">
        <v>44456.419944594905</v>
      </c>
      <c r="B158" s="111" t="s">
        <v>33</v>
      </c>
      <c r="C158" s="111" t="s">
        <v>31</v>
      </c>
      <c r="D158" s="111" t="s">
        <v>26</v>
      </c>
      <c r="E158" s="111" t="s">
        <v>134</v>
      </c>
      <c r="F158" s="111" t="s">
        <v>177</v>
      </c>
      <c r="G158" s="111" t="s">
        <v>71</v>
      </c>
      <c r="H158" s="111" t="s">
        <v>73</v>
      </c>
      <c r="I158" s="111" t="s">
        <v>73</v>
      </c>
      <c r="J158" s="111" t="s">
        <v>72</v>
      </c>
      <c r="K158" s="111" t="s">
        <v>72</v>
      </c>
      <c r="L158" s="111" t="s">
        <v>73</v>
      </c>
      <c r="M158" s="111" t="s">
        <v>73</v>
      </c>
      <c r="N158" s="111" t="s">
        <v>73</v>
      </c>
      <c r="O158" s="111" t="s">
        <v>73</v>
      </c>
    </row>
    <row r="159" spans="1:18" x14ac:dyDescent="0.2">
      <c r="A159" s="110">
        <v>44456.507187372685</v>
      </c>
      <c r="B159" s="111" t="s">
        <v>30</v>
      </c>
      <c r="C159" s="111" t="s">
        <v>31</v>
      </c>
      <c r="D159" s="111" t="s">
        <v>26</v>
      </c>
      <c r="E159" s="111" t="s">
        <v>25</v>
      </c>
      <c r="F159" s="111" t="s">
        <v>45</v>
      </c>
      <c r="G159" s="111" t="s">
        <v>71</v>
      </c>
      <c r="H159" s="111" t="s">
        <v>71</v>
      </c>
      <c r="I159" s="111" t="s">
        <v>71</v>
      </c>
      <c r="J159" s="111" t="s">
        <v>42</v>
      </c>
      <c r="K159" s="111" t="s">
        <v>42</v>
      </c>
      <c r="L159" s="111" t="s">
        <v>73</v>
      </c>
      <c r="M159" s="111" t="s">
        <v>73</v>
      </c>
      <c r="N159" s="111" t="s">
        <v>73</v>
      </c>
      <c r="O159" s="111" t="s">
        <v>71</v>
      </c>
    </row>
    <row r="160" spans="1:18" x14ac:dyDescent="0.2">
      <c r="A160" s="110">
        <v>44456.686799374998</v>
      </c>
      <c r="B160" s="111" t="s">
        <v>30</v>
      </c>
      <c r="C160" s="111" t="s">
        <v>31</v>
      </c>
      <c r="D160" s="111" t="s">
        <v>26</v>
      </c>
      <c r="E160" s="111" t="s">
        <v>25</v>
      </c>
      <c r="F160" s="111" t="s">
        <v>50</v>
      </c>
      <c r="G160" s="111" t="s">
        <v>71</v>
      </c>
      <c r="H160" s="111" t="s">
        <v>73</v>
      </c>
      <c r="I160" s="111" t="s">
        <v>73</v>
      </c>
      <c r="J160" s="111" t="s">
        <v>42</v>
      </c>
      <c r="K160" s="111" t="s">
        <v>42</v>
      </c>
      <c r="L160" s="111" t="s">
        <v>73</v>
      </c>
      <c r="M160" s="111" t="s">
        <v>73</v>
      </c>
      <c r="N160" s="111" t="s">
        <v>71</v>
      </c>
      <c r="O160" s="111" t="s">
        <v>71</v>
      </c>
    </row>
    <row r="161" spans="1:18" x14ac:dyDescent="0.2">
      <c r="A161" s="110">
        <v>44456.765298229162</v>
      </c>
      <c r="B161" s="111" t="s">
        <v>30</v>
      </c>
      <c r="C161" s="111" t="s">
        <v>34</v>
      </c>
      <c r="D161" s="111" t="s">
        <v>24</v>
      </c>
      <c r="E161" s="111" t="s">
        <v>25</v>
      </c>
      <c r="F161" s="111" t="s">
        <v>49</v>
      </c>
      <c r="G161" s="111" t="s">
        <v>73</v>
      </c>
      <c r="H161" s="111" t="s">
        <v>72</v>
      </c>
      <c r="I161" s="111" t="s">
        <v>71</v>
      </c>
      <c r="J161" s="111" t="s">
        <v>72</v>
      </c>
      <c r="K161" s="111" t="s">
        <v>73</v>
      </c>
      <c r="L161" s="111" t="s">
        <v>73</v>
      </c>
      <c r="M161" s="111" t="s">
        <v>73</v>
      </c>
      <c r="N161" s="111" t="s">
        <v>73</v>
      </c>
      <c r="O161" s="111" t="s">
        <v>73</v>
      </c>
    </row>
    <row r="162" spans="1:18" x14ac:dyDescent="0.2">
      <c r="A162" s="110">
        <v>44456.804450509255</v>
      </c>
      <c r="B162" s="111" t="s">
        <v>33</v>
      </c>
      <c r="C162" s="111" t="s">
        <v>32</v>
      </c>
      <c r="D162" s="111" t="s">
        <v>26</v>
      </c>
      <c r="E162" s="111" t="s">
        <v>25</v>
      </c>
      <c r="F162" s="111" t="s">
        <v>49</v>
      </c>
      <c r="G162" s="111" t="s">
        <v>73</v>
      </c>
      <c r="H162" s="111" t="s">
        <v>73</v>
      </c>
      <c r="I162" s="111" t="s">
        <v>73</v>
      </c>
      <c r="J162" s="111" t="s">
        <v>72</v>
      </c>
      <c r="K162" s="111" t="s">
        <v>72</v>
      </c>
      <c r="L162" s="111" t="s">
        <v>73</v>
      </c>
      <c r="M162" s="111" t="s">
        <v>73</v>
      </c>
      <c r="N162" s="111" t="s">
        <v>73</v>
      </c>
      <c r="O162" s="111" t="s">
        <v>73</v>
      </c>
    </row>
    <row r="163" spans="1:18" x14ac:dyDescent="0.2">
      <c r="A163" s="110">
        <v>44457.207170289352</v>
      </c>
      <c r="B163" s="111" t="s">
        <v>30</v>
      </c>
      <c r="C163" s="111" t="s">
        <v>32</v>
      </c>
      <c r="D163" s="111" t="s">
        <v>26</v>
      </c>
      <c r="E163" s="111" t="s">
        <v>25</v>
      </c>
      <c r="F163" s="111" t="s">
        <v>51</v>
      </c>
      <c r="G163" s="111" t="s">
        <v>73</v>
      </c>
      <c r="H163" s="111" t="s">
        <v>73</v>
      </c>
      <c r="I163" s="111" t="s">
        <v>73</v>
      </c>
      <c r="J163" s="111" t="s">
        <v>42</v>
      </c>
      <c r="K163" s="111" t="s">
        <v>42</v>
      </c>
      <c r="L163" s="111" t="s">
        <v>73</v>
      </c>
      <c r="M163" s="111" t="s">
        <v>72</v>
      </c>
      <c r="N163" s="111" t="s">
        <v>73</v>
      </c>
      <c r="O163" s="111" t="s">
        <v>71</v>
      </c>
    </row>
    <row r="164" spans="1:18" x14ac:dyDescent="0.2">
      <c r="A164" s="110">
        <v>44457.375859560183</v>
      </c>
      <c r="B164" s="111" t="s">
        <v>30</v>
      </c>
      <c r="C164" s="111" t="s">
        <v>32</v>
      </c>
      <c r="D164" s="111" t="s">
        <v>26</v>
      </c>
      <c r="E164" s="111" t="s">
        <v>25</v>
      </c>
      <c r="F164" s="111" t="s">
        <v>46</v>
      </c>
      <c r="G164" s="111" t="s">
        <v>73</v>
      </c>
      <c r="H164" s="111" t="s">
        <v>72</v>
      </c>
      <c r="I164" s="111" t="s">
        <v>72</v>
      </c>
      <c r="J164" s="111" t="s">
        <v>72</v>
      </c>
      <c r="K164" s="111" t="s">
        <v>72</v>
      </c>
      <c r="L164" s="111" t="s">
        <v>73</v>
      </c>
      <c r="M164" s="111" t="s">
        <v>73</v>
      </c>
      <c r="N164" s="111" t="s">
        <v>73</v>
      </c>
      <c r="O164" s="111" t="s">
        <v>73</v>
      </c>
    </row>
    <row r="165" spans="1:18" x14ac:dyDescent="0.2">
      <c r="A165" s="110">
        <v>44457.782003206019</v>
      </c>
      <c r="B165" s="111" t="s">
        <v>30</v>
      </c>
      <c r="C165" s="111" t="s">
        <v>31</v>
      </c>
      <c r="D165" s="111" t="s">
        <v>26</v>
      </c>
      <c r="E165" s="111" t="s">
        <v>25</v>
      </c>
      <c r="F165" s="111" t="s">
        <v>53</v>
      </c>
      <c r="G165" s="111" t="s">
        <v>73</v>
      </c>
      <c r="H165" s="111" t="s">
        <v>72</v>
      </c>
      <c r="I165" s="111" t="s">
        <v>42</v>
      </c>
      <c r="J165" s="111" t="s">
        <v>42</v>
      </c>
      <c r="K165" s="111" t="s">
        <v>42</v>
      </c>
      <c r="L165" s="111" t="s">
        <v>73</v>
      </c>
      <c r="M165" s="111" t="s">
        <v>73</v>
      </c>
      <c r="N165" s="111" t="s">
        <v>73</v>
      </c>
      <c r="O165" s="111" t="s">
        <v>71</v>
      </c>
      <c r="P165" s="111" t="s">
        <v>178</v>
      </c>
      <c r="Q165" s="111" t="s">
        <v>179</v>
      </c>
      <c r="R165" s="111" t="s">
        <v>76</v>
      </c>
    </row>
    <row r="166" spans="1:18" x14ac:dyDescent="0.2">
      <c r="A166" s="110">
        <v>44457.821512499999</v>
      </c>
      <c r="B166" s="111" t="s">
        <v>30</v>
      </c>
      <c r="C166" s="111" t="s">
        <v>31</v>
      </c>
      <c r="D166" s="111" t="s">
        <v>26</v>
      </c>
      <c r="E166" s="111" t="s">
        <v>25</v>
      </c>
      <c r="F166" s="111" t="s">
        <v>45</v>
      </c>
      <c r="G166" s="111" t="s">
        <v>73</v>
      </c>
      <c r="H166" s="111" t="s">
        <v>73</v>
      </c>
      <c r="I166" s="111" t="s">
        <v>73</v>
      </c>
      <c r="J166" s="111" t="s">
        <v>42</v>
      </c>
      <c r="K166" s="111" t="s">
        <v>42</v>
      </c>
      <c r="L166" s="111" t="s">
        <v>73</v>
      </c>
      <c r="M166" s="111" t="s">
        <v>73</v>
      </c>
      <c r="N166" s="111" t="s">
        <v>71</v>
      </c>
      <c r="O166" s="111" t="s">
        <v>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0"/>
  <sheetViews>
    <sheetView topLeftCell="A157" zoomScale="112" zoomScaleNormal="112" workbookViewId="0">
      <selection activeCell="F172" sqref="F172:F180"/>
    </sheetView>
  </sheetViews>
  <sheetFormatPr defaultColWidth="15" defaultRowHeight="21" x14ac:dyDescent="0.35"/>
  <cols>
    <col min="1" max="1" width="4" style="8" bestFit="1" customWidth="1"/>
    <col min="2" max="2" width="9.125" style="8" bestFit="1" customWidth="1"/>
    <col min="3" max="3" width="6.375" style="8" bestFit="1" customWidth="1"/>
    <col min="4" max="4" width="8.625" style="8" bestFit="1" customWidth="1"/>
    <col min="5" max="5" width="23.875" style="8" customWidth="1"/>
    <col min="6" max="6" width="24.625" style="8" customWidth="1"/>
    <col min="7" max="8" width="5.125" style="43" bestFit="1" customWidth="1"/>
    <col min="9" max="9" width="5.625" style="43" bestFit="1" customWidth="1"/>
    <col min="10" max="10" width="6.25" style="9" customWidth="1"/>
    <col min="11" max="11" width="6.25" style="9" bestFit="1" customWidth="1"/>
    <col min="12" max="13" width="6.25" style="47" bestFit="1" customWidth="1"/>
    <col min="14" max="14" width="6.25" style="29" bestFit="1" customWidth="1"/>
    <col min="15" max="15" width="6.875" style="29" bestFit="1" customWidth="1"/>
    <col min="16" max="16" width="5" style="8" bestFit="1" customWidth="1"/>
    <col min="17" max="16384" width="15" style="8"/>
  </cols>
  <sheetData>
    <row r="1" spans="1:30" s="91" customFormat="1" ht="24.75" customHeight="1" x14ac:dyDescent="0.2">
      <c r="A1" s="145" t="s">
        <v>14</v>
      </c>
      <c r="B1" s="145" t="s">
        <v>28</v>
      </c>
      <c r="C1" s="145" t="s">
        <v>29</v>
      </c>
      <c r="D1" s="145" t="s">
        <v>2</v>
      </c>
      <c r="E1" s="145" t="s">
        <v>0</v>
      </c>
      <c r="F1" s="145" t="s">
        <v>23</v>
      </c>
      <c r="G1" s="145">
        <v>1</v>
      </c>
      <c r="H1" s="145">
        <v>2</v>
      </c>
      <c r="I1" s="145">
        <v>3</v>
      </c>
      <c r="J1" s="154">
        <v>4</v>
      </c>
      <c r="K1" s="154">
        <v>5</v>
      </c>
      <c r="L1" s="156">
        <v>6</v>
      </c>
      <c r="M1" s="156">
        <v>7</v>
      </c>
      <c r="N1" s="105">
        <v>8</v>
      </c>
      <c r="O1" s="105">
        <v>9</v>
      </c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</row>
    <row r="2" spans="1:30" s="104" customFormat="1" ht="14.25" x14ac:dyDescent="0.2">
      <c r="A2" s="151">
        <v>1</v>
      </c>
      <c r="B2" s="152" t="s">
        <v>30</v>
      </c>
      <c r="C2" s="152" t="s">
        <v>31</v>
      </c>
      <c r="D2" s="152" t="s">
        <v>26</v>
      </c>
      <c r="E2" s="152" t="s">
        <v>25</v>
      </c>
      <c r="F2" s="152" t="s">
        <v>49</v>
      </c>
      <c r="G2" s="153">
        <v>4</v>
      </c>
      <c r="H2" s="153">
        <v>4</v>
      </c>
      <c r="I2" s="153">
        <v>4</v>
      </c>
      <c r="J2" s="155">
        <v>4</v>
      </c>
      <c r="K2" s="155">
        <v>4</v>
      </c>
      <c r="L2" s="157">
        <v>4</v>
      </c>
      <c r="M2" s="157">
        <v>4</v>
      </c>
      <c r="N2" s="158">
        <v>4</v>
      </c>
      <c r="O2" s="158">
        <v>4</v>
      </c>
      <c r="P2" s="111" t="s">
        <v>76</v>
      </c>
      <c r="Q2" s="111" t="s">
        <v>76</v>
      </c>
      <c r="R2" s="111" t="s">
        <v>180</v>
      </c>
    </row>
    <row r="3" spans="1:30" s="104" customFormat="1" ht="14.25" x14ac:dyDescent="0.2">
      <c r="A3" s="151">
        <v>2</v>
      </c>
      <c r="B3" s="152" t="s">
        <v>30</v>
      </c>
      <c r="C3" s="152" t="s">
        <v>31</v>
      </c>
      <c r="D3" s="152" t="s">
        <v>26</v>
      </c>
      <c r="E3" s="152" t="s">
        <v>25</v>
      </c>
      <c r="F3" s="152" t="s">
        <v>50</v>
      </c>
      <c r="G3" s="153">
        <v>4</v>
      </c>
      <c r="H3" s="153">
        <v>4</v>
      </c>
      <c r="I3" s="153">
        <v>4</v>
      </c>
      <c r="J3" s="155">
        <v>4</v>
      </c>
      <c r="K3" s="155">
        <v>4</v>
      </c>
      <c r="L3" s="157">
        <v>4</v>
      </c>
      <c r="M3" s="157">
        <v>4</v>
      </c>
      <c r="N3" s="158">
        <v>4</v>
      </c>
      <c r="O3" s="158">
        <v>4</v>
      </c>
    </row>
    <row r="4" spans="1:30" s="104" customFormat="1" ht="14.25" x14ac:dyDescent="0.2">
      <c r="A4" s="151">
        <v>3</v>
      </c>
      <c r="B4" s="152" t="s">
        <v>33</v>
      </c>
      <c r="C4" s="152" t="s">
        <v>31</v>
      </c>
      <c r="D4" s="152" t="s">
        <v>26</v>
      </c>
      <c r="E4" s="152" t="s">
        <v>25</v>
      </c>
      <c r="F4" s="152" t="s">
        <v>48</v>
      </c>
      <c r="G4" s="153">
        <v>5</v>
      </c>
      <c r="H4" s="153">
        <v>4</v>
      </c>
      <c r="I4" s="153">
        <v>4</v>
      </c>
      <c r="J4" s="155">
        <v>3</v>
      </c>
      <c r="K4" s="155">
        <v>3</v>
      </c>
      <c r="L4" s="157">
        <v>4</v>
      </c>
      <c r="M4" s="157">
        <v>4</v>
      </c>
      <c r="N4" s="158">
        <v>4</v>
      </c>
      <c r="O4" s="158">
        <v>4</v>
      </c>
      <c r="P4" s="111" t="s">
        <v>76</v>
      </c>
      <c r="Q4" s="111" t="s">
        <v>76</v>
      </c>
      <c r="R4" s="111" t="s">
        <v>76</v>
      </c>
    </row>
    <row r="5" spans="1:30" s="104" customFormat="1" ht="14.25" x14ac:dyDescent="0.2">
      <c r="A5" s="151">
        <v>4</v>
      </c>
      <c r="B5" s="152" t="s">
        <v>30</v>
      </c>
      <c r="C5" s="152" t="s">
        <v>31</v>
      </c>
      <c r="D5" s="152" t="s">
        <v>26</v>
      </c>
      <c r="E5" s="152" t="s">
        <v>25</v>
      </c>
      <c r="F5" s="152" t="s">
        <v>44</v>
      </c>
      <c r="G5" s="153">
        <v>3</v>
      </c>
      <c r="H5" s="153">
        <v>3</v>
      </c>
      <c r="I5" s="153">
        <v>3</v>
      </c>
      <c r="J5" s="155">
        <v>3</v>
      </c>
      <c r="K5" s="155">
        <v>3</v>
      </c>
      <c r="L5" s="157">
        <v>3</v>
      </c>
      <c r="M5" s="157">
        <v>3</v>
      </c>
      <c r="N5" s="158">
        <v>3</v>
      </c>
      <c r="O5" s="158">
        <v>3</v>
      </c>
    </row>
    <row r="6" spans="1:30" s="104" customFormat="1" ht="14.25" x14ac:dyDescent="0.2">
      <c r="A6" s="151">
        <v>5</v>
      </c>
      <c r="B6" s="152" t="s">
        <v>30</v>
      </c>
      <c r="C6" s="152" t="s">
        <v>31</v>
      </c>
      <c r="D6" s="152" t="s">
        <v>26</v>
      </c>
      <c r="E6" s="152" t="s">
        <v>25</v>
      </c>
      <c r="F6" s="152" t="s">
        <v>54</v>
      </c>
      <c r="G6" s="153">
        <v>5</v>
      </c>
      <c r="H6" s="153">
        <v>4</v>
      </c>
      <c r="I6" s="153">
        <v>4</v>
      </c>
      <c r="J6" s="155">
        <v>2</v>
      </c>
      <c r="K6" s="155">
        <v>2</v>
      </c>
      <c r="L6" s="157">
        <v>4</v>
      </c>
      <c r="M6" s="157">
        <v>4</v>
      </c>
      <c r="N6" s="158">
        <v>5</v>
      </c>
      <c r="O6" s="158">
        <v>4</v>
      </c>
    </row>
    <row r="7" spans="1:30" s="104" customFormat="1" ht="14.25" x14ac:dyDescent="0.2">
      <c r="A7" s="151">
        <v>6</v>
      </c>
      <c r="B7" s="152" t="s">
        <v>30</v>
      </c>
      <c r="C7" s="152" t="s">
        <v>31</v>
      </c>
      <c r="D7" s="152" t="s">
        <v>26</v>
      </c>
      <c r="E7" s="152" t="s">
        <v>25</v>
      </c>
      <c r="F7" s="152" t="s">
        <v>44</v>
      </c>
      <c r="G7" s="153">
        <v>4</v>
      </c>
      <c r="H7" s="153">
        <v>4</v>
      </c>
      <c r="I7" s="153">
        <v>4</v>
      </c>
      <c r="J7" s="155">
        <v>1</v>
      </c>
      <c r="K7" s="155">
        <v>1</v>
      </c>
      <c r="L7" s="157">
        <v>3</v>
      </c>
      <c r="M7" s="157">
        <v>3</v>
      </c>
      <c r="N7" s="158">
        <v>4</v>
      </c>
      <c r="O7" s="158">
        <v>4</v>
      </c>
      <c r="P7" s="111" t="s">
        <v>76</v>
      </c>
      <c r="Q7" s="111" t="s">
        <v>76</v>
      </c>
      <c r="R7" s="111" t="s">
        <v>76</v>
      </c>
    </row>
    <row r="8" spans="1:30" s="104" customFormat="1" ht="14.25" x14ac:dyDescent="0.2">
      <c r="A8" s="151">
        <v>7</v>
      </c>
      <c r="B8" s="152" t="s">
        <v>30</v>
      </c>
      <c r="C8" s="152" t="s">
        <v>31</v>
      </c>
      <c r="D8" s="152" t="s">
        <v>26</v>
      </c>
      <c r="E8" s="152" t="s">
        <v>25</v>
      </c>
      <c r="F8" s="152" t="s">
        <v>45</v>
      </c>
      <c r="G8" s="153">
        <v>5</v>
      </c>
      <c r="H8" s="153">
        <v>5</v>
      </c>
      <c r="I8" s="153">
        <v>5</v>
      </c>
      <c r="J8" s="155">
        <v>1</v>
      </c>
      <c r="K8" s="155">
        <v>2</v>
      </c>
      <c r="L8" s="157">
        <v>4</v>
      </c>
      <c r="M8" s="157">
        <v>5</v>
      </c>
      <c r="N8" s="158">
        <v>5</v>
      </c>
      <c r="O8" s="158">
        <v>5</v>
      </c>
      <c r="P8" s="111" t="s">
        <v>76</v>
      </c>
      <c r="Q8" s="111" t="s">
        <v>76</v>
      </c>
      <c r="R8" s="111" t="s">
        <v>76</v>
      </c>
    </row>
    <row r="9" spans="1:30" s="104" customFormat="1" ht="14.25" x14ac:dyDescent="0.2">
      <c r="A9" s="151">
        <v>8</v>
      </c>
      <c r="B9" s="152" t="s">
        <v>30</v>
      </c>
      <c r="C9" s="152" t="s">
        <v>31</v>
      </c>
      <c r="D9" s="152" t="s">
        <v>26</v>
      </c>
      <c r="E9" s="152" t="s">
        <v>25</v>
      </c>
      <c r="F9" s="152" t="s">
        <v>54</v>
      </c>
      <c r="G9" s="153">
        <v>5</v>
      </c>
      <c r="H9" s="153">
        <v>5</v>
      </c>
      <c r="I9" s="153">
        <v>4</v>
      </c>
      <c r="J9" s="155">
        <v>1</v>
      </c>
      <c r="K9" s="155">
        <v>1</v>
      </c>
      <c r="L9" s="157">
        <v>3</v>
      </c>
      <c r="M9" s="157">
        <v>3</v>
      </c>
      <c r="N9" s="158">
        <v>4</v>
      </c>
      <c r="O9" s="158">
        <v>4</v>
      </c>
      <c r="P9" s="111" t="s">
        <v>76</v>
      </c>
      <c r="Q9" s="111" t="s">
        <v>76</v>
      </c>
      <c r="R9" s="111" t="s">
        <v>76</v>
      </c>
    </row>
    <row r="10" spans="1:30" s="104" customFormat="1" ht="14.25" x14ac:dyDescent="0.2">
      <c r="A10" s="151">
        <v>9</v>
      </c>
      <c r="B10" s="152" t="s">
        <v>33</v>
      </c>
      <c r="C10" s="152" t="s">
        <v>31</v>
      </c>
      <c r="D10" s="152" t="s">
        <v>26</v>
      </c>
      <c r="E10" s="152" t="s">
        <v>25</v>
      </c>
      <c r="F10" s="152" t="s">
        <v>49</v>
      </c>
      <c r="G10" s="153">
        <v>5</v>
      </c>
      <c r="H10" s="153">
        <v>4</v>
      </c>
      <c r="I10" s="153">
        <v>4</v>
      </c>
      <c r="J10" s="155">
        <v>3</v>
      </c>
      <c r="K10" s="155">
        <v>3</v>
      </c>
      <c r="L10" s="157">
        <v>3</v>
      </c>
      <c r="M10" s="157">
        <v>4</v>
      </c>
      <c r="N10" s="158">
        <v>4</v>
      </c>
      <c r="O10" s="158">
        <v>1</v>
      </c>
    </row>
    <row r="11" spans="1:30" s="104" customFormat="1" ht="14.25" x14ac:dyDescent="0.2">
      <c r="A11" s="151">
        <v>10</v>
      </c>
      <c r="B11" s="152" t="s">
        <v>33</v>
      </c>
      <c r="C11" s="152" t="s">
        <v>34</v>
      </c>
      <c r="D11" s="152" t="s">
        <v>26</v>
      </c>
      <c r="E11" s="152" t="s">
        <v>25</v>
      </c>
      <c r="F11" s="152" t="s">
        <v>49</v>
      </c>
      <c r="G11" s="153">
        <v>5</v>
      </c>
      <c r="H11" s="153">
        <v>5</v>
      </c>
      <c r="I11" s="153">
        <v>5</v>
      </c>
      <c r="J11" s="155">
        <v>5</v>
      </c>
      <c r="K11" s="155">
        <v>5</v>
      </c>
      <c r="L11" s="157">
        <v>5</v>
      </c>
      <c r="M11" s="157">
        <v>5</v>
      </c>
      <c r="N11" s="158">
        <v>5</v>
      </c>
      <c r="O11" s="158">
        <v>5</v>
      </c>
      <c r="P11" s="111" t="s">
        <v>76</v>
      </c>
      <c r="Q11" s="111" t="s">
        <v>110</v>
      </c>
      <c r="R11" s="111" t="s">
        <v>76</v>
      </c>
    </row>
    <row r="12" spans="1:30" s="104" customFormat="1" ht="14.25" x14ac:dyDescent="0.2">
      <c r="A12" s="151">
        <v>11</v>
      </c>
      <c r="B12" s="152" t="s">
        <v>33</v>
      </c>
      <c r="C12" s="152" t="s">
        <v>31</v>
      </c>
      <c r="D12" s="152" t="s">
        <v>26</v>
      </c>
      <c r="E12" s="152" t="s">
        <v>25</v>
      </c>
      <c r="F12" s="152" t="s">
        <v>49</v>
      </c>
      <c r="G12" s="153">
        <v>5</v>
      </c>
      <c r="H12" s="153">
        <v>5</v>
      </c>
      <c r="I12" s="153">
        <v>5</v>
      </c>
      <c r="J12" s="155">
        <v>1</v>
      </c>
      <c r="K12" s="155">
        <v>1</v>
      </c>
      <c r="L12" s="157">
        <v>4</v>
      </c>
      <c r="M12" s="157">
        <v>4</v>
      </c>
      <c r="N12" s="158">
        <v>4</v>
      </c>
      <c r="O12" s="158">
        <v>5</v>
      </c>
    </row>
    <row r="13" spans="1:30" s="104" customFormat="1" ht="14.25" x14ac:dyDescent="0.2">
      <c r="A13" s="151">
        <v>12</v>
      </c>
      <c r="B13" s="152" t="s">
        <v>30</v>
      </c>
      <c r="C13" s="152" t="s">
        <v>31</v>
      </c>
      <c r="D13" s="152" t="s">
        <v>26</v>
      </c>
      <c r="E13" s="152" t="s">
        <v>25</v>
      </c>
      <c r="F13" s="152" t="s">
        <v>44</v>
      </c>
      <c r="G13" s="153">
        <v>5</v>
      </c>
      <c r="H13" s="153">
        <v>5</v>
      </c>
      <c r="I13" s="153">
        <v>5</v>
      </c>
      <c r="J13" s="155">
        <v>2</v>
      </c>
      <c r="K13" s="155">
        <v>2</v>
      </c>
      <c r="L13" s="157">
        <v>5</v>
      </c>
      <c r="M13" s="157">
        <v>5</v>
      </c>
      <c r="N13" s="158">
        <v>5</v>
      </c>
      <c r="O13" s="158">
        <v>5</v>
      </c>
    </row>
    <row r="14" spans="1:30" s="104" customFormat="1" ht="14.25" x14ac:dyDescent="0.2">
      <c r="A14" s="151">
        <v>13</v>
      </c>
      <c r="B14" s="152" t="s">
        <v>33</v>
      </c>
      <c r="C14" s="152" t="s">
        <v>32</v>
      </c>
      <c r="D14" s="152" t="s">
        <v>26</v>
      </c>
      <c r="E14" s="152" t="s">
        <v>25</v>
      </c>
      <c r="F14" s="152" t="s">
        <v>44</v>
      </c>
      <c r="G14" s="153">
        <v>5</v>
      </c>
      <c r="H14" s="153">
        <v>4</v>
      </c>
      <c r="I14" s="153">
        <v>4</v>
      </c>
      <c r="J14" s="155">
        <v>2</v>
      </c>
      <c r="K14" s="155">
        <v>2</v>
      </c>
      <c r="L14" s="157">
        <v>4</v>
      </c>
      <c r="M14" s="157">
        <v>4</v>
      </c>
      <c r="N14" s="158">
        <v>3</v>
      </c>
      <c r="O14" s="158">
        <v>5</v>
      </c>
    </row>
    <row r="15" spans="1:30" s="104" customFormat="1" ht="14.25" x14ac:dyDescent="0.2">
      <c r="A15" s="151">
        <v>14</v>
      </c>
      <c r="B15" s="152" t="s">
        <v>30</v>
      </c>
      <c r="C15" s="152" t="s">
        <v>31</v>
      </c>
      <c r="D15" s="152" t="s">
        <v>26</v>
      </c>
      <c r="E15" s="152" t="s">
        <v>25</v>
      </c>
      <c r="F15" s="152" t="s">
        <v>50</v>
      </c>
      <c r="G15" s="153">
        <v>4</v>
      </c>
      <c r="H15" s="153">
        <v>4</v>
      </c>
      <c r="I15" s="153">
        <v>4</v>
      </c>
      <c r="J15" s="155">
        <v>1</v>
      </c>
      <c r="K15" s="155">
        <v>1</v>
      </c>
      <c r="L15" s="157">
        <v>4</v>
      </c>
      <c r="M15" s="157">
        <v>4</v>
      </c>
      <c r="N15" s="158">
        <v>4</v>
      </c>
      <c r="O15" s="158">
        <v>4</v>
      </c>
    </row>
    <row r="16" spans="1:30" s="104" customFormat="1" ht="14.25" x14ac:dyDescent="0.2">
      <c r="A16" s="151">
        <v>15</v>
      </c>
      <c r="B16" s="152" t="s">
        <v>33</v>
      </c>
      <c r="C16" s="152" t="s">
        <v>31</v>
      </c>
      <c r="D16" s="152" t="s">
        <v>26</v>
      </c>
      <c r="E16" s="152" t="s">
        <v>25</v>
      </c>
      <c r="F16" s="152" t="s">
        <v>111</v>
      </c>
      <c r="G16" s="153">
        <v>4</v>
      </c>
      <c r="H16" s="153">
        <v>5</v>
      </c>
      <c r="I16" s="153">
        <v>3</v>
      </c>
      <c r="J16" s="155">
        <v>2</v>
      </c>
      <c r="K16" s="155">
        <v>2</v>
      </c>
      <c r="L16" s="157">
        <v>4</v>
      </c>
      <c r="M16" s="157">
        <v>4</v>
      </c>
      <c r="N16" s="158">
        <v>5</v>
      </c>
      <c r="O16" s="158">
        <v>4</v>
      </c>
      <c r="R16" s="111" t="s">
        <v>112</v>
      </c>
    </row>
    <row r="17" spans="1:18" s="104" customFormat="1" ht="14.25" x14ac:dyDescent="0.2">
      <c r="A17" s="151">
        <v>16</v>
      </c>
      <c r="B17" s="152" t="s">
        <v>30</v>
      </c>
      <c r="C17" s="152" t="s">
        <v>31</v>
      </c>
      <c r="D17" s="152" t="s">
        <v>26</v>
      </c>
      <c r="E17" s="152" t="s">
        <v>25</v>
      </c>
      <c r="F17" s="152" t="s">
        <v>45</v>
      </c>
      <c r="G17" s="153">
        <v>5</v>
      </c>
      <c r="H17" s="153">
        <v>4</v>
      </c>
      <c r="I17" s="153">
        <v>3</v>
      </c>
      <c r="J17" s="155">
        <v>2</v>
      </c>
      <c r="K17" s="155">
        <v>2</v>
      </c>
      <c r="L17" s="157">
        <v>4</v>
      </c>
      <c r="M17" s="157">
        <v>4</v>
      </c>
      <c r="N17" s="158">
        <v>5</v>
      </c>
      <c r="O17" s="158">
        <v>5</v>
      </c>
      <c r="P17" s="111" t="s">
        <v>76</v>
      </c>
      <c r="Q17" s="111" t="s">
        <v>76</v>
      </c>
      <c r="R17" s="111" t="s">
        <v>76</v>
      </c>
    </row>
    <row r="18" spans="1:18" s="104" customFormat="1" ht="14.25" x14ac:dyDescent="0.2">
      <c r="A18" s="151">
        <v>17</v>
      </c>
      <c r="B18" s="152" t="s">
        <v>30</v>
      </c>
      <c r="C18" s="152" t="s">
        <v>31</v>
      </c>
      <c r="D18" s="152" t="s">
        <v>26</v>
      </c>
      <c r="E18" s="152" t="s">
        <v>25</v>
      </c>
      <c r="F18" s="152" t="s">
        <v>50</v>
      </c>
      <c r="G18" s="153">
        <v>5</v>
      </c>
      <c r="H18" s="153">
        <v>4</v>
      </c>
      <c r="I18" s="153">
        <v>4</v>
      </c>
      <c r="J18" s="155">
        <v>4</v>
      </c>
      <c r="K18" s="155">
        <v>3</v>
      </c>
      <c r="L18" s="157">
        <v>4</v>
      </c>
      <c r="M18" s="157">
        <v>4</v>
      </c>
      <c r="N18" s="158">
        <v>4</v>
      </c>
      <c r="O18" s="158">
        <v>4</v>
      </c>
      <c r="P18" s="111" t="s">
        <v>76</v>
      </c>
      <c r="Q18" s="111" t="s">
        <v>76</v>
      </c>
      <c r="R18" s="111" t="s">
        <v>76</v>
      </c>
    </row>
    <row r="19" spans="1:18" s="104" customFormat="1" ht="14.25" x14ac:dyDescent="0.2">
      <c r="A19" s="151">
        <v>18</v>
      </c>
      <c r="B19" s="152" t="s">
        <v>33</v>
      </c>
      <c r="C19" s="152" t="s">
        <v>31</v>
      </c>
      <c r="D19" s="152" t="s">
        <v>24</v>
      </c>
      <c r="E19" s="152" t="s">
        <v>25</v>
      </c>
      <c r="F19" s="152" t="s">
        <v>44</v>
      </c>
      <c r="G19" s="153">
        <v>4</v>
      </c>
      <c r="H19" s="153">
        <v>3</v>
      </c>
      <c r="I19" s="153">
        <v>3</v>
      </c>
      <c r="J19" s="155">
        <v>3</v>
      </c>
      <c r="K19" s="155">
        <v>3</v>
      </c>
      <c r="L19" s="157">
        <v>4</v>
      </c>
      <c r="M19" s="157">
        <v>4</v>
      </c>
      <c r="N19" s="158">
        <v>5</v>
      </c>
      <c r="O19" s="158">
        <v>5</v>
      </c>
    </row>
    <row r="20" spans="1:18" s="104" customFormat="1" ht="14.25" x14ac:dyDescent="0.2">
      <c r="A20" s="151">
        <v>19</v>
      </c>
      <c r="B20" s="152" t="s">
        <v>30</v>
      </c>
      <c r="C20" s="152" t="s">
        <v>31</v>
      </c>
      <c r="D20" s="152" t="s">
        <v>26</v>
      </c>
      <c r="E20" s="152" t="s">
        <v>25</v>
      </c>
      <c r="F20" s="152" t="s">
        <v>50</v>
      </c>
      <c r="G20" s="153">
        <v>5</v>
      </c>
      <c r="H20" s="153">
        <v>5</v>
      </c>
      <c r="I20" s="153">
        <v>5</v>
      </c>
      <c r="J20" s="155">
        <v>5</v>
      </c>
      <c r="K20" s="155">
        <v>5</v>
      </c>
      <c r="L20" s="157">
        <v>5</v>
      </c>
      <c r="M20" s="157">
        <v>5</v>
      </c>
      <c r="N20" s="158">
        <v>5</v>
      </c>
      <c r="O20" s="158">
        <v>5</v>
      </c>
    </row>
    <row r="21" spans="1:18" s="104" customFormat="1" ht="14.25" x14ac:dyDescent="0.2">
      <c r="A21" s="151">
        <v>20</v>
      </c>
      <c r="B21" s="152" t="s">
        <v>30</v>
      </c>
      <c r="C21" s="152" t="s">
        <v>31</v>
      </c>
      <c r="D21" s="152" t="s">
        <v>26</v>
      </c>
      <c r="E21" s="152" t="s">
        <v>25</v>
      </c>
      <c r="F21" s="152" t="s">
        <v>111</v>
      </c>
      <c r="G21" s="153">
        <v>5</v>
      </c>
      <c r="H21" s="153">
        <v>5</v>
      </c>
      <c r="I21" s="153">
        <v>5</v>
      </c>
      <c r="J21" s="155">
        <v>1</v>
      </c>
      <c r="K21" s="155">
        <v>1</v>
      </c>
      <c r="L21" s="157">
        <v>5</v>
      </c>
      <c r="M21" s="157">
        <v>5</v>
      </c>
      <c r="N21" s="158">
        <v>5</v>
      </c>
      <c r="O21" s="158">
        <v>5</v>
      </c>
    </row>
    <row r="22" spans="1:18" s="104" customFormat="1" ht="14.25" x14ac:dyDescent="0.2">
      <c r="A22" s="151">
        <v>21</v>
      </c>
      <c r="B22" s="152" t="s">
        <v>30</v>
      </c>
      <c r="C22" s="152" t="s">
        <v>31</v>
      </c>
      <c r="D22" s="152" t="s">
        <v>26</v>
      </c>
      <c r="E22" s="152" t="s">
        <v>25</v>
      </c>
      <c r="F22" s="152" t="s">
        <v>54</v>
      </c>
      <c r="G22" s="153">
        <v>5</v>
      </c>
      <c r="H22" s="153">
        <v>5</v>
      </c>
      <c r="I22" s="153">
        <v>4</v>
      </c>
      <c r="J22" s="155">
        <v>1</v>
      </c>
      <c r="K22" s="155">
        <v>1</v>
      </c>
      <c r="L22" s="157">
        <v>3</v>
      </c>
      <c r="M22" s="157">
        <v>3</v>
      </c>
      <c r="N22" s="158">
        <v>5</v>
      </c>
      <c r="O22" s="158">
        <v>5</v>
      </c>
    </row>
    <row r="23" spans="1:18" s="104" customFormat="1" ht="14.25" x14ac:dyDescent="0.2">
      <c r="A23" s="151">
        <v>22</v>
      </c>
      <c r="B23" s="152" t="s">
        <v>30</v>
      </c>
      <c r="C23" s="152" t="s">
        <v>31</v>
      </c>
      <c r="D23" s="152" t="s">
        <v>26</v>
      </c>
      <c r="E23" s="152" t="s">
        <v>25</v>
      </c>
      <c r="F23" s="152" t="s">
        <v>50</v>
      </c>
      <c r="G23" s="153">
        <v>5</v>
      </c>
      <c r="H23" s="153">
        <v>5</v>
      </c>
      <c r="I23" s="153">
        <v>5</v>
      </c>
      <c r="J23" s="155">
        <v>5</v>
      </c>
      <c r="K23" s="155">
        <v>5</v>
      </c>
      <c r="L23" s="157">
        <v>5</v>
      </c>
      <c r="M23" s="157">
        <v>5</v>
      </c>
      <c r="N23" s="158">
        <v>5</v>
      </c>
      <c r="O23" s="158">
        <v>5</v>
      </c>
    </row>
    <row r="24" spans="1:18" s="104" customFormat="1" ht="14.25" x14ac:dyDescent="0.2">
      <c r="A24" s="151">
        <v>23</v>
      </c>
      <c r="B24" s="152" t="s">
        <v>30</v>
      </c>
      <c r="C24" s="152" t="s">
        <v>32</v>
      </c>
      <c r="D24" s="152" t="s">
        <v>26</v>
      </c>
      <c r="E24" s="152" t="s">
        <v>25</v>
      </c>
      <c r="F24" s="152" t="s">
        <v>45</v>
      </c>
      <c r="G24" s="153">
        <v>5</v>
      </c>
      <c r="H24" s="153">
        <v>5</v>
      </c>
      <c r="I24" s="153">
        <v>5</v>
      </c>
      <c r="J24" s="155">
        <v>5</v>
      </c>
      <c r="K24" s="155">
        <v>5</v>
      </c>
      <c r="L24" s="157">
        <v>5</v>
      </c>
      <c r="M24" s="157">
        <v>5</v>
      </c>
      <c r="N24" s="158">
        <v>5</v>
      </c>
      <c r="O24" s="158">
        <v>5</v>
      </c>
      <c r="P24" s="111">
        <v>5</v>
      </c>
      <c r="Q24" s="111" t="s">
        <v>76</v>
      </c>
      <c r="R24" s="111" t="s">
        <v>76</v>
      </c>
    </row>
    <row r="25" spans="1:18" s="104" customFormat="1" ht="14.25" x14ac:dyDescent="0.2">
      <c r="A25" s="151">
        <v>24</v>
      </c>
      <c r="B25" s="152" t="s">
        <v>30</v>
      </c>
      <c r="C25" s="152" t="s">
        <v>32</v>
      </c>
      <c r="D25" s="152" t="s">
        <v>24</v>
      </c>
      <c r="E25" s="152" t="s">
        <v>25</v>
      </c>
      <c r="F25" s="152" t="s">
        <v>44</v>
      </c>
      <c r="G25" s="153">
        <v>4</v>
      </c>
      <c r="H25" s="153">
        <v>4</v>
      </c>
      <c r="I25" s="153">
        <v>4</v>
      </c>
      <c r="J25" s="155">
        <v>2</v>
      </c>
      <c r="K25" s="155">
        <v>2</v>
      </c>
      <c r="L25" s="157">
        <v>3</v>
      </c>
      <c r="M25" s="157">
        <v>3</v>
      </c>
      <c r="N25" s="158">
        <v>3</v>
      </c>
      <c r="O25" s="158">
        <v>4</v>
      </c>
    </row>
    <row r="26" spans="1:18" s="104" customFormat="1" ht="14.25" x14ac:dyDescent="0.2">
      <c r="A26" s="151">
        <v>25</v>
      </c>
      <c r="B26" s="152" t="s">
        <v>30</v>
      </c>
      <c r="C26" s="152" t="s">
        <v>34</v>
      </c>
      <c r="D26" s="152" t="s">
        <v>24</v>
      </c>
      <c r="E26" s="152" t="s">
        <v>25</v>
      </c>
      <c r="F26" s="152" t="s">
        <v>48</v>
      </c>
      <c r="G26" s="153">
        <v>4</v>
      </c>
      <c r="H26" s="153">
        <v>4</v>
      </c>
      <c r="I26" s="153">
        <v>4</v>
      </c>
      <c r="J26" s="155">
        <v>1</v>
      </c>
      <c r="K26" s="155">
        <v>1</v>
      </c>
      <c r="L26" s="157">
        <v>4</v>
      </c>
      <c r="M26" s="157">
        <v>4</v>
      </c>
      <c r="N26" s="158">
        <v>5</v>
      </c>
      <c r="O26" s="158">
        <v>5</v>
      </c>
    </row>
    <row r="27" spans="1:18" s="104" customFormat="1" ht="14.25" x14ac:dyDescent="0.2">
      <c r="A27" s="151">
        <v>26</v>
      </c>
      <c r="B27" s="152" t="s">
        <v>30</v>
      </c>
      <c r="C27" s="152" t="s">
        <v>31</v>
      </c>
      <c r="D27" s="152" t="s">
        <v>26</v>
      </c>
      <c r="E27" s="152" t="s">
        <v>25</v>
      </c>
      <c r="F27" s="152" t="s">
        <v>49</v>
      </c>
      <c r="G27" s="153">
        <v>5</v>
      </c>
      <c r="H27" s="153">
        <v>4</v>
      </c>
      <c r="I27" s="153">
        <v>4</v>
      </c>
      <c r="J27" s="155">
        <v>4</v>
      </c>
      <c r="K27" s="155">
        <v>2</v>
      </c>
      <c r="L27" s="157">
        <v>5</v>
      </c>
      <c r="M27" s="157">
        <v>5</v>
      </c>
      <c r="N27" s="158">
        <v>5</v>
      </c>
      <c r="O27" s="158">
        <v>5</v>
      </c>
      <c r="P27" s="111" t="s">
        <v>76</v>
      </c>
      <c r="Q27" s="111" t="s">
        <v>76</v>
      </c>
    </row>
    <row r="28" spans="1:18" s="104" customFormat="1" ht="14.25" x14ac:dyDescent="0.2">
      <c r="A28" s="151">
        <v>27</v>
      </c>
      <c r="B28" s="152" t="s">
        <v>30</v>
      </c>
      <c r="C28" s="152" t="s">
        <v>31</v>
      </c>
      <c r="D28" s="152" t="s">
        <v>26</v>
      </c>
      <c r="E28" s="152" t="s">
        <v>25</v>
      </c>
      <c r="F28" s="152" t="s">
        <v>45</v>
      </c>
      <c r="G28" s="153">
        <v>4</v>
      </c>
      <c r="H28" s="153">
        <v>4</v>
      </c>
      <c r="I28" s="153">
        <v>4</v>
      </c>
      <c r="J28" s="155">
        <v>4</v>
      </c>
      <c r="K28" s="155">
        <v>4</v>
      </c>
      <c r="L28" s="157">
        <v>4</v>
      </c>
      <c r="M28" s="157">
        <v>3</v>
      </c>
      <c r="N28" s="158">
        <v>5</v>
      </c>
      <c r="O28" s="158">
        <v>4</v>
      </c>
    </row>
    <row r="29" spans="1:18" s="104" customFormat="1" ht="14.25" x14ac:dyDescent="0.2">
      <c r="A29" s="151">
        <v>28</v>
      </c>
      <c r="B29" s="152" t="s">
        <v>30</v>
      </c>
      <c r="C29" s="152" t="s">
        <v>31</v>
      </c>
      <c r="D29" s="152" t="s">
        <v>26</v>
      </c>
      <c r="E29" s="152" t="s">
        <v>25</v>
      </c>
      <c r="F29" s="152" t="s">
        <v>44</v>
      </c>
      <c r="G29" s="153">
        <v>5</v>
      </c>
      <c r="H29" s="153">
        <v>5</v>
      </c>
      <c r="I29" s="153">
        <v>5</v>
      </c>
      <c r="J29" s="155">
        <v>3</v>
      </c>
      <c r="K29" s="155">
        <v>3</v>
      </c>
      <c r="L29" s="157">
        <v>4</v>
      </c>
      <c r="M29" s="157">
        <v>4</v>
      </c>
      <c r="N29" s="158">
        <v>5</v>
      </c>
      <c r="O29" s="158">
        <v>5</v>
      </c>
      <c r="P29" s="111" t="s">
        <v>76</v>
      </c>
      <c r="Q29" s="111" t="s">
        <v>76</v>
      </c>
      <c r="R29" s="111" t="s">
        <v>76</v>
      </c>
    </row>
    <row r="30" spans="1:18" s="104" customFormat="1" ht="14.25" x14ac:dyDescent="0.2">
      <c r="A30" s="151">
        <v>29</v>
      </c>
      <c r="B30" s="152" t="s">
        <v>30</v>
      </c>
      <c r="C30" s="152" t="s">
        <v>31</v>
      </c>
      <c r="D30" s="152" t="s">
        <v>26</v>
      </c>
      <c r="E30" s="152" t="s">
        <v>25</v>
      </c>
      <c r="F30" s="152" t="s">
        <v>44</v>
      </c>
      <c r="G30" s="153">
        <v>4</v>
      </c>
      <c r="H30" s="153">
        <v>4</v>
      </c>
      <c r="I30" s="153">
        <v>4</v>
      </c>
      <c r="J30" s="155">
        <v>2</v>
      </c>
      <c r="K30" s="155">
        <v>2</v>
      </c>
      <c r="L30" s="157">
        <v>3</v>
      </c>
      <c r="M30" s="157">
        <v>4</v>
      </c>
      <c r="N30" s="158">
        <v>4</v>
      </c>
      <c r="O30" s="158">
        <v>4</v>
      </c>
      <c r="P30" s="111" t="s">
        <v>76</v>
      </c>
      <c r="Q30" s="111" t="s">
        <v>76</v>
      </c>
      <c r="R30" s="111" t="s">
        <v>76</v>
      </c>
    </row>
    <row r="31" spans="1:18" s="104" customFormat="1" ht="14.25" x14ac:dyDescent="0.2">
      <c r="A31" s="151">
        <v>30</v>
      </c>
      <c r="B31" s="152" t="s">
        <v>30</v>
      </c>
      <c r="C31" s="152" t="s">
        <v>31</v>
      </c>
      <c r="D31" s="152" t="s">
        <v>26</v>
      </c>
      <c r="E31" s="152" t="s">
        <v>25</v>
      </c>
      <c r="F31" s="152" t="s">
        <v>44</v>
      </c>
      <c r="G31" s="153">
        <v>5</v>
      </c>
      <c r="H31" s="153">
        <v>5</v>
      </c>
      <c r="I31" s="153">
        <v>5</v>
      </c>
      <c r="J31" s="155">
        <v>2</v>
      </c>
      <c r="K31" s="155">
        <v>2</v>
      </c>
      <c r="L31" s="157">
        <v>4</v>
      </c>
      <c r="M31" s="157">
        <v>4</v>
      </c>
      <c r="N31" s="158">
        <v>4</v>
      </c>
      <c r="O31" s="158">
        <v>5</v>
      </c>
      <c r="P31" s="111" t="s">
        <v>76</v>
      </c>
      <c r="Q31" s="111" t="s">
        <v>76</v>
      </c>
      <c r="R31" s="111" t="s">
        <v>76</v>
      </c>
    </row>
    <row r="32" spans="1:18" s="104" customFormat="1" ht="14.25" x14ac:dyDescent="0.2">
      <c r="A32" s="151">
        <v>31</v>
      </c>
      <c r="B32" s="152" t="s">
        <v>30</v>
      </c>
      <c r="C32" s="152" t="s">
        <v>31</v>
      </c>
      <c r="D32" s="152" t="s">
        <v>26</v>
      </c>
      <c r="E32" s="152" t="s">
        <v>25</v>
      </c>
      <c r="F32" s="152" t="s">
        <v>45</v>
      </c>
      <c r="G32" s="153">
        <v>5</v>
      </c>
      <c r="H32" s="153">
        <v>5</v>
      </c>
      <c r="I32" s="153">
        <v>5</v>
      </c>
      <c r="J32" s="155">
        <v>3</v>
      </c>
      <c r="K32" s="155">
        <v>3</v>
      </c>
      <c r="L32" s="157">
        <v>4</v>
      </c>
      <c r="M32" s="157">
        <v>4</v>
      </c>
      <c r="N32" s="158">
        <v>3</v>
      </c>
      <c r="O32" s="158">
        <v>4</v>
      </c>
    </row>
    <row r="33" spans="1:18" s="104" customFormat="1" ht="14.25" x14ac:dyDescent="0.2">
      <c r="A33" s="151">
        <v>32</v>
      </c>
      <c r="B33" s="152" t="s">
        <v>30</v>
      </c>
      <c r="C33" s="152" t="s">
        <v>31</v>
      </c>
      <c r="D33" s="152" t="s">
        <v>26</v>
      </c>
      <c r="E33" s="152" t="s">
        <v>25</v>
      </c>
      <c r="F33" s="152" t="s">
        <v>50</v>
      </c>
      <c r="G33" s="153">
        <v>4</v>
      </c>
      <c r="H33" s="153">
        <v>4</v>
      </c>
      <c r="I33" s="153">
        <v>3</v>
      </c>
      <c r="J33" s="155">
        <v>1</v>
      </c>
      <c r="K33" s="155">
        <v>4</v>
      </c>
      <c r="L33" s="157">
        <v>4</v>
      </c>
      <c r="M33" s="157">
        <v>3</v>
      </c>
      <c r="N33" s="158">
        <v>4</v>
      </c>
      <c r="O33" s="158">
        <v>4</v>
      </c>
      <c r="Q33" s="111" t="s">
        <v>76</v>
      </c>
      <c r="R33" s="111" t="s">
        <v>76</v>
      </c>
    </row>
    <row r="34" spans="1:18" s="104" customFormat="1" ht="14.25" x14ac:dyDescent="0.2">
      <c r="A34" s="151">
        <v>33</v>
      </c>
      <c r="B34" s="152" t="s">
        <v>30</v>
      </c>
      <c r="C34" s="152" t="s">
        <v>31</v>
      </c>
      <c r="D34" s="152" t="s">
        <v>26</v>
      </c>
      <c r="E34" s="152" t="s">
        <v>25</v>
      </c>
      <c r="F34" s="152" t="s">
        <v>45</v>
      </c>
      <c r="G34" s="153">
        <v>5</v>
      </c>
      <c r="H34" s="153">
        <v>4</v>
      </c>
      <c r="I34" s="153">
        <v>4</v>
      </c>
      <c r="J34" s="155">
        <v>3</v>
      </c>
      <c r="K34" s="155">
        <v>4</v>
      </c>
      <c r="L34" s="157">
        <v>4</v>
      </c>
      <c r="M34" s="157">
        <v>4</v>
      </c>
      <c r="N34" s="158">
        <v>4</v>
      </c>
      <c r="O34" s="158">
        <v>5</v>
      </c>
    </row>
    <row r="35" spans="1:18" s="104" customFormat="1" ht="14.25" x14ac:dyDescent="0.2">
      <c r="A35" s="151">
        <v>34</v>
      </c>
      <c r="B35" s="152" t="s">
        <v>30</v>
      </c>
      <c r="C35" s="152" t="s">
        <v>31</v>
      </c>
      <c r="D35" s="152" t="s">
        <v>26</v>
      </c>
      <c r="E35" s="152" t="s">
        <v>25</v>
      </c>
      <c r="F35" s="152" t="s">
        <v>44</v>
      </c>
      <c r="G35" s="153">
        <v>5</v>
      </c>
      <c r="H35" s="153">
        <v>5</v>
      </c>
      <c r="I35" s="153">
        <v>5</v>
      </c>
      <c r="J35" s="155">
        <v>5</v>
      </c>
      <c r="K35" s="155">
        <v>5</v>
      </c>
      <c r="L35" s="157">
        <v>5</v>
      </c>
      <c r="M35" s="157">
        <v>5</v>
      </c>
      <c r="N35" s="158">
        <v>5</v>
      </c>
      <c r="O35" s="158">
        <v>5</v>
      </c>
      <c r="P35" s="111" t="s">
        <v>76</v>
      </c>
      <c r="Q35" s="111" t="s">
        <v>76</v>
      </c>
      <c r="R35" s="111" t="s">
        <v>114</v>
      </c>
    </row>
    <row r="36" spans="1:18" s="104" customFormat="1" ht="14.25" x14ac:dyDescent="0.2">
      <c r="A36" s="151">
        <v>35</v>
      </c>
      <c r="B36" s="152" t="s">
        <v>30</v>
      </c>
      <c r="C36" s="152" t="s">
        <v>31</v>
      </c>
      <c r="D36" s="152" t="s">
        <v>26</v>
      </c>
      <c r="E36" s="152" t="s">
        <v>25</v>
      </c>
      <c r="F36" s="152" t="s">
        <v>44</v>
      </c>
      <c r="G36" s="153">
        <v>5</v>
      </c>
      <c r="H36" s="153">
        <v>4</v>
      </c>
      <c r="I36" s="153">
        <v>4</v>
      </c>
      <c r="J36" s="155">
        <v>2</v>
      </c>
      <c r="K36" s="155">
        <v>4</v>
      </c>
      <c r="L36" s="157">
        <v>4</v>
      </c>
      <c r="M36" s="157">
        <v>4</v>
      </c>
      <c r="N36" s="158">
        <v>5</v>
      </c>
      <c r="O36" s="158">
        <v>4</v>
      </c>
      <c r="P36" s="111" t="s">
        <v>76</v>
      </c>
      <c r="Q36" s="111" t="s">
        <v>76</v>
      </c>
      <c r="R36" s="111" t="s">
        <v>76</v>
      </c>
    </row>
    <row r="37" spans="1:18" s="104" customFormat="1" ht="14.25" x14ac:dyDescent="0.2">
      <c r="A37" s="151">
        <v>36</v>
      </c>
      <c r="B37" s="152" t="s">
        <v>30</v>
      </c>
      <c r="C37" s="152" t="s">
        <v>31</v>
      </c>
      <c r="D37" s="152" t="s">
        <v>26</v>
      </c>
      <c r="E37" s="152" t="s">
        <v>25</v>
      </c>
      <c r="F37" s="152" t="s">
        <v>44</v>
      </c>
      <c r="G37" s="153">
        <v>4</v>
      </c>
      <c r="H37" s="153">
        <v>4</v>
      </c>
      <c r="I37" s="153">
        <v>4</v>
      </c>
      <c r="J37" s="155">
        <v>4</v>
      </c>
      <c r="K37" s="155">
        <v>5</v>
      </c>
      <c r="L37" s="157">
        <v>5</v>
      </c>
      <c r="M37" s="157">
        <v>5</v>
      </c>
      <c r="N37" s="158">
        <v>4</v>
      </c>
      <c r="O37" s="158">
        <v>5</v>
      </c>
      <c r="P37" s="111" t="s">
        <v>74</v>
      </c>
      <c r="Q37" s="111" t="s">
        <v>116</v>
      </c>
    </row>
    <row r="38" spans="1:18" s="104" customFormat="1" ht="14.25" x14ac:dyDescent="0.2">
      <c r="A38" s="151">
        <v>37</v>
      </c>
      <c r="B38" s="152" t="s">
        <v>30</v>
      </c>
      <c r="C38" s="152" t="s">
        <v>31</v>
      </c>
      <c r="D38" s="152" t="s">
        <v>26</v>
      </c>
      <c r="E38" s="152" t="s">
        <v>25</v>
      </c>
      <c r="F38" s="152" t="s">
        <v>47</v>
      </c>
      <c r="G38" s="153">
        <v>4</v>
      </c>
      <c r="H38" s="153">
        <v>4</v>
      </c>
      <c r="I38" s="153">
        <v>3</v>
      </c>
      <c r="J38" s="155">
        <v>2</v>
      </c>
      <c r="K38" s="155">
        <v>2</v>
      </c>
      <c r="L38" s="157">
        <v>4</v>
      </c>
      <c r="M38" s="157">
        <v>4</v>
      </c>
      <c r="N38" s="158">
        <v>5</v>
      </c>
      <c r="O38" s="158">
        <v>5</v>
      </c>
    </row>
    <row r="39" spans="1:18" s="104" customFormat="1" ht="14.25" x14ac:dyDescent="0.2">
      <c r="A39" s="151">
        <v>38</v>
      </c>
      <c r="B39" s="152" t="s">
        <v>30</v>
      </c>
      <c r="C39" s="152" t="s">
        <v>31</v>
      </c>
      <c r="D39" s="152" t="s">
        <v>26</v>
      </c>
      <c r="E39" s="152" t="s">
        <v>25</v>
      </c>
      <c r="F39" s="152" t="s">
        <v>49</v>
      </c>
      <c r="G39" s="153">
        <v>5</v>
      </c>
      <c r="H39" s="153">
        <v>5</v>
      </c>
      <c r="I39" s="153">
        <v>4</v>
      </c>
      <c r="J39" s="155">
        <v>4</v>
      </c>
      <c r="K39" s="155">
        <v>4</v>
      </c>
      <c r="L39" s="157">
        <v>3</v>
      </c>
      <c r="M39" s="157">
        <v>4</v>
      </c>
      <c r="N39" s="158">
        <v>4</v>
      </c>
      <c r="O39" s="158">
        <v>4</v>
      </c>
      <c r="P39" s="111" t="s">
        <v>117</v>
      </c>
      <c r="Q39" s="111" t="s">
        <v>118</v>
      </c>
    </row>
    <row r="40" spans="1:18" s="104" customFormat="1" ht="14.25" x14ac:dyDescent="0.2">
      <c r="A40" s="151">
        <v>39</v>
      </c>
      <c r="B40" s="152" t="s">
        <v>33</v>
      </c>
      <c r="C40" s="152" t="s">
        <v>32</v>
      </c>
      <c r="D40" s="152" t="s">
        <v>26</v>
      </c>
      <c r="E40" s="152" t="s">
        <v>25</v>
      </c>
      <c r="F40" s="152" t="s">
        <v>49</v>
      </c>
      <c r="G40" s="153">
        <v>5</v>
      </c>
      <c r="H40" s="153">
        <v>5</v>
      </c>
      <c r="I40" s="153">
        <v>5</v>
      </c>
      <c r="J40" s="155">
        <v>2</v>
      </c>
      <c r="K40" s="155">
        <v>2</v>
      </c>
      <c r="L40" s="157">
        <v>4</v>
      </c>
      <c r="M40" s="157">
        <v>4</v>
      </c>
      <c r="N40" s="158">
        <v>5</v>
      </c>
      <c r="O40" s="158">
        <v>5</v>
      </c>
      <c r="P40" s="111" t="s">
        <v>76</v>
      </c>
      <c r="Q40" s="111" t="s">
        <v>76</v>
      </c>
      <c r="R40" s="111" t="s">
        <v>76</v>
      </c>
    </row>
    <row r="41" spans="1:18" s="104" customFormat="1" ht="14.25" x14ac:dyDescent="0.2">
      <c r="A41" s="151">
        <v>40</v>
      </c>
      <c r="B41" s="152" t="s">
        <v>30</v>
      </c>
      <c r="C41" s="152" t="s">
        <v>32</v>
      </c>
      <c r="D41" s="152" t="s">
        <v>26</v>
      </c>
      <c r="E41" s="152" t="s">
        <v>25</v>
      </c>
      <c r="F41" s="152" t="s">
        <v>44</v>
      </c>
      <c r="G41" s="153">
        <v>5</v>
      </c>
      <c r="H41" s="153">
        <v>5</v>
      </c>
      <c r="I41" s="153">
        <v>4</v>
      </c>
      <c r="J41" s="155">
        <v>2</v>
      </c>
      <c r="K41" s="155">
        <v>1</v>
      </c>
      <c r="L41" s="157">
        <v>4</v>
      </c>
      <c r="M41" s="157">
        <v>4</v>
      </c>
      <c r="N41" s="158">
        <v>5</v>
      </c>
      <c r="O41" s="158">
        <v>5</v>
      </c>
      <c r="P41" s="111" t="s">
        <v>76</v>
      </c>
      <c r="Q41" s="111" t="s">
        <v>76</v>
      </c>
      <c r="R41" s="111" t="s">
        <v>76</v>
      </c>
    </row>
    <row r="42" spans="1:18" s="104" customFormat="1" ht="14.25" x14ac:dyDescent="0.2">
      <c r="A42" s="151">
        <v>41</v>
      </c>
      <c r="B42" s="152" t="s">
        <v>33</v>
      </c>
      <c r="C42" s="152" t="s">
        <v>31</v>
      </c>
      <c r="D42" s="152" t="s">
        <v>26</v>
      </c>
      <c r="E42" s="152" t="s">
        <v>25</v>
      </c>
      <c r="F42" s="152" t="s">
        <v>45</v>
      </c>
      <c r="G42" s="153">
        <v>4</v>
      </c>
      <c r="H42" s="153">
        <v>4</v>
      </c>
      <c r="I42" s="153">
        <v>4</v>
      </c>
      <c r="J42" s="155">
        <v>1</v>
      </c>
      <c r="K42" s="155">
        <v>2</v>
      </c>
      <c r="L42" s="157">
        <v>3</v>
      </c>
      <c r="M42" s="157">
        <v>3</v>
      </c>
      <c r="N42" s="158">
        <v>5</v>
      </c>
      <c r="O42" s="158">
        <v>4</v>
      </c>
    </row>
    <row r="43" spans="1:18" s="104" customFormat="1" ht="14.25" x14ac:dyDescent="0.2">
      <c r="A43" s="151">
        <v>42</v>
      </c>
      <c r="B43" s="152" t="s">
        <v>33</v>
      </c>
      <c r="C43" s="152" t="s">
        <v>31</v>
      </c>
      <c r="D43" s="152" t="s">
        <v>26</v>
      </c>
      <c r="E43" s="152" t="s">
        <v>25</v>
      </c>
      <c r="F43" s="152" t="s">
        <v>54</v>
      </c>
      <c r="G43" s="153">
        <v>4</v>
      </c>
      <c r="H43" s="153">
        <v>4</v>
      </c>
      <c r="I43" s="153">
        <v>3</v>
      </c>
      <c r="J43" s="155">
        <v>1</v>
      </c>
      <c r="K43" s="155">
        <v>1</v>
      </c>
      <c r="L43" s="157">
        <v>4</v>
      </c>
      <c r="M43" s="157">
        <v>4</v>
      </c>
      <c r="N43" s="158">
        <v>4</v>
      </c>
      <c r="O43" s="158">
        <v>4</v>
      </c>
      <c r="P43" s="111" t="s">
        <v>119</v>
      </c>
      <c r="Q43" s="111" t="s">
        <v>120</v>
      </c>
      <c r="R43" s="111" t="s">
        <v>121</v>
      </c>
    </row>
    <row r="44" spans="1:18" s="104" customFormat="1" ht="14.25" x14ac:dyDescent="0.2">
      <c r="A44" s="151">
        <v>43</v>
      </c>
      <c r="B44" s="152" t="s">
        <v>30</v>
      </c>
      <c r="C44" s="152" t="s">
        <v>32</v>
      </c>
      <c r="D44" s="152" t="s">
        <v>26</v>
      </c>
      <c r="E44" s="152" t="s">
        <v>25</v>
      </c>
      <c r="F44" s="152" t="s">
        <v>49</v>
      </c>
      <c r="G44" s="153">
        <v>5</v>
      </c>
      <c r="H44" s="153">
        <v>5</v>
      </c>
      <c r="I44" s="153">
        <v>5</v>
      </c>
      <c r="J44" s="155">
        <v>1</v>
      </c>
      <c r="K44" s="155">
        <v>1</v>
      </c>
      <c r="L44" s="157">
        <v>4</v>
      </c>
      <c r="M44" s="157">
        <v>4</v>
      </c>
      <c r="N44" s="158">
        <v>5</v>
      </c>
      <c r="O44" s="158">
        <v>5</v>
      </c>
    </row>
    <row r="45" spans="1:18" s="104" customFormat="1" ht="14.25" x14ac:dyDescent="0.2">
      <c r="A45" s="151">
        <v>44</v>
      </c>
      <c r="B45" s="152" t="s">
        <v>30</v>
      </c>
      <c r="C45" s="152" t="s">
        <v>31</v>
      </c>
      <c r="D45" s="152" t="s">
        <v>26</v>
      </c>
      <c r="E45" s="152" t="s">
        <v>25</v>
      </c>
      <c r="F45" s="152" t="s">
        <v>49</v>
      </c>
      <c r="G45" s="153">
        <v>4</v>
      </c>
      <c r="H45" s="153">
        <v>4</v>
      </c>
      <c r="I45" s="153">
        <v>4</v>
      </c>
      <c r="J45" s="155">
        <v>3</v>
      </c>
      <c r="K45" s="155">
        <v>3</v>
      </c>
      <c r="L45" s="157">
        <v>4</v>
      </c>
      <c r="M45" s="157">
        <v>4</v>
      </c>
      <c r="N45" s="158">
        <v>4</v>
      </c>
      <c r="O45" s="158">
        <v>4</v>
      </c>
    </row>
    <row r="46" spans="1:18" s="104" customFormat="1" ht="14.25" x14ac:dyDescent="0.2">
      <c r="A46" s="151">
        <v>45</v>
      </c>
      <c r="B46" s="152" t="s">
        <v>30</v>
      </c>
      <c r="C46" s="152" t="s">
        <v>31</v>
      </c>
      <c r="D46" s="152" t="s">
        <v>26</v>
      </c>
      <c r="E46" s="152" t="s">
        <v>25</v>
      </c>
      <c r="F46" s="152" t="s">
        <v>45</v>
      </c>
      <c r="G46" s="153">
        <v>5</v>
      </c>
      <c r="H46" s="153">
        <v>5</v>
      </c>
      <c r="I46" s="153">
        <v>5</v>
      </c>
      <c r="J46" s="155">
        <v>3</v>
      </c>
      <c r="K46" s="155">
        <v>3</v>
      </c>
      <c r="L46" s="157">
        <v>5</v>
      </c>
      <c r="M46" s="157">
        <v>5</v>
      </c>
      <c r="N46" s="158">
        <v>5</v>
      </c>
      <c r="O46" s="158">
        <v>5</v>
      </c>
    </row>
    <row r="47" spans="1:18" s="104" customFormat="1" ht="14.25" x14ac:dyDescent="0.2">
      <c r="A47" s="151">
        <v>46</v>
      </c>
      <c r="B47" s="152" t="s">
        <v>33</v>
      </c>
      <c r="C47" s="152" t="s">
        <v>31</v>
      </c>
      <c r="D47" s="152" t="s">
        <v>26</v>
      </c>
      <c r="E47" s="152" t="s">
        <v>25</v>
      </c>
      <c r="F47" s="152" t="s">
        <v>49</v>
      </c>
      <c r="G47" s="153">
        <v>4</v>
      </c>
      <c r="H47" s="153">
        <v>4</v>
      </c>
      <c r="I47" s="153">
        <v>4</v>
      </c>
      <c r="J47" s="155">
        <v>4</v>
      </c>
      <c r="K47" s="155">
        <v>4</v>
      </c>
      <c r="L47" s="157">
        <v>4</v>
      </c>
      <c r="M47" s="157">
        <v>4</v>
      </c>
      <c r="N47" s="158">
        <v>4</v>
      </c>
      <c r="O47" s="158">
        <v>4</v>
      </c>
    </row>
    <row r="48" spans="1:18" s="104" customFormat="1" ht="14.25" x14ac:dyDescent="0.2">
      <c r="A48" s="151">
        <v>47</v>
      </c>
      <c r="B48" s="152" t="s">
        <v>30</v>
      </c>
      <c r="C48" s="152" t="s">
        <v>32</v>
      </c>
      <c r="D48" s="152" t="s">
        <v>26</v>
      </c>
      <c r="E48" s="152" t="s">
        <v>25</v>
      </c>
      <c r="F48" s="152" t="s">
        <v>49</v>
      </c>
      <c r="G48" s="153">
        <v>4</v>
      </c>
      <c r="H48" s="153">
        <v>5</v>
      </c>
      <c r="I48" s="153">
        <v>5</v>
      </c>
      <c r="J48" s="155">
        <v>2</v>
      </c>
      <c r="K48" s="155">
        <v>4</v>
      </c>
      <c r="L48" s="157">
        <v>4</v>
      </c>
      <c r="M48" s="157">
        <v>4</v>
      </c>
      <c r="N48" s="158">
        <v>5</v>
      </c>
      <c r="O48" s="158">
        <v>4</v>
      </c>
      <c r="P48" s="111" t="s">
        <v>76</v>
      </c>
      <c r="Q48" s="111" t="s">
        <v>76</v>
      </c>
      <c r="R48" s="111" t="s">
        <v>76</v>
      </c>
    </row>
    <row r="49" spans="1:18" s="104" customFormat="1" ht="14.25" x14ac:dyDescent="0.2">
      <c r="A49" s="151">
        <v>48</v>
      </c>
      <c r="B49" s="152" t="s">
        <v>30</v>
      </c>
      <c r="C49" s="152" t="s">
        <v>31</v>
      </c>
      <c r="D49" s="152" t="s">
        <v>26</v>
      </c>
      <c r="E49" s="152" t="s">
        <v>25</v>
      </c>
      <c r="F49" s="152" t="s">
        <v>44</v>
      </c>
      <c r="G49" s="153">
        <v>5</v>
      </c>
      <c r="H49" s="153">
        <v>5</v>
      </c>
      <c r="I49" s="153">
        <v>5</v>
      </c>
      <c r="J49" s="155">
        <v>5</v>
      </c>
      <c r="K49" s="155">
        <v>5</v>
      </c>
      <c r="L49" s="157">
        <v>5</v>
      </c>
      <c r="M49" s="157">
        <v>5</v>
      </c>
      <c r="N49" s="158">
        <v>5</v>
      </c>
      <c r="O49" s="158">
        <v>5</v>
      </c>
    </row>
    <row r="50" spans="1:18" s="104" customFormat="1" ht="14.25" x14ac:dyDescent="0.2">
      <c r="A50" s="151">
        <v>49</v>
      </c>
      <c r="B50" s="152" t="s">
        <v>33</v>
      </c>
      <c r="C50" s="152" t="s">
        <v>31</v>
      </c>
      <c r="D50" s="152" t="s">
        <v>26</v>
      </c>
      <c r="E50" s="152" t="s">
        <v>25</v>
      </c>
      <c r="F50" s="152" t="s">
        <v>111</v>
      </c>
      <c r="G50" s="153">
        <v>5</v>
      </c>
      <c r="H50" s="153">
        <v>5</v>
      </c>
      <c r="I50" s="153">
        <v>5</v>
      </c>
      <c r="J50" s="155">
        <v>5</v>
      </c>
      <c r="K50" s="155">
        <v>5</v>
      </c>
      <c r="L50" s="157">
        <v>5</v>
      </c>
      <c r="M50" s="157">
        <v>5</v>
      </c>
      <c r="N50" s="158">
        <v>5</v>
      </c>
      <c r="O50" s="158">
        <v>5</v>
      </c>
      <c r="P50" s="111" t="s">
        <v>123</v>
      </c>
      <c r="Q50" s="111" t="s">
        <v>74</v>
      </c>
    </row>
    <row r="51" spans="1:18" s="104" customFormat="1" ht="14.25" x14ac:dyDescent="0.2">
      <c r="A51" s="151">
        <v>50</v>
      </c>
      <c r="B51" s="152" t="s">
        <v>30</v>
      </c>
      <c r="C51" s="152" t="s">
        <v>32</v>
      </c>
      <c r="D51" s="152" t="s">
        <v>26</v>
      </c>
      <c r="E51" s="152" t="s">
        <v>25</v>
      </c>
      <c r="F51" s="152" t="s">
        <v>111</v>
      </c>
      <c r="G51" s="153">
        <v>4</v>
      </c>
      <c r="H51" s="153">
        <v>4</v>
      </c>
      <c r="I51" s="153">
        <v>4</v>
      </c>
      <c r="J51" s="155">
        <v>2</v>
      </c>
      <c r="K51" s="155">
        <v>4</v>
      </c>
      <c r="L51" s="157">
        <v>4</v>
      </c>
      <c r="M51" s="157">
        <v>4</v>
      </c>
      <c r="N51" s="158">
        <v>5</v>
      </c>
      <c r="O51" s="158">
        <v>5</v>
      </c>
    </row>
    <row r="52" spans="1:18" s="104" customFormat="1" ht="14.25" x14ac:dyDescent="0.2">
      <c r="A52" s="151">
        <v>51</v>
      </c>
      <c r="B52" s="152" t="s">
        <v>30</v>
      </c>
      <c r="C52" s="152" t="s">
        <v>31</v>
      </c>
      <c r="D52" s="152" t="s">
        <v>26</v>
      </c>
      <c r="E52" s="152" t="s">
        <v>25</v>
      </c>
      <c r="F52" s="152" t="s">
        <v>45</v>
      </c>
      <c r="G52" s="153">
        <v>3</v>
      </c>
      <c r="H52" s="153">
        <v>3</v>
      </c>
      <c r="I52" s="153">
        <v>3</v>
      </c>
      <c r="J52" s="155">
        <v>3</v>
      </c>
      <c r="K52" s="155">
        <v>4</v>
      </c>
      <c r="L52" s="157">
        <v>4</v>
      </c>
      <c r="M52" s="157">
        <v>4</v>
      </c>
      <c r="N52" s="158">
        <v>4</v>
      </c>
      <c r="O52" s="158">
        <v>4</v>
      </c>
    </row>
    <row r="53" spans="1:18" s="104" customFormat="1" ht="14.25" x14ac:dyDescent="0.2">
      <c r="A53" s="151">
        <v>52</v>
      </c>
      <c r="B53" s="152" t="s">
        <v>30</v>
      </c>
      <c r="C53" s="152" t="s">
        <v>32</v>
      </c>
      <c r="D53" s="152" t="s">
        <v>26</v>
      </c>
      <c r="E53" s="152" t="s">
        <v>25</v>
      </c>
      <c r="F53" s="152" t="s">
        <v>49</v>
      </c>
      <c r="G53" s="153">
        <v>5</v>
      </c>
      <c r="H53" s="153">
        <v>5</v>
      </c>
      <c r="I53" s="153">
        <v>5</v>
      </c>
      <c r="J53" s="155">
        <v>5</v>
      </c>
      <c r="K53" s="155">
        <v>5</v>
      </c>
      <c r="L53" s="157">
        <v>5</v>
      </c>
      <c r="M53" s="157">
        <v>5</v>
      </c>
      <c r="N53" s="158">
        <v>5</v>
      </c>
      <c r="O53" s="158">
        <v>5</v>
      </c>
      <c r="P53" s="111" t="s">
        <v>76</v>
      </c>
      <c r="Q53" s="111" t="s">
        <v>76</v>
      </c>
      <c r="R53" s="111" t="s">
        <v>76</v>
      </c>
    </row>
    <row r="54" spans="1:18" s="104" customFormat="1" ht="14.25" x14ac:dyDescent="0.2">
      <c r="A54" s="151">
        <v>53</v>
      </c>
      <c r="B54" s="152" t="s">
        <v>30</v>
      </c>
      <c r="C54" s="152" t="s">
        <v>31</v>
      </c>
      <c r="D54" s="152" t="s">
        <v>26</v>
      </c>
      <c r="E54" s="152" t="s">
        <v>25</v>
      </c>
      <c r="F54" s="152" t="s">
        <v>44</v>
      </c>
      <c r="G54" s="153">
        <v>5</v>
      </c>
      <c r="H54" s="153">
        <v>5</v>
      </c>
      <c r="I54" s="153">
        <v>5</v>
      </c>
      <c r="J54" s="155">
        <v>1</v>
      </c>
      <c r="K54" s="155">
        <v>1</v>
      </c>
      <c r="L54" s="157">
        <v>4</v>
      </c>
      <c r="M54" s="157">
        <v>5</v>
      </c>
      <c r="N54" s="158">
        <v>5</v>
      </c>
      <c r="O54" s="158">
        <v>5</v>
      </c>
      <c r="P54" s="111" t="s">
        <v>126</v>
      </c>
    </row>
    <row r="55" spans="1:18" s="104" customFormat="1" ht="14.25" x14ac:dyDescent="0.2">
      <c r="A55" s="151">
        <v>54</v>
      </c>
      <c r="B55" s="152" t="s">
        <v>30</v>
      </c>
      <c r="C55" s="152" t="s">
        <v>32</v>
      </c>
      <c r="D55" s="152" t="s">
        <v>26</v>
      </c>
      <c r="E55" s="152" t="s">
        <v>25</v>
      </c>
      <c r="F55" s="152" t="s">
        <v>49</v>
      </c>
      <c r="G55" s="153">
        <v>4</v>
      </c>
      <c r="H55" s="153">
        <v>3</v>
      </c>
      <c r="I55" s="153">
        <v>3</v>
      </c>
      <c r="J55" s="155">
        <v>2</v>
      </c>
      <c r="K55" s="155">
        <v>2</v>
      </c>
      <c r="L55" s="157">
        <v>3</v>
      </c>
      <c r="M55" s="157">
        <v>3</v>
      </c>
      <c r="N55" s="158">
        <v>4</v>
      </c>
      <c r="O55" s="158">
        <v>4</v>
      </c>
      <c r="P55" s="111" t="s">
        <v>127</v>
      </c>
    </row>
    <row r="56" spans="1:18" s="104" customFormat="1" ht="14.25" x14ac:dyDescent="0.2">
      <c r="A56" s="151">
        <v>55</v>
      </c>
      <c r="B56" s="152" t="s">
        <v>33</v>
      </c>
      <c r="C56" s="152" t="s">
        <v>32</v>
      </c>
      <c r="D56" s="152" t="s">
        <v>26</v>
      </c>
      <c r="E56" s="152" t="s">
        <v>25</v>
      </c>
      <c r="F56" s="152" t="s">
        <v>49</v>
      </c>
      <c r="G56" s="153">
        <v>4</v>
      </c>
      <c r="H56" s="153">
        <v>4</v>
      </c>
      <c r="I56" s="153">
        <v>4</v>
      </c>
      <c r="J56" s="155">
        <v>4</v>
      </c>
      <c r="K56" s="155">
        <v>4</v>
      </c>
      <c r="L56" s="157">
        <v>4</v>
      </c>
      <c r="M56" s="157">
        <v>4</v>
      </c>
      <c r="N56" s="158">
        <v>4</v>
      </c>
      <c r="O56" s="158">
        <v>4</v>
      </c>
    </row>
    <row r="57" spans="1:18" s="104" customFormat="1" ht="14.25" x14ac:dyDescent="0.2">
      <c r="A57" s="151">
        <v>56</v>
      </c>
      <c r="B57" s="152" t="s">
        <v>30</v>
      </c>
      <c r="C57" s="152" t="s">
        <v>31</v>
      </c>
      <c r="D57" s="152" t="s">
        <v>26</v>
      </c>
      <c r="E57" s="152" t="s">
        <v>25</v>
      </c>
      <c r="F57" s="152" t="s">
        <v>111</v>
      </c>
      <c r="G57" s="153">
        <v>4</v>
      </c>
      <c r="H57" s="153">
        <v>5</v>
      </c>
      <c r="I57" s="153">
        <v>4</v>
      </c>
      <c r="J57" s="155">
        <v>5</v>
      </c>
      <c r="K57" s="155">
        <v>5</v>
      </c>
      <c r="L57" s="157">
        <v>4</v>
      </c>
      <c r="M57" s="157">
        <v>4</v>
      </c>
      <c r="N57" s="158">
        <v>5</v>
      </c>
      <c r="O57" s="158">
        <v>4</v>
      </c>
      <c r="P57" s="111" t="s">
        <v>128</v>
      </c>
      <c r="Q57" s="111" t="s">
        <v>76</v>
      </c>
      <c r="R57" s="111" t="s">
        <v>76</v>
      </c>
    </row>
    <row r="58" spans="1:18" s="104" customFormat="1" ht="14.25" x14ac:dyDescent="0.2">
      <c r="A58" s="151">
        <v>57</v>
      </c>
      <c r="B58" s="152" t="s">
        <v>30</v>
      </c>
      <c r="C58" s="152" t="s">
        <v>31</v>
      </c>
      <c r="D58" s="152" t="s">
        <v>26</v>
      </c>
      <c r="E58" s="152" t="s">
        <v>25</v>
      </c>
      <c r="F58" s="152" t="s">
        <v>45</v>
      </c>
      <c r="G58" s="153">
        <v>5</v>
      </c>
      <c r="H58" s="153">
        <v>5</v>
      </c>
      <c r="I58" s="153">
        <v>5</v>
      </c>
      <c r="J58" s="155">
        <v>5</v>
      </c>
      <c r="K58" s="155">
        <v>5</v>
      </c>
      <c r="L58" s="157">
        <v>5</v>
      </c>
      <c r="M58" s="157">
        <v>4</v>
      </c>
      <c r="N58" s="158">
        <v>5</v>
      </c>
      <c r="O58" s="158">
        <v>5</v>
      </c>
      <c r="P58" s="111" t="s">
        <v>76</v>
      </c>
      <c r="Q58" s="111" t="s">
        <v>76</v>
      </c>
      <c r="R58" s="111" t="s">
        <v>76</v>
      </c>
    </row>
    <row r="59" spans="1:18" s="104" customFormat="1" ht="14.25" x14ac:dyDescent="0.2">
      <c r="A59" s="151">
        <v>58</v>
      </c>
      <c r="B59" s="152" t="s">
        <v>30</v>
      </c>
      <c r="C59" s="152" t="s">
        <v>32</v>
      </c>
      <c r="D59" s="152" t="s">
        <v>26</v>
      </c>
      <c r="E59" s="152" t="s">
        <v>25</v>
      </c>
      <c r="F59" s="152" t="s">
        <v>45</v>
      </c>
      <c r="G59" s="153">
        <v>5</v>
      </c>
      <c r="H59" s="153">
        <v>4</v>
      </c>
      <c r="I59" s="153">
        <v>4</v>
      </c>
      <c r="J59" s="155">
        <v>3</v>
      </c>
      <c r="K59" s="155">
        <v>3</v>
      </c>
      <c r="L59" s="157">
        <v>4</v>
      </c>
      <c r="M59" s="157">
        <v>4</v>
      </c>
      <c r="N59" s="158">
        <v>4</v>
      </c>
      <c r="O59" s="158">
        <v>5</v>
      </c>
    </row>
    <row r="60" spans="1:18" s="104" customFormat="1" ht="14.25" x14ac:dyDescent="0.2">
      <c r="A60" s="151">
        <v>59</v>
      </c>
      <c r="B60" s="152" t="s">
        <v>33</v>
      </c>
      <c r="C60" s="152" t="s">
        <v>31</v>
      </c>
      <c r="D60" s="152" t="s">
        <v>26</v>
      </c>
      <c r="E60" s="152" t="s">
        <v>25</v>
      </c>
      <c r="F60" s="152" t="s">
        <v>49</v>
      </c>
      <c r="G60" s="153">
        <v>5</v>
      </c>
      <c r="H60" s="153">
        <v>5</v>
      </c>
      <c r="I60" s="153">
        <v>5</v>
      </c>
      <c r="J60" s="155">
        <v>2</v>
      </c>
      <c r="K60" s="155">
        <v>2</v>
      </c>
      <c r="L60" s="157">
        <v>4</v>
      </c>
      <c r="M60" s="157">
        <v>4</v>
      </c>
      <c r="N60" s="158">
        <v>3</v>
      </c>
      <c r="O60" s="158">
        <v>5</v>
      </c>
    </row>
    <row r="61" spans="1:18" s="104" customFormat="1" ht="14.25" x14ac:dyDescent="0.2">
      <c r="A61" s="151">
        <v>60</v>
      </c>
      <c r="B61" s="152" t="s">
        <v>30</v>
      </c>
      <c r="C61" s="152" t="s">
        <v>31</v>
      </c>
      <c r="D61" s="152" t="s">
        <v>26</v>
      </c>
      <c r="E61" s="152" t="s">
        <v>25</v>
      </c>
      <c r="F61" s="152" t="s">
        <v>45</v>
      </c>
      <c r="G61" s="153">
        <v>5</v>
      </c>
      <c r="H61" s="153">
        <v>4</v>
      </c>
      <c r="I61" s="153">
        <v>4</v>
      </c>
      <c r="J61" s="155">
        <v>2</v>
      </c>
      <c r="K61" s="155">
        <v>3</v>
      </c>
      <c r="L61" s="157">
        <v>4</v>
      </c>
      <c r="M61" s="157">
        <v>5</v>
      </c>
      <c r="N61" s="158">
        <v>4</v>
      </c>
      <c r="O61" s="158">
        <v>5</v>
      </c>
      <c r="P61" s="111" t="s">
        <v>76</v>
      </c>
      <c r="Q61" s="111" t="s">
        <v>76</v>
      </c>
      <c r="R61" s="111" t="s">
        <v>76</v>
      </c>
    </row>
    <row r="62" spans="1:18" s="104" customFormat="1" ht="14.25" x14ac:dyDescent="0.2">
      <c r="A62" s="151">
        <v>61</v>
      </c>
      <c r="B62" s="152" t="s">
        <v>30</v>
      </c>
      <c r="C62" s="152" t="s">
        <v>31</v>
      </c>
      <c r="D62" s="152" t="s">
        <v>26</v>
      </c>
      <c r="E62" s="152" t="s">
        <v>25</v>
      </c>
      <c r="F62" s="152" t="s">
        <v>50</v>
      </c>
      <c r="G62" s="153">
        <v>5</v>
      </c>
      <c r="H62" s="153">
        <v>5</v>
      </c>
      <c r="I62" s="153">
        <v>5</v>
      </c>
      <c r="J62" s="155">
        <v>1</v>
      </c>
      <c r="K62" s="155">
        <v>1</v>
      </c>
      <c r="L62" s="157">
        <v>4</v>
      </c>
      <c r="M62" s="157">
        <v>4</v>
      </c>
      <c r="N62" s="158">
        <v>5</v>
      </c>
      <c r="O62" s="158">
        <v>5</v>
      </c>
    </row>
    <row r="63" spans="1:18" s="104" customFormat="1" ht="14.25" x14ac:dyDescent="0.2">
      <c r="A63" s="151">
        <v>62</v>
      </c>
      <c r="B63" s="152" t="s">
        <v>30</v>
      </c>
      <c r="C63" s="152" t="s">
        <v>31</v>
      </c>
      <c r="D63" s="152" t="s">
        <v>26</v>
      </c>
      <c r="E63" s="152" t="s">
        <v>25</v>
      </c>
      <c r="F63" s="152" t="s">
        <v>44</v>
      </c>
      <c r="G63" s="153">
        <v>5</v>
      </c>
      <c r="H63" s="153">
        <v>5</v>
      </c>
      <c r="I63" s="153">
        <v>4</v>
      </c>
      <c r="J63" s="155">
        <v>3</v>
      </c>
      <c r="K63" s="155">
        <v>2</v>
      </c>
      <c r="L63" s="157">
        <v>4</v>
      </c>
      <c r="M63" s="157">
        <v>3</v>
      </c>
      <c r="N63" s="158">
        <v>5</v>
      </c>
      <c r="O63" s="158">
        <v>4</v>
      </c>
      <c r="P63" s="111" t="s">
        <v>76</v>
      </c>
      <c r="Q63" s="111" t="s">
        <v>76</v>
      </c>
      <c r="R63" s="111" t="s">
        <v>76</v>
      </c>
    </row>
    <row r="64" spans="1:18" s="104" customFormat="1" ht="14.25" x14ac:dyDescent="0.2">
      <c r="A64" s="151">
        <v>63</v>
      </c>
      <c r="B64" s="152" t="s">
        <v>30</v>
      </c>
      <c r="C64" s="152" t="s">
        <v>32</v>
      </c>
      <c r="D64" s="152" t="s">
        <v>26</v>
      </c>
      <c r="E64" s="152" t="s">
        <v>25</v>
      </c>
      <c r="F64" s="152" t="s">
        <v>45</v>
      </c>
      <c r="G64" s="153">
        <v>2</v>
      </c>
      <c r="H64" s="153">
        <v>3</v>
      </c>
      <c r="I64" s="153">
        <v>3</v>
      </c>
      <c r="J64" s="155">
        <v>2</v>
      </c>
      <c r="K64" s="155">
        <v>2</v>
      </c>
      <c r="L64" s="157">
        <v>3</v>
      </c>
      <c r="M64" s="157">
        <v>3</v>
      </c>
      <c r="N64" s="158">
        <v>4</v>
      </c>
      <c r="O64" s="158">
        <v>3</v>
      </c>
      <c r="P64" s="111" t="s">
        <v>129</v>
      </c>
      <c r="Q64" s="111" t="s">
        <v>130</v>
      </c>
      <c r="R64" s="111" t="s">
        <v>131</v>
      </c>
    </row>
    <row r="65" spans="1:18" s="104" customFormat="1" ht="14.25" x14ac:dyDescent="0.2">
      <c r="A65" s="151">
        <v>64</v>
      </c>
      <c r="B65" s="152" t="s">
        <v>30</v>
      </c>
      <c r="C65" s="152" t="s">
        <v>31</v>
      </c>
      <c r="D65" s="152" t="s">
        <v>26</v>
      </c>
      <c r="E65" s="152" t="s">
        <v>25</v>
      </c>
      <c r="F65" s="152" t="s">
        <v>44</v>
      </c>
      <c r="G65" s="153">
        <v>5</v>
      </c>
      <c r="H65" s="153">
        <v>4</v>
      </c>
      <c r="I65" s="153">
        <v>4</v>
      </c>
      <c r="J65" s="155">
        <v>1</v>
      </c>
      <c r="K65" s="155">
        <v>4</v>
      </c>
      <c r="L65" s="157">
        <v>4</v>
      </c>
      <c r="M65" s="157">
        <v>4</v>
      </c>
      <c r="N65" s="158">
        <v>4</v>
      </c>
      <c r="O65" s="158">
        <v>5</v>
      </c>
      <c r="Q65" s="111" t="s">
        <v>132</v>
      </c>
    </row>
    <row r="66" spans="1:18" s="104" customFormat="1" ht="14.25" x14ac:dyDescent="0.2">
      <c r="A66" s="151">
        <v>65</v>
      </c>
      <c r="B66" s="152" t="s">
        <v>30</v>
      </c>
      <c r="C66" s="152" t="s">
        <v>31</v>
      </c>
      <c r="D66" s="152" t="s">
        <v>26</v>
      </c>
      <c r="E66" s="152" t="s">
        <v>25</v>
      </c>
      <c r="F66" s="152" t="s">
        <v>49</v>
      </c>
      <c r="G66" s="153">
        <v>4</v>
      </c>
      <c r="H66" s="153">
        <v>4</v>
      </c>
      <c r="I66" s="153">
        <v>4</v>
      </c>
      <c r="J66" s="155">
        <v>2</v>
      </c>
      <c r="K66" s="155">
        <v>2</v>
      </c>
      <c r="L66" s="157">
        <v>4</v>
      </c>
      <c r="M66" s="157">
        <v>4</v>
      </c>
      <c r="N66" s="158">
        <v>4</v>
      </c>
      <c r="O66" s="158">
        <v>4</v>
      </c>
    </row>
    <row r="67" spans="1:18" s="104" customFormat="1" ht="14.25" x14ac:dyDescent="0.2">
      <c r="A67" s="151">
        <v>66</v>
      </c>
      <c r="B67" s="152" t="s">
        <v>30</v>
      </c>
      <c r="C67" s="152" t="s">
        <v>32</v>
      </c>
      <c r="D67" s="152" t="s">
        <v>24</v>
      </c>
      <c r="E67" s="152" t="s">
        <v>25</v>
      </c>
      <c r="F67" s="152" t="s">
        <v>48</v>
      </c>
      <c r="G67" s="153">
        <v>5</v>
      </c>
      <c r="H67" s="153">
        <v>5</v>
      </c>
      <c r="I67" s="153">
        <v>5</v>
      </c>
      <c r="J67" s="155">
        <v>1</v>
      </c>
      <c r="K67" s="155">
        <v>1</v>
      </c>
      <c r="L67" s="157">
        <v>5</v>
      </c>
      <c r="M67" s="157">
        <v>5</v>
      </c>
      <c r="N67" s="158">
        <v>5</v>
      </c>
      <c r="O67" s="158">
        <v>5</v>
      </c>
    </row>
    <row r="68" spans="1:18" s="104" customFormat="1" ht="14.25" x14ac:dyDescent="0.2">
      <c r="A68" s="151">
        <v>67</v>
      </c>
      <c r="B68" s="152" t="s">
        <v>30</v>
      </c>
      <c r="C68" s="152" t="s">
        <v>31</v>
      </c>
      <c r="D68" s="152" t="s">
        <v>26</v>
      </c>
      <c r="E68" s="152" t="s">
        <v>25</v>
      </c>
      <c r="F68" s="152" t="s">
        <v>45</v>
      </c>
      <c r="G68" s="153">
        <v>5</v>
      </c>
      <c r="H68" s="153">
        <v>5</v>
      </c>
      <c r="I68" s="153">
        <v>4</v>
      </c>
      <c r="J68" s="155">
        <v>4</v>
      </c>
      <c r="K68" s="155">
        <v>4</v>
      </c>
      <c r="L68" s="157">
        <v>4</v>
      </c>
      <c r="M68" s="157">
        <v>4</v>
      </c>
      <c r="N68" s="158">
        <v>4</v>
      </c>
      <c r="O68" s="158">
        <v>4</v>
      </c>
      <c r="P68" s="111" t="s">
        <v>76</v>
      </c>
      <c r="Q68" s="111" t="s">
        <v>76</v>
      </c>
      <c r="R68" s="111" t="s">
        <v>76</v>
      </c>
    </row>
    <row r="69" spans="1:18" s="104" customFormat="1" ht="14.25" x14ac:dyDescent="0.2">
      <c r="A69" s="151">
        <v>68</v>
      </c>
      <c r="B69" s="152" t="s">
        <v>33</v>
      </c>
      <c r="C69" s="152" t="s">
        <v>31</v>
      </c>
      <c r="D69" s="152" t="s">
        <v>26</v>
      </c>
      <c r="E69" s="152" t="s">
        <v>25</v>
      </c>
      <c r="F69" s="152" t="s">
        <v>50</v>
      </c>
      <c r="G69" s="153">
        <v>5</v>
      </c>
      <c r="H69" s="153">
        <v>5</v>
      </c>
      <c r="I69" s="153">
        <v>5</v>
      </c>
      <c r="J69" s="155">
        <v>5</v>
      </c>
      <c r="K69" s="155">
        <v>5</v>
      </c>
      <c r="L69" s="157">
        <v>5</v>
      </c>
      <c r="M69" s="157">
        <v>5</v>
      </c>
      <c r="N69" s="158">
        <v>5</v>
      </c>
      <c r="O69" s="158">
        <v>4</v>
      </c>
    </row>
    <row r="70" spans="1:18" s="104" customFormat="1" ht="14.25" x14ac:dyDescent="0.2">
      <c r="A70" s="151">
        <v>69</v>
      </c>
      <c r="B70" s="152" t="s">
        <v>30</v>
      </c>
      <c r="C70" s="152" t="s">
        <v>31</v>
      </c>
      <c r="D70" s="152" t="s">
        <v>26</v>
      </c>
      <c r="E70" s="152" t="s">
        <v>25</v>
      </c>
      <c r="F70" s="152" t="s">
        <v>49</v>
      </c>
      <c r="G70" s="153">
        <v>4</v>
      </c>
      <c r="H70" s="153">
        <v>4</v>
      </c>
      <c r="I70" s="153">
        <v>4</v>
      </c>
      <c r="J70" s="155">
        <v>4</v>
      </c>
      <c r="K70" s="155">
        <v>4</v>
      </c>
      <c r="L70" s="157">
        <v>4</v>
      </c>
      <c r="M70" s="157">
        <v>4</v>
      </c>
      <c r="N70" s="158">
        <v>4</v>
      </c>
      <c r="O70" s="158">
        <v>4</v>
      </c>
    </row>
    <row r="71" spans="1:18" s="104" customFormat="1" ht="14.25" x14ac:dyDescent="0.2">
      <c r="A71" s="151">
        <v>70</v>
      </c>
      <c r="B71" s="152" t="s">
        <v>33</v>
      </c>
      <c r="C71" s="152" t="s">
        <v>31</v>
      </c>
      <c r="D71" s="152" t="s">
        <v>26</v>
      </c>
      <c r="E71" s="152" t="s">
        <v>25</v>
      </c>
      <c r="F71" s="152" t="s">
        <v>50</v>
      </c>
      <c r="G71" s="153">
        <v>4</v>
      </c>
      <c r="H71" s="153">
        <v>4</v>
      </c>
      <c r="I71" s="153">
        <v>4</v>
      </c>
      <c r="J71" s="155">
        <v>1</v>
      </c>
      <c r="K71" s="155">
        <v>4</v>
      </c>
      <c r="L71" s="157">
        <v>4</v>
      </c>
      <c r="M71" s="157">
        <v>4</v>
      </c>
      <c r="N71" s="158">
        <v>5</v>
      </c>
      <c r="O71" s="158">
        <v>4</v>
      </c>
      <c r="P71" s="111" t="s">
        <v>133</v>
      </c>
      <c r="Q71" s="111" t="s">
        <v>76</v>
      </c>
      <c r="R71" s="111" t="s">
        <v>76</v>
      </c>
    </row>
    <row r="72" spans="1:18" s="104" customFormat="1" ht="14.25" x14ac:dyDescent="0.2">
      <c r="A72" s="151">
        <v>71</v>
      </c>
      <c r="B72" s="152" t="s">
        <v>30</v>
      </c>
      <c r="C72" s="152" t="s">
        <v>31</v>
      </c>
      <c r="D72" s="152" t="s">
        <v>26</v>
      </c>
      <c r="E72" s="152" t="s">
        <v>25</v>
      </c>
      <c r="F72" s="152" t="s">
        <v>49</v>
      </c>
      <c r="G72" s="153">
        <v>3</v>
      </c>
      <c r="H72" s="153">
        <v>5</v>
      </c>
      <c r="I72" s="153">
        <v>5</v>
      </c>
      <c r="J72" s="155">
        <v>3</v>
      </c>
      <c r="K72" s="155">
        <v>3</v>
      </c>
      <c r="L72" s="157">
        <v>3</v>
      </c>
      <c r="M72" s="157">
        <v>3</v>
      </c>
      <c r="N72" s="158">
        <v>5</v>
      </c>
      <c r="O72" s="158">
        <v>5</v>
      </c>
    </row>
    <row r="73" spans="1:18" s="104" customFormat="1" ht="14.25" x14ac:dyDescent="0.2">
      <c r="A73" s="151">
        <v>72</v>
      </c>
      <c r="B73" s="152" t="s">
        <v>30</v>
      </c>
      <c r="C73" s="152" t="s">
        <v>31</v>
      </c>
      <c r="D73" s="152" t="s">
        <v>26</v>
      </c>
      <c r="E73" s="152" t="s">
        <v>25</v>
      </c>
      <c r="F73" s="152" t="s">
        <v>45</v>
      </c>
      <c r="G73" s="153">
        <v>5</v>
      </c>
      <c r="H73" s="153">
        <v>3</v>
      </c>
      <c r="I73" s="153">
        <v>1</v>
      </c>
      <c r="J73" s="155">
        <v>1</v>
      </c>
      <c r="K73" s="155">
        <v>1</v>
      </c>
      <c r="L73" s="157">
        <v>3</v>
      </c>
      <c r="M73" s="157">
        <v>3</v>
      </c>
      <c r="N73" s="158">
        <v>3</v>
      </c>
      <c r="O73" s="158">
        <v>3</v>
      </c>
      <c r="P73" s="111" t="s">
        <v>76</v>
      </c>
      <c r="Q73" s="111" t="s">
        <v>76</v>
      </c>
      <c r="R73" s="111" t="s">
        <v>76</v>
      </c>
    </row>
    <row r="74" spans="1:18" s="104" customFormat="1" ht="14.25" x14ac:dyDescent="0.2">
      <c r="A74" s="151">
        <v>73</v>
      </c>
      <c r="B74" s="152" t="s">
        <v>30</v>
      </c>
      <c r="C74" s="152" t="s">
        <v>31</v>
      </c>
      <c r="D74" s="152" t="s">
        <v>26</v>
      </c>
      <c r="E74" s="152" t="s">
        <v>25</v>
      </c>
      <c r="F74" s="152" t="s">
        <v>45</v>
      </c>
      <c r="G74" s="153">
        <v>5</v>
      </c>
      <c r="H74" s="153">
        <v>5</v>
      </c>
      <c r="I74" s="153">
        <v>4</v>
      </c>
      <c r="J74" s="155">
        <v>4</v>
      </c>
      <c r="K74" s="155">
        <v>5</v>
      </c>
      <c r="L74" s="157">
        <v>5</v>
      </c>
      <c r="M74" s="157">
        <v>5</v>
      </c>
      <c r="N74" s="158">
        <v>5</v>
      </c>
      <c r="O74" s="158">
        <v>5</v>
      </c>
      <c r="P74" s="111" t="s">
        <v>76</v>
      </c>
      <c r="Q74" s="111" t="s">
        <v>76</v>
      </c>
    </row>
    <row r="75" spans="1:18" s="104" customFormat="1" ht="14.25" x14ac:dyDescent="0.2">
      <c r="A75" s="151">
        <v>74</v>
      </c>
      <c r="B75" s="152" t="s">
        <v>30</v>
      </c>
      <c r="C75" s="152" t="s">
        <v>31</v>
      </c>
      <c r="D75" s="152" t="s">
        <v>26</v>
      </c>
      <c r="E75" s="152" t="s">
        <v>25</v>
      </c>
      <c r="F75" s="152" t="s">
        <v>44</v>
      </c>
      <c r="G75" s="153">
        <v>4</v>
      </c>
      <c r="H75" s="153">
        <v>4</v>
      </c>
      <c r="I75" s="153">
        <v>4</v>
      </c>
      <c r="J75" s="155">
        <v>4</v>
      </c>
      <c r="K75" s="155">
        <v>4</v>
      </c>
      <c r="L75" s="157">
        <v>4</v>
      </c>
      <c r="M75" s="157">
        <v>4</v>
      </c>
      <c r="N75" s="158">
        <v>4</v>
      </c>
      <c r="O75" s="158">
        <v>4</v>
      </c>
      <c r="P75" s="111" t="s">
        <v>181</v>
      </c>
      <c r="Q75" s="111" t="s">
        <v>137</v>
      </c>
    </row>
    <row r="76" spans="1:18" s="104" customFormat="1" ht="14.25" x14ac:dyDescent="0.2">
      <c r="A76" s="151">
        <v>75</v>
      </c>
      <c r="B76" s="152" t="s">
        <v>30</v>
      </c>
      <c r="C76" s="152" t="s">
        <v>31</v>
      </c>
      <c r="D76" s="152" t="s">
        <v>26</v>
      </c>
      <c r="E76" s="152" t="s">
        <v>25</v>
      </c>
      <c r="F76" s="152" t="s">
        <v>138</v>
      </c>
      <c r="G76" s="153">
        <v>4</v>
      </c>
      <c r="H76" s="153">
        <v>5</v>
      </c>
      <c r="I76" s="153">
        <v>3</v>
      </c>
      <c r="J76" s="155">
        <v>4</v>
      </c>
      <c r="K76" s="155">
        <v>4</v>
      </c>
      <c r="L76" s="157">
        <v>5</v>
      </c>
      <c r="M76" s="157">
        <v>5</v>
      </c>
      <c r="N76" s="158">
        <v>4</v>
      </c>
      <c r="O76" s="158">
        <v>4</v>
      </c>
      <c r="P76" s="111" t="s">
        <v>139</v>
      </c>
      <c r="Q76" s="111" t="s">
        <v>140</v>
      </c>
    </row>
    <row r="77" spans="1:18" s="104" customFormat="1" ht="14.25" x14ac:dyDescent="0.2">
      <c r="A77" s="151">
        <v>76</v>
      </c>
      <c r="B77" s="152" t="s">
        <v>33</v>
      </c>
      <c r="C77" s="152" t="s">
        <v>31</v>
      </c>
      <c r="D77" s="152" t="s">
        <v>26</v>
      </c>
      <c r="E77" s="152" t="s">
        <v>25</v>
      </c>
      <c r="F77" s="152" t="s">
        <v>45</v>
      </c>
      <c r="G77" s="153">
        <v>5</v>
      </c>
      <c r="H77" s="153">
        <v>5</v>
      </c>
      <c r="I77" s="153">
        <v>5</v>
      </c>
      <c r="J77" s="155">
        <v>3</v>
      </c>
      <c r="K77" s="155">
        <v>3</v>
      </c>
      <c r="L77" s="157">
        <v>4</v>
      </c>
      <c r="M77" s="157">
        <v>4</v>
      </c>
      <c r="N77" s="158">
        <v>5</v>
      </c>
      <c r="O77" s="158">
        <v>5</v>
      </c>
    </row>
    <row r="78" spans="1:18" s="104" customFormat="1" ht="14.25" x14ac:dyDescent="0.2">
      <c r="A78" s="151">
        <v>77</v>
      </c>
      <c r="B78" s="152" t="s">
        <v>30</v>
      </c>
      <c r="C78" s="152" t="s">
        <v>32</v>
      </c>
      <c r="D78" s="152" t="s">
        <v>26</v>
      </c>
      <c r="E78" s="152" t="s">
        <v>25</v>
      </c>
      <c r="F78" s="152" t="s">
        <v>50</v>
      </c>
      <c r="G78" s="153">
        <v>4</v>
      </c>
      <c r="H78" s="153">
        <v>5</v>
      </c>
      <c r="I78" s="153">
        <v>5</v>
      </c>
      <c r="J78" s="155">
        <v>3</v>
      </c>
      <c r="K78" s="155">
        <v>3</v>
      </c>
      <c r="L78" s="157">
        <v>5</v>
      </c>
      <c r="M78" s="157">
        <v>5</v>
      </c>
      <c r="N78" s="158">
        <v>5</v>
      </c>
      <c r="O78" s="158">
        <v>5</v>
      </c>
      <c r="P78" s="111" t="s">
        <v>143</v>
      </c>
      <c r="Q78" s="111" t="s">
        <v>76</v>
      </c>
      <c r="R78" s="111" t="s">
        <v>76</v>
      </c>
    </row>
    <row r="79" spans="1:18" s="104" customFormat="1" ht="14.25" x14ac:dyDescent="0.2">
      <c r="A79" s="151">
        <v>78</v>
      </c>
      <c r="B79" s="152" t="s">
        <v>33</v>
      </c>
      <c r="C79" s="152" t="s">
        <v>32</v>
      </c>
      <c r="D79" s="152" t="s">
        <v>26</v>
      </c>
      <c r="E79" s="152" t="s">
        <v>25</v>
      </c>
      <c r="F79" s="152" t="s">
        <v>49</v>
      </c>
      <c r="G79" s="153">
        <v>4</v>
      </c>
      <c r="H79" s="153">
        <v>4</v>
      </c>
      <c r="I79" s="153">
        <v>4</v>
      </c>
      <c r="J79" s="155">
        <v>2</v>
      </c>
      <c r="K79" s="155">
        <v>2</v>
      </c>
      <c r="L79" s="157">
        <v>4</v>
      </c>
      <c r="M79" s="157">
        <v>4</v>
      </c>
      <c r="N79" s="158">
        <v>4</v>
      </c>
      <c r="O79" s="158">
        <v>4</v>
      </c>
    </row>
    <row r="80" spans="1:18" s="104" customFormat="1" ht="14.25" x14ac:dyDescent="0.2">
      <c r="A80" s="151">
        <v>79</v>
      </c>
      <c r="B80" s="152" t="s">
        <v>30</v>
      </c>
      <c r="C80" s="152" t="s">
        <v>31</v>
      </c>
      <c r="D80" s="152" t="s">
        <v>26</v>
      </c>
      <c r="E80" s="152" t="s">
        <v>25</v>
      </c>
      <c r="F80" s="152" t="s">
        <v>49</v>
      </c>
      <c r="G80" s="153">
        <v>5</v>
      </c>
      <c r="H80" s="153">
        <v>4</v>
      </c>
      <c r="I80" s="153">
        <v>5</v>
      </c>
      <c r="J80" s="155">
        <v>2</v>
      </c>
      <c r="K80" s="155">
        <v>2</v>
      </c>
      <c r="L80" s="157">
        <v>3</v>
      </c>
      <c r="M80" s="157">
        <v>3</v>
      </c>
      <c r="N80" s="158">
        <v>4</v>
      </c>
      <c r="O80" s="158">
        <v>5</v>
      </c>
      <c r="P80" s="111" t="s">
        <v>144</v>
      </c>
      <c r="Q80" s="111" t="s">
        <v>76</v>
      </c>
      <c r="R80" s="111" t="s">
        <v>76</v>
      </c>
    </row>
    <row r="81" spans="1:18" s="104" customFormat="1" ht="14.25" x14ac:dyDescent="0.2">
      <c r="A81" s="151">
        <v>80</v>
      </c>
      <c r="B81" s="152" t="s">
        <v>30</v>
      </c>
      <c r="C81" s="152" t="s">
        <v>31</v>
      </c>
      <c r="D81" s="152" t="s">
        <v>26</v>
      </c>
      <c r="E81" s="152" t="s">
        <v>25</v>
      </c>
      <c r="F81" s="152" t="s">
        <v>45</v>
      </c>
      <c r="G81" s="153">
        <v>5</v>
      </c>
      <c r="H81" s="153">
        <v>5</v>
      </c>
      <c r="I81" s="153">
        <v>5</v>
      </c>
      <c r="J81" s="155">
        <v>1</v>
      </c>
      <c r="K81" s="155">
        <v>1</v>
      </c>
      <c r="L81" s="157">
        <v>3</v>
      </c>
      <c r="M81" s="157">
        <v>3</v>
      </c>
      <c r="N81" s="158">
        <v>4</v>
      </c>
      <c r="O81" s="158">
        <v>4</v>
      </c>
      <c r="P81" s="111" t="s">
        <v>76</v>
      </c>
      <c r="Q81" s="111" t="s">
        <v>145</v>
      </c>
      <c r="R81" s="111" t="s">
        <v>76</v>
      </c>
    </row>
    <row r="82" spans="1:18" s="104" customFormat="1" ht="14.25" x14ac:dyDescent="0.2">
      <c r="A82" s="151">
        <v>81</v>
      </c>
      <c r="B82" s="152" t="s">
        <v>30</v>
      </c>
      <c r="C82" s="152" t="s">
        <v>31</v>
      </c>
      <c r="D82" s="152" t="s">
        <v>26</v>
      </c>
      <c r="E82" s="152" t="s">
        <v>25</v>
      </c>
      <c r="F82" s="152" t="s">
        <v>49</v>
      </c>
      <c r="G82" s="153">
        <v>5</v>
      </c>
      <c r="H82" s="153">
        <v>4</v>
      </c>
      <c r="I82" s="153">
        <v>4</v>
      </c>
      <c r="J82" s="155">
        <v>2</v>
      </c>
      <c r="K82" s="155">
        <v>2</v>
      </c>
      <c r="L82" s="157">
        <v>4</v>
      </c>
      <c r="M82" s="157">
        <v>4</v>
      </c>
      <c r="N82" s="158">
        <v>5</v>
      </c>
      <c r="O82" s="158">
        <v>5</v>
      </c>
    </row>
    <row r="83" spans="1:18" s="104" customFormat="1" ht="14.25" x14ac:dyDescent="0.2">
      <c r="A83" s="151">
        <v>82</v>
      </c>
      <c r="B83" s="152" t="s">
        <v>30</v>
      </c>
      <c r="C83" s="152" t="s">
        <v>31</v>
      </c>
      <c r="D83" s="152" t="s">
        <v>26</v>
      </c>
      <c r="E83" s="152" t="s">
        <v>25</v>
      </c>
      <c r="F83" s="152" t="s">
        <v>50</v>
      </c>
      <c r="G83" s="153">
        <v>5</v>
      </c>
      <c r="H83" s="153">
        <v>5</v>
      </c>
      <c r="I83" s="153">
        <v>5</v>
      </c>
      <c r="J83" s="155">
        <v>2</v>
      </c>
      <c r="K83" s="155">
        <v>3</v>
      </c>
      <c r="L83" s="157">
        <v>3</v>
      </c>
      <c r="M83" s="157">
        <v>4</v>
      </c>
      <c r="N83" s="158">
        <v>5</v>
      </c>
      <c r="O83" s="158">
        <v>5</v>
      </c>
    </row>
    <row r="84" spans="1:18" s="104" customFormat="1" ht="14.25" x14ac:dyDescent="0.2">
      <c r="A84" s="151">
        <v>83</v>
      </c>
      <c r="B84" s="152" t="s">
        <v>33</v>
      </c>
      <c r="C84" s="152" t="s">
        <v>32</v>
      </c>
      <c r="D84" s="152" t="s">
        <v>26</v>
      </c>
      <c r="E84" s="152" t="s">
        <v>25</v>
      </c>
      <c r="F84" s="152" t="s">
        <v>49</v>
      </c>
      <c r="G84" s="153">
        <v>5</v>
      </c>
      <c r="H84" s="153">
        <v>5</v>
      </c>
      <c r="I84" s="153">
        <v>4</v>
      </c>
      <c r="J84" s="155">
        <v>1</v>
      </c>
      <c r="K84" s="155">
        <v>4</v>
      </c>
      <c r="L84" s="157">
        <v>4</v>
      </c>
      <c r="M84" s="157">
        <v>4</v>
      </c>
      <c r="N84" s="158">
        <v>5</v>
      </c>
      <c r="O84" s="158">
        <v>4</v>
      </c>
      <c r="P84" s="111" t="s">
        <v>74</v>
      </c>
    </row>
    <row r="85" spans="1:18" s="104" customFormat="1" ht="14.25" x14ac:dyDescent="0.2">
      <c r="A85" s="151">
        <v>84</v>
      </c>
      <c r="B85" s="152" t="s">
        <v>33</v>
      </c>
      <c r="C85" s="152" t="s">
        <v>31</v>
      </c>
      <c r="D85" s="152" t="s">
        <v>26</v>
      </c>
      <c r="E85" s="152" t="s">
        <v>25</v>
      </c>
      <c r="F85" s="152" t="s">
        <v>54</v>
      </c>
      <c r="G85" s="153">
        <v>4</v>
      </c>
      <c r="H85" s="153">
        <v>4</v>
      </c>
      <c r="I85" s="153">
        <v>3</v>
      </c>
      <c r="J85" s="155">
        <v>2</v>
      </c>
      <c r="K85" s="155">
        <v>2</v>
      </c>
      <c r="L85" s="157">
        <v>4</v>
      </c>
      <c r="M85" s="157">
        <v>4</v>
      </c>
      <c r="N85" s="158">
        <v>5</v>
      </c>
      <c r="O85" s="158">
        <v>5</v>
      </c>
    </row>
    <row r="86" spans="1:18" s="104" customFormat="1" ht="14.25" x14ac:dyDescent="0.2">
      <c r="A86" s="151">
        <v>85</v>
      </c>
      <c r="B86" s="152" t="s">
        <v>30</v>
      </c>
      <c r="C86" s="152" t="s">
        <v>31</v>
      </c>
      <c r="D86" s="152" t="s">
        <v>26</v>
      </c>
      <c r="E86" s="152" t="s">
        <v>25</v>
      </c>
      <c r="F86" s="152" t="s">
        <v>45</v>
      </c>
      <c r="G86" s="153">
        <v>4</v>
      </c>
      <c r="H86" s="153">
        <v>4</v>
      </c>
      <c r="I86" s="153">
        <v>4</v>
      </c>
      <c r="J86" s="155">
        <v>4</v>
      </c>
      <c r="K86" s="155">
        <v>4</v>
      </c>
      <c r="L86" s="157">
        <v>4</v>
      </c>
      <c r="M86" s="157">
        <v>4</v>
      </c>
      <c r="N86" s="158">
        <v>4</v>
      </c>
      <c r="O86" s="158">
        <v>4</v>
      </c>
    </row>
    <row r="87" spans="1:18" s="104" customFormat="1" ht="14.25" x14ac:dyDescent="0.2">
      <c r="A87" s="151">
        <v>86</v>
      </c>
      <c r="B87" s="152" t="s">
        <v>30</v>
      </c>
      <c r="C87" s="152" t="s">
        <v>31</v>
      </c>
      <c r="D87" s="152" t="s">
        <v>26</v>
      </c>
      <c r="E87" s="152" t="s">
        <v>25</v>
      </c>
      <c r="F87" s="152" t="s">
        <v>138</v>
      </c>
      <c r="G87" s="153">
        <v>5</v>
      </c>
      <c r="H87" s="153">
        <v>5</v>
      </c>
      <c r="I87" s="153">
        <v>5</v>
      </c>
      <c r="J87" s="155">
        <v>2</v>
      </c>
      <c r="K87" s="155">
        <v>2</v>
      </c>
      <c r="L87" s="157">
        <v>5</v>
      </c>
      <c r="M87" s="157">
        <v>5</v>
      </c>
      <c r="N87" s="158">
        <v>4</v>
      </c>
      <c r="O87" s="158">
        <v>4</v>
      </c>
      <c r="P87" s="111" t="s">
        <v>146</v>
      </c>
      <c r="Q87" s="111" t="s">
        <v>182</v>
      </c>
    </row>
    <row r="88" spans="1:18" s="104" customFormat="1" ht="14.25" x14ac:dyDescent="0.2">
      <c r="A88" s="151">
        <v>87</v>
      </c>
      <c r="B88" s="152" t="s">
        <v>30</v>
      </c>
      <c r="C88" s="152" t="s">
        <v>34</v>
      </c>
      <c r="D88" s="152" t="s">
        <v>26</v>
      </c>
      <c r="E88" s="152" t="s">
        <v>25</v>
      </c>
      <c r="F88" s="152" t="s">
        <v>49</v>
      </c>
      <c r="G88" s="153">
        <v>5</v>
      </c>
      <c r="H88" s="153">
        <v>5</v>
      </c>
      <c r="I88" s="153">
        <v>5</v>
      </c>
      <c r="J88" s="155">
        <v>5</v>
      </c>
      <c r="K88" s="155">
        <v>5</v>
      </c>
      <c r="L88" s="157">
        <v>5</v>
      </c>
      <c r="M88" s="157">
        <v>5</v>
      </c>
      <c r="N88" s="158">
        <v>5</v>
      </c>
      <c r="O88" s="158">
        <v>5</v>
      </c>
      <c r="P88" s="111" t="s">
        <v>148</v>
      </c>
      <c r="Q88" s="111" t="s">
        <v>76</v>
      </c>
      <c r="R88" s="111" t="s">
        <v>76</v>
      </c>
    </row>
    <row r="89" spans="1:18" s="104" customFormat="1" ht="14.25" x14ac:dyDescent="0.2">
      <c r="A89" s="151">
        <v>88</v>
      </c>
      <c r="B89" s="152" t="s">
        <v>30</v>
      </c>
      <c r="C89" s="152" t="s">
        <v>31</v>
      </c>
      <c r="D89" s="152" t="s">
        <v>26</v>
      </c>
      <c r="E89" s="152" t="s">
        <v>25</v>
      </c>
      <c r="F89" s="152" t="s">
        <v>49</v>
      </c>
      <c r="G89" s="153">
        <v>5</v>
      </c>
      <c r="H89" s="153">
        <v>5</v>
      </c>
      <c r="I89" s="153">
        <v>5</v>
      </c>
      <c r="J89" s="155">
        <v>5</v>
      </c>
      <c r="K89" s="155">
        <v>5</v>
      </c>
      <c r="L89" s="157">
        <v>5</v>
      </c>
      <c r="M89" s="157">
        <v>5</v>
      </c>
      <c r="N89" s="158">
        <v>5</v>
      </c>
      <c r="O89" s="158">
        <v>5</v>
      </c>
      <c r="P89" s="111" t="s">
        <v>76</v>
      </c>
      <c r="Q89" s="111" t="s">
        <v>76</v>
      </c>
      <c r="R89" s="111" t="s">
        <v>76</v>
      </c>
    </row>
    <row r="90" spans="1:18" s="104" customFormat="1" ht="14.25" x14ac:dyDescent="0.2">
      <c r="A90" s="151">
        <v>89</v>
      </c>
      <c r="B90" s="152" t="s">
        <v>30</v>
      </c>
      <c r="C90" s="152" t="s">
        <v>32</v>
      </c>
      <c r="D90" s="152" t="s">
        <v>26</v>
      </c>
      <c r="E90" s="152" t="s">
        <v>25</v>
      </c>
      <c r="F90" s="152" t="s">
        <v>49</v>
      </c>
      <c r="G90" s="153">
        <v>4</v>
      </c>
      <c r="H90" s="153">
        <v>5</v>
      </c>
      <c r="I90" s="153">
        <v>5</v>
      </c>
      <c r="J90" s="155">
        <v>2</v>
      </c>
      <c r="K90" s="155">
        <v>4</v>
      </c>
      <c r="L90" s="157">
        <v>5</v>
      </c>
      <c r="M90" s="157">
        <v>5</v>
      </c>
      <c r="N90" s="158">
        <v>5</v>
      </c>
      <c r="O90" s="158">
        <v>5</v>
      </c>
      <c r="P90" s="111" t="s">
        <v>76</v>
      </c>
      <c r="Q90" s="111" t="s">
        <v>76</v>
      </c>
      <c r="R90" s="111" t="s">
        <v>76</v>
      </c>
    </row>
    <row r="91" spans="1:18" s="104" customFormat="1" ht="14.25" x14ac:dyDescent="0.2">
      <c r="A91" s="151">
        <v>90</v>
      </c>
      <c r="B91" s="152" t="s">
        <v>30</v>
      </c>
      <c r="C91" s="152" t="s">
        <v>31</v>
      </c>
      <c r="D91" s="152" t="s">
        <v>26</v>
      </c>
      <c r="E91" s="152" t="s">
        <v>25</v>
      </c>
      <c r="F91" s="152" t="s">
        <v>44</v>
      </c>
      <c r="G91" s="153">
        <v>5</v>
      </c>
      <c r="H91" s="153">
        <v>4</v>
      </c>
      <c r="I91" s="153">
        <v>4</v>
      </c>
      <c r="J91" s="155">
        <v>2</v>
      </c>
      <c r="K91" s="155">
        <v>2</v>
      </c>
      <c r="L91" s="157">
        <v>4</v>
      </c>
      <c r="M91" s="157">
        <v>4</v>
      </c>
      <c r="N91" s="158">
        <v>5</v>
      </c>
      <c r="O91" s="158">
        <v>4</v>
      </c>
    </row>
    <row r="92" spans="1:18" s="104" customFormat="1" ht="14.25" x14ac:dyDescent="0.2">
      <c r="A92" s="151">
        <v>91</v>
      </c>
      <c r="B92" s="152" t="s">
        <v>33</v>
      </c>
      <c r="C92" s="152" t="s">
        <v>31</v>
      </c>
      <c r="D92" s="152" t="s">
        <v>26</v>
      </c>
      <c r="E92" s="152" t="s">
        <v>25</v>
      </c>
      <c r="F92" s="152" t="s">
        <v>49</v>
      </c>
      <c r="G92" s="153">
        <v>4</v>
      </c>
      <c r="H92" s="153">
        <v>4</v>
      </c>
      <c r="I92" s="153">
        <v>4</v>
      </c>
      <c r="J92" s="155">
        <v>2</v>
      </c>
      <c r="K92" s="155">
        <v>2</v>
      </c>
      <c r="L92" s="157">
        <v>3</v>
      </c>
      <c r="M92" s="157">
        <v>3</v>
      </c>
      <c r="N92" s="158">
        <v>4</v>
      </c>
      <c r="O92" s="158">
        <v>4</v>
      </c>
    </row>
    <row r="93" spans="1:18" s="104" customFormat="1" ht="14.25" x14ac:dyDescent="0.2">
      <c r="A93" s="151">
        <v>92</v>
      </c>
      <c r="B93" s="152" t="s">
        <v>30</v>
      </c>
      <c r="C93" s="152" t="s">
        <v>31</v>
      </c>
      <c r="D93" s="152" t="s">
        <v>26</v>
      </c>
      <c r="E93" s="152" t="s">
        <v>25</v>
      </c>
      <c r="F93" s="152" t="s">
        <v>44</v>
      </c>
      <c r="G93" s="153">
        <v>4</v>
      </c>
      <c r="H93" s="153">
        <v>4</v>
      </c>
      <c r="I93" s="153">
        <v>3</v>
      </c>
      <c r="J93" s="155">
        <v>1</v>
      </c>
      <c r="K93" s="155">
        <v>3</v>
      </c>
      <c r="L93" s="157">
        <v>4</v>
      </c>
      <c r="M93" s="157">
        <v>3</v>
      </c>
      <c r="N93" s="158">
        <v>3</v>
      </c>
      <c r="O93" s="158">
        <v>3</v>
      </c>
      <c r="R93" s="111" t="s">
        <v>150</v>
      </c>
    </row>
    <row r="94" spans="1:18" s="104" customFormat="1" ht="14.25" x14ac:dyDescent="0.2">
      <c r="A94" s="151">
        <v>93</v>
      </c>
      <c r="B94" s="152" t="s">
        <v>30</v>
      </c>
      <c r="C94" s="152" t="s">
        <v>32</v>
      </c>
      <c r="D94" s="152" t="s">
        <v>26</v>
      </c>
      <c r="E94" s="152" t="s">
        <v>25</v>
      </c>
      <c r="F94" s="152" t="s">
        <v>111</v>
      </c>
      <c r="G94" s="153">
        <v>4</v>
      </c>
      <c r="H94" s="153">
        <v>4</v>
      </c>
      <c r="I94" s="153">
        <v>4</v>
      </c>
      <c r="J94" s="155">
        <v>1</v>
      </c>
      <c r="K94" s="155">
        <v>1</v>
      </c>
      <c r="L94" s="157">
        <v>4</v>
      </c>
      <c r="M94" s="157">
        <v>4</v>
      </c>
      <c r="N94" s="158">
        <v>4</v>
      </c>
      <c r="O94" s="158">
        <v>5</v>
      </c>
    </row>
    <row r="95" spans="1:18" s="104" customFormat="1" ht="14.25" x14ac:dyDescent="0.2">
      <c r="A95" s="151">
        <v>94</v>
      </c>
      <c r="B95" s="152" t="s">
        <v>30</v>
      </c>
      <c r="C95" s="152" t="s">
        <v>31</v>
      </c>
      <c r="D95" s="152" t="s">
        <v>26</v>
      </c>
      <c r="E95" s="152" t="s">
        <v>25</v>
      </c>
      <c r="F95" s="152" t="s">
        <v>44</v>
      </c>
      <c r="G95" s="153">
        <v>5</v>
      </c>
      <c r="H95" s="153">
        <v>5</v>
      </c>
      <c r="I95" s="153">
        <v>5</v>
      </c>
      <c r="J95" s="155">
        <v>5</v>
      </c>
      <c r="K95" s="155">
        <v>5</v>
      </c>
      <c r="L95" s="157">
        <v>5</v>
      </c>
      <c r="M95" s="157">
        <v>5</v>
      </c>
      <c r="N95" s="158">
        <v>5</v>
      </c>
      <c r="O95" s="158">
        <v>5</v>
      </c>
      <c r="P95" s="111" t="s">
        <v>152</v>
      </c>
    </row>
    <row r="96" spans="1:18" s="104" customFormat="1" ht="14.25" x14ac:dyDescent="0.2">
      <c r="A96" s="151">
        <v>95</v>
      </c>
      <c r="B96" s="152" t="s">
        <v>30</v>
      </c>
      <c r="C96" s="152" t="s">
        <v>31</v>
      </c>
      <c r="D96" s="152" t="s">
        <v>26</v>
      </c>
      <c r="E96" s="152" t="s">
        <v>25</v>
      </c>
      <c r="F96" s="152" t="s">
        <v>48</v>
      </c>
      <c r="G96" s="153">
        <v>5</v>
      </c>
      <c r="H96" s="153">
        <v>5</v>
      </c>
      <c r="I96" s="153">
        <v>4</v>
      </c>
      <c r="J96" s="155">
        <v>4</v>
      </c>
      <c r="K96" s="155">
        <v>4</v>
      </c>
      <c r="L96" s="157">
        <v>5</v>
      </c>
      <c r="M96" s="157">
        <v>5</v>
      </c>
      <c r="N96" s="158">
        <v>5</v>
      </c>
      <c r="O96" s="158">
        <v>5</v>
      </c>
      <c r="P96" s="111" t="s">
        <v>76</v>
      </c>
      <c r="Q96" s="111" t="s">
        <v>76</v>
      </c>
      <c r="R96" s="111" t="s">
        <v>76</v>
      </c>
    </row>
    <row r="97" spans="1:18" s="104" customFormat="1" ht="14.25" x14ac:dyDescent="0.2">
      <c r="A97" s="151">
        <v>96</v>
      </c>
      <c r="B97" s="152" t="s">
        <v>33</v>
      </c>
      <c r="C97" s="152" t="s">
        <v>31</v>
      </c>
      <c r="D97" s="152" t="s">
        <v>26</v>
      </c>
      <c r="E97" s="152" t="s">
        <v>25</v>
      </c>
      <c r="F97" s="152" t="s">
        <v>49</v>
      </c>
      <c r="G97" s="153">
        <v>5</v>
      </c>
      <c r="H97" s="153">
        <v>5</v>
      </c>
      <c r="I97" s="153">
        <v>5</v>
      </c>
      <c r="J97" s="155">
        <v>5</v>
      </c>
      <c r="K97" s="155">
        <v>5</v>
      </c>
      <c r="L97" s="157">
        <v>5</v>
      </c>
      <c r="M97" s="157">
        <v>5</v>
      </c>
      <c r="N97" s="158">
        <v>5</v>
      </c>
      <c r="O97" s="158">
        <v>5</v>
      </c>
      <c r="P97" s="111" t="s">
        <v>76</v>
      </c>
      <c r="Q97" s="111" t="s">
        <v>76</v>
      </c>
      <c r="R97" s="111" t="s">
        <v>76</v>
      </c>
    </row>
    <row r="98" spans="1:18" s="104" customFormat="1" ht="14.25" x14ac:dyDescent="0.2">
      <c r="A98" s="151">
        <v>97</v>
      </c>
      <c r="B98" s="152" t="s">
        <v>30</v>
      </c>
      <c r="C98" s="152" t="s">
        <v>31</v>
      </c>
      <c r="D98" s="152" t="s">
        <v>26</v>
      </c>
      <c r="E98" s="152" t="s">
        <v>25</v>
      </c>
      <c r="F98" s="152" t="s">
        <v>50</v>
      </c>
      <c r="G98" s="153">
        <v>5</v>
      </c>
      <c r="H98" s="153">
        <v>5</v>
      </c>
      <c r="I98" s="153">
        <v>2</v>
      </c>
      <c r="J98" s="155">
        <v>3</v>
      </c>
      <c r="K98" s="155">
        <v>4</v>
      </c>
      <c r="L98" s="157">
        <v>5</v>
      </c>
      <c r="M98" s="157">
        <v>5</v>
      </c>
      <c r="N98" s="158">
        <v>5</v>
      </c>
      <c r="O98" s="158">
        <v>5</v>
      </c>
    </row>
    <row r="99" spans="1:18" s="104" customFormat="1" ht="14.25" x14ac:dyDescent="0.2">
      <c r="A99" s="151">
        <v>98</v>
      </c>
      <c r="B99" s="152" t="s">
        <v>30</v>
      </c>
      <c r="C99" s="152" t="s">
        <v>32</v>
      </c>
      <c r="D99" s="152" t="s">
        <v>26</v>
      </c>
      <c r="E99" s="152" t="s">
        <v>25</v>
      </c>
      <c r="F99" s="152" t="s">
        <v>49</v>
      </c>
      <c r="G99" s="153">
        <v>4</v>
      </c>
      <c r="H99" s="153">
        <v>4</v>
      </c>
      <c r="I99" s="153">
        <v>5</v>
      </c>
      <c r="J99" s="155">
        <v>1</v>
      </c>
      <c r="K99" s="155">
        <v>3</v>
      </c>
      <c r="L99" s="157">
        <v>3</v>
      </c>
      <c r="M99" s="157">
        <v>3</v>
      </c>
      <c r="N99" s="158">
        <v>4</v>
      </c>
      <c r="O99" s="158">
        <v>4</v>
      </c>
      <c r="P99" s="111" t="s">
        <v>153</v>
      </c>
      <c r="Q99" s="111" t="s">
        <v>154</v>
      </c>
    </row>
    <row r="100" spans="1:18" s="104" customFormat="1" ht="14.25" x14ac:dyDescent="0.2">
      <c r="A100" s="151">
        <v>99</v>
      </c>
      <c r="B100" s="152" t="s">
        <v>30</v>
      </c>
      <c r="C100" s="152" t="s">
        <v>31</v>
      </c>
      <c r="D100" s="152" t="s">
        <v>26</v>
      </c>
      <c r="E100" s="152" t="s">
        <v>25</v>
      </c>
      <c r="F100" s="152" t="s">
        <v>49</v>
      </c>
      <c r="G100" s="153">
        <v>5</v>
      </c>
      <c r="H100" s="153">
        <v>5</v>
      </c>
      <c r="I100" s="153">
        <v>5</v>
      </c>
      <c r="J100" s="155">
        <v>5</v>
      </c>
      <c r="K100" s="155">
        <v>5</v>
      </c>
      <c r="L100" s="157">
        <v>5</v>
      </c>
      <c r="M100" s="157">
        <v>5</v>
      </c>
      <c r="N100" s="158">
        <v>5</v>
      </c>
      <c r="O100" s="158">
        <v>5</v>
      </c>
      <c r="P100" s="111" t="s">
        <v>76</v>
      </c>
      <c r="Q100" s="111" t="s">
        <v>76</v>
      </c>
      <c r="R100" s="111" t="s">
        <v>76</v>
      </c>
    </row>
    <row r="101" spans="1:18" s="104" customFormat="1" ht="14.25" x14ac:dyDescent="0.2">
      <c r="A101" s="151">
        <v>100</v>
      </c>
      <c r="B101" s="152" t="s">
        <v>30</v>
      </c>
      <c r="C101" s="152" t="s">
        <v>31</v>
      </c>
      <c r="D101" s="152" t="s">
        <v>26</v>
      </c>
      <c r="E101" s="152" t="s">
        <v>25</v>
      </c>
      <c r="F101" s="152" t="s">
        <v>45</v>
      </c>
      <c r="G101" s="153">
        <v>5</v>
      </c>
      <c r="H101" s="153">
        <v>5</v>
      </c>
      <c r="I101" s="153">
        <v>5</v>
      </c>
      <c r="J101" s="155">
        <v>1</v>
      </c>
      <c r="K101" s="155">
        <v>4</v>
      </c>
      <c r="L101" s="157">
        <v>4</v>
      </c>
      <c r="M101" s="157">
        <v>4</v>
      </c>
      <c r="N101" s="158">
        <v>4</v>
      </c>
      <c r="O101" s="158">
        <v>5</v>
      </c>
    </row>
    <row r="102" spans="1:18" s="104" customFormat="1" ht="14.25" x14ac:dyDescent="0.2">
      <c r="A102" s="151">
        <v>101</v>
      </c>
      <c r="B102" s="152" t="s">
        <v>30</v>
      </c>
      <c r="C102" s="152" t="s">
        <v>31</v>
      </c>
      <c r="D102" s="152" t="s">
        <v>26</v>
      </c>
      <c r="E102" s="152" t="s">
        <v>25</v>
      </c>
      <c r="F102" s="152" t="s">
        <v>44</v>
      </c>
      <c r="G102" s="153">
        <v>4</v>
      </c>
      <c r="H102" s="153">
        <v>4</v>
      </c>
      <c r="I102" s="153">
        <v>5</v>
      </c>
      <c r="J102" s="155">
        <v>2</v>
      </c>
      <c r="K102" s="155">
        <v>2</v>
      </c>
      <c r="L102" s="157">
        <v>4</v>
      </c>
      <c r="M102" s="157">
        <v>4</v>
      </c>
      <c r="N102" s="158">
        <v>4</v>
      </c>
      <c r="O102" s="158">
        <v>4</v>
      </c>
    </row>
    <row r="103" spans="1:18" s="104" customFormat="1" ht="14.25" x14ac:dyDescent="0.2">
      <c r="A103" s="151">
        <v>102</v>
      </c>
      <c r="B103" s="152" t="s">
        <v>30</v>
      </c>
      <c r="C103" s="152" t="s">
        <v>31</v>
      </c>
      <c r="D103" s="152" t="s">
        <v>26</v>
      </c>
      <c r="E103" s="152" t="s">
        <v>25</v>
      </c>
      <c r="F103" s="152" t="s">
        <v>49</v>
      </c>
      <c r="G103" s="153">
        <v>4</v>
      </c>
      <c r="H103" s="153">
        <v>5</v>
      </c>
      <c r="I103" s="153">
        <v>4</v>
      </c>
      <c r="J103" s="155">
        <v>4</v>
      </c>
      <c r="K103" s="155">
        <v>2</v>
      </c>
      <c r="L103" s="157">
        <v>4</v>
      </c>
      <c r="M103" s="157">
        <v>4</v>
      </c>
      <c r="N103" s="158">
        <v>5</v>
      </c>
      <c r="O103" s="158">
        <v>5</v>
      </c>
    </row>
    <row r="104" spans="1:18" s="104" customFormat="1" ht="14.25" x14ac:dyDescent="0.2">
      <c r="A104" s="151">
        <v>103</v>
      </c>
      <c r="B104" s="152" t="s">
        <v>30</v>
      </c>
      <c r="C104" s="152" t="s">
        <v>31</v>
      </c>
      <c r="D104" s="152" t="s">
        <v>26</v>
      </c>
      <c r="E104" s="152" t="s">
        <v>25</v>
      </c>
      <c r="F104" s="152" t="s">
        <v>44</v>
      </c>
      <c r="G104" s="153">
        <v>4</v>
      </c>
      <c r="H104" s="153">
        <v>4</v>
      </c>
      <c r="I104" s="153">
        <v>5</v>
      </c>
      <c r="J104" s="155">
        <v>5</v>
      </c>
      <c r="K104" s="155">
        <v>4</v>
      </c>
      <c r="L104" s="157">
        <v>5</v>
      </c>
      <c r="M104" s="157">
        <v>4</v>
      </c>
      <c r="N104" s="158">
        <v>5</v>
      </c>
      <c r="O104" s="158">
        <v>4</v>
      </c>
      <c r="P104" s="111" t="s">
        <v>183</v>
      </c>
      <c r="Q104" s="111" t="s">
        <v>156</v>
      </c>
    </row>
    <row r="105" spans="1:18" s="104" customFormat="1" ht="14.25" x14ac:dyDescent="0.2">
      <c r="A105" s="151">
        <v>104</v>
      </c>
      <c r="B105" s="152" t="s">
        <v>30</v>
      </c>
      <c r="C105" s="152" t="s">
        <v>32</v>
      </c>
      <c r="D105" s="152" t="s">
        <v>26</v>
      </c>
      <c r="E105" s="152" t="s">
        <v>25</v>
      </c>
      <c r="F105" s="152" t="s">
        <v>44</v>
      </c>
      <c r="G105" s="153">
        <v>5</v>
      </c>
      <c r="H105" s="153">
        <v>4</v>
      </c>
      <c r="I105" s="153">
        <v>4</v>
      </c>
      <c r="J105" s="155">
        <v>1</v>
      </c>
      <c r="K105" s="155">
        <v>1</v>
      </c>
      <c r="L105" s="157">
        <v>4</v>
      </c>
      <c r="M105" s="157">
        <v>4</v>
      </c>
      <c r="N105" s="158">
        <v>5</v>
      </c>
      <c r="O105" s="158">
        <v>5</v>
      </c>
      <c r="P105" s="111" t="s">
        <v>76</v>
      </c>
      <c r="Q105" s="111" t="s">
        <v>76</v>
      </c>
      <c r="R105" s="111" t="s">
        <v>157</v>
      </c>
    </row>
    <row r="106" spans="1:18" s="104" customFormat="1" ht="14.25" x14ac:dyDescent="0.2">
      <c r="A106" s="151">
        <v>105</v>
      </c>
      <c r="B106" s="152" t="s">
        <v>30</v>
      </c>
      <c r="C106" s="152" t="s">
        <v>32</v>
      </c>
      <c r="D106" s="152" t="s">
        <v>26</v>
      </c>
      <c r="E106" s="152" t="s">
        <v>25</v>
      </c>
      <c r="F106" s="152" t="s">
        <v>111</v>
      </c>
      <c r="G106" s="153">
        <v>4</v>
      </c>
      <c r="H106" s="153">
        <v>4</v>
      </c>
      <c r="I106" s="153">
        <v>3</v>
      </c>
      <c r="J106" s="155">
        <v>1</v>
      </c>
      <c r="K106" s="155">
        <v>2</v>
      </c>
      <c r="L106" s="157">
        <v>3</v>
      </c>
      <c r="M106" s="157">
        <v>3</v>
      </c>
      <c r="N106" s="158">
        <v>3</v>
      </c>
      <c r="O106" s="158">
        <v>3</v>
      </c>
    </row>
    <row r="107" spans="1:18" s="104" customFormat="1" ht="14.25" x14ac:dyDescent="0.2">
      <c r="A107" s="151">
        <v>106</v>
      </c>
      <c r="B107" s="152" t="s">
        <v>30</v>
      </c>
      <c r="C107" s="152" t="s">
        <v>31</v>
      </c>
      <c r="D107" s="152" t="s">
        <v>26</v>
      </c>
      <c r="E107" s="152" t="s">
        <v>25</v>
      </c>
      <c r="F107" s="152" t="s">
        <v>49</v>
      </c>
      <c r="G107" s="153">
        <v>4</v>
      </c>
      <c r="H107" s="153">
        <v>4</v>
      </c>
      <c r="I107" s="153">
        <v>4</v>
      </c>
      <c r="J107" s="155">
        <v>4</v>
      </c>
      <c r="K107" s="155">
        <v>4</v>
      </c>
      <c r="L107" s="157">
        <v>4</v>
      </c>
      <c r="M107" s="157">
        <v>4</v>
      </c>
      <c r="N107" s="158">
        <v>4</v>
      </c>
      <c r="O107" s="158">
        <v>4</v>
      </c>
    </row>
    <row r="108" spans="1:18" s="104" customFormat="1" ht="14.25" x14ac:dyDescent="0.2">
      <c r="A108" s="151">
        <v>107</v>
      </c>
      <c r="B108" s="152" t="s">
        <v>30</v>
      </c>
      <c r="C108" s="152" t="s">
        <v>32</v>
      </c>
      <c r="D108" s="152" t="s">
        <v>26</v>
      </c>
      <c r="E108" s="152" t="s">
        <v>25</v>
      </c>
      <c r="F108" s="152" t="s">
        <v>49</v>
      </c>
      <c r="G108" s="153">
        <v>4</v>
      </c>
      <c r="H108" s="153">
        <v>4</v>
      </c>
      <c r="I108" s="153">
        <v>4</v>
      </c>
      <c r="J108" s="155">
        <v>4</v>
      </c>
      <c r="K108" s="155">
        <v>4</v>
      </c>
      <c r="L108" s="157">
        <v>4</v>
      </c>
      <c r="M108" s="157">
        <v>4</v>
      </c>
      <c r="N108" s="158">
        <v>4</v>
      </c>
      <c r="O108" s="158">
        <v>4</v>
      </c>
    </row>
    <row r="109" spans="1:18" s="104" customFormat="1" ht="14.25" x14ac:dyDescent="0.2">
      <c r="A109" s="151">
        <v>108</v>
      </c>
      <c r="B109" s="152" t="s">
        <v>30</v>
      </c>
      <c r="C109" s="152" t="s">
        <v>31</v>
      </c>
      <c r="D109" s="152" t="s">
        <v>26</v>
      </c>
      <c r="E109" s="152" t="s">
        <v>25</v>
      </c>
      <c r="F109" s="152" t="s">
        <v>49</v>
      </c>
      <c r="G109" s="153">
        <v>5</v>
      </c>
      <c r="H109" s="153">
        <v>5</v>
      </c>
      <c r="I109" s="153">
        <v>5</v>
      </c>
      <c r="J109" s="155">
        <v>2</v>
      </c>
      <c r="K109" s="155">
        <v>3</v>
      </c>
      <c r="L109" s="157">
        <v>4</v>
      </c>
      <c r="M109" s="157">
        <v>4</v>
      </c>
      <c r="N109" s="158">
        <v>4</v>
      </c>
      <c r="O109" s="158">
        <v>4</v>
      </c>
    </row>
    <row r="110" spans="1:18" s="104" customFormat="1" ht="14.25" x14ac:dyDescent="0.2">
      <c r="A110" s="151">
        <v>109</v>
      </c>
      <c r="B110" s="152" t="s">
        <v>30</v>
      </c>
      <c r="C110" s="152" t="s">
        <v>31</v>
      </c>
      <c r="D110" s="152" t="s">
        <v>26</v>
      </c>
      <c r="E110" s="152" t="s">
        <v>25</v>
      </c>
      <c r="F110" s="152" t="s">
        <v>49</v>
      </c>
      <c r="G110" s="153">
        <v>4</v>
      </c>
      <c r="H110" s="153">
        <v>4</v>
      </c>
      <c r="I110" s="153">
        <v>4</v>
      </c>
      <c r="J110" s="155">
        <v>2</v>
      </c>
      <c r="K110" s="155">
        <v>3</v>
      </c>
      <c r="L110" s="157">
        <v>4</v>
      </c>
      <c r="M110" s="157">
        <v>4</v>
      </c>
      <c r="N110" s="158">
        <v>5</v>
      </c>
      <c r="O110" s="158">
        <v>4</v>
      </c>
    </row>
    <row r="111" spans="1:18" s="104" customFormat="1" ht="14.25" x14ac:dyDescent="0.2">
      <c r="A111" s="151">
        <v>110</v>
      </c>
      <c r="B111" s="152" t="s">
        <v>30</v>
      </c>
      <c r="C111" s="152" t="s">
        <v>31</v>
      </c>
      <c r="D111" s="152" t="s">
        <v>26</v>
      </c>
      <c r="E111" s="152" t="s">
        <v>25</v>
      </c>
      <c r="F111" s="152" t="s">
        <v>49</v>
      </c>
      <c r="G111" s="153">
        <v>5</v>
      </c>
      <c r="H111" s="153">
        <v>5</v>
      </c>
      <c r="I111" s="153">
        <v>5</v>
      </c>
      <c r="J111" s="155">
        <v>2</v>
      </c>
      <c r="K111" s="155">
        <v>2</v>
      </c>
      <c r="L111" s="157">
        <v>4</v>
      </c>
      <c r="M111" s="157">
        <v>4</v>
      </c>
      <c r="N111" s="158">
        <v>5</v>
      </c>
      <c r="O111" s="158">
        <v>5</v>
      </c>
    </row>
    <row r="112" spans="1:18" s="104" customFormat="1" ht="14.25" x14ac:dyDescent="0.2">
      <c r="A112" s="151">
        <v>111</v>
      </c>
      <c r="B112" s="152" t="s">
        <v>30</v>
      </c>
      <c r="C112" s="152" t="s">
        <v>31</v>
      </c>
      <c r="D112" s="152" t="s">
        <v>26</v>
      </c>
      <c r="E112" s="152" t="s">
        <v>25</v>
      </c>
      <c r="F112" s="152" t="s">
        <v>49</v>
      </c>
      <c r="G112" s="153">
        <v>5</v>
      </c>
      <c r="H112" s="153">
        <v>5</v>
      </c>
      <c r="I112" s="153">
        <v>5</v>
      </c>
      <c r="J112" s="155">
        <v>3</v>
      </c>
      <c r="K112" s="155">
        <v>3</v>
      </c>
      <c r="L112" s="157">
        <v>4</v>
      </c>
      <c r="M112" s="157">
        <v>4</v>
      </c>
      <c r="N112" s="158">
        <v>4</v>
      </c>
      <c r="O112" s="158">
        <v>4</v>
      </c>
    </row>
    <row r="113" spans="1:18" s="104" customFormat="1" ht="14.25" x14ac:dyDescent="0.2">
      <c r="A113" s="151">
        <v>112</v>
      </c>
      <c r="B113" s="152" t="s">
        <v>33</v>
      </c>
      <c r="C113" s="152" t="s">
        <v>32</v>
      </c>
      <c r="D113" s="152" t="s">
        <v>26</v>
      </c>
      <c r="E113" s="152" t="s">
        <v>25</v>
      </c>
      <c r="F113" s="152" t="s">
        <v>49</v>
      </c>
      <c r="G113" s="153">
        <v>5</v>
      </c>
      <c r="H113" s="153">
        <v>5</v>
      </c>
      <c r="I113" s="153">
        <v>5</v>
      </c>
      <c r="J113" s="155">
        <v>2</v>
      </c>
      <c r="K113" s="155">
        <v>4</v>
      </c>
      <c r="L113" s="157">
        <v>4</v>
      </c>
      <c r="M113" s="157">
        <v>4</v>
      </c>
      <c r="N113" s="158">
        <v>5</v>
      </c>
      <c r="O113" s="158">
        <v>4</v>
      </c>
    </row>
    <row r="114" spans="1:18" s="104" customFormat="1" ht="14.25" x14ac:dyDescent="0.2">
      <c r="A114" s="151">
        <v>113</v>
      </c>
      <c r="B114" s="152" t="s">
        <v>33</v>
      </c>
      <c r="C114" s="152" t="s">
        <v>31</v>
      </c>
      <c r="D114" s="152" t="s">
        <v>26</v>
      </c>
      <c r="E114" s="152" t="s">
        <v>25</v>
      </c>
      <c r="F114" s="152" t="s">
        <v>49</v>
      </c>
      <c r="G114" s="153">
        <v>5</v>
      </c>
      <c r="H114" s="153">
        <v>5</v>
      </c>
      <c r="I114" s="153">
        <v>5</v>
      </c>
      <c r="J114" s="155">
        <v>2</v>
      </c>
      <c r="K114" s="155">
        <v>4</v>
      </c>
      <c r="L114" s="157">
        <v>4</v>
      </c>
      <c r="M114" s="157">
        <v>4</v>
      </c>
      <c r="N114" s="158">
        <v>5</v>
      </c>
      <c r="O114" s="158">
        <v>4</v>
      </c>
    </row>
    <row r="115" spans="1:18" s="104" customFormat="1" ht="14.25" x14ac:dyDescent="0.2">
      <c r="A115" s="151">
        <v>114</v>
      </c>
      <c r="B115" s="152" t="s">
        <v>33</v>
      </c>
      <c r="C115" s="152" t="s">
        <v>32</v>
      </c>
      <c r="D115" s="152" t="s">
        <v>26</v>
      </c>
      <c r="E115" s="152" t="s">
        <v>25</v>
      </c>
      <c r="F115" s="152" t="s">
        <v>49</v>
      </c>
      <c r="G115" s="153">
        <v>4</v>
      </c>
      <c r="H115" s="153">
        <v>4</v>
      </c>
      <c r="I115" s="153">
        <v>4</v>
      </c>
      <c r="J115" s="155">
        <v>2</v>
      </c>
      <c r="K115" s="155">
        <v>2</v>
      </c>
      <c r="L115" s="157">
        <v>3</v>
      </c>
      <c r="M115" s="157">
        <v>3</v>
      </c>
      <c r="N115" s="158">
        <v>4</v>
      </c>
      <c r="O115" s="158">
        <v>3</v>
      </c>
      <c r="Q115" s="111" t="s">
        <v>184</v>
      </c>
    </row>
    <row r="116" spans="1:18" s="104" customFormat="1" ht="14.25" x14ac:dyDescent="0.2">
      <c r="A116" s="151">
        <v>115</v>
      </c>
      <c r="B116" s="152" t="s">
        <v>30</v>
      </c>
      <c r="C116" s="152" t="s">
        <v>31</v>
      </c>
      <c r="D116" s="152" t="s">
        <v>26</v>
      </c>
      <c r="E116" s="152" t="s">
        <v>25</v>
      </c>
      <c r="F116" s="152" t="s">
        <v>45</v>
      </c>
      <c r="G116" s="153">
        <v>5</v>
      </c>
      <c r="H116" s="153">
        <v>5</v>
      </c>
      <c r="I116" s="153">
        <v>5</v>
      </c>
      <c r="J116" s="155">
        <v>1</v>
      </c>
      <c r="K116" s="155">
        <v>1</v>
      </c>
      <c r="L116" s="157">
        <v>4</v>
      </c>
      <c r="M116" s="157">
        <v>4</v>
      </c>
      <c r="N116" s="158">
        <v>5</v>
      </c>
      <c r="O116" s="158">
        <v>5</v>
      </c>
      <c r="P116" s="111" t="s">
        <v>76</v>
      </c>
      <c r="Q116" s="111" t="s">
        <v>76</v>
      </c>
      <c r="R116" s="111" t="s">
        <v>76</v>
      </c>
    </row>
    <row r="117" spans="1:18" s="104" customFormat="1" ht="14.25" x14ac:dyDescent="0.2">
      <c r="A117" s="151">
        <v>116</v>
      </c>
      <c r="B117" s="152" t="s">
        <v>30</v>
      </c>
      <c r="C117" s="152" t="s">
        <v>31</v>
      </c>
      <c r="D117" s="152" t="s">
        <v>26</v>
      </c>
      <c r="E117" s="152" t="s">
        <v>25</v>
      </c>
      <c r="F117" s="152" t="s">
        <v>44</v>
      </c>
      <c r="G117" s="153">
        <v>5</v>
      </c>
      <c r="H117" s="153">
        <v>5</v>
      </c>
      <c r="I117" s="153">
        <v>4</v>
      </c>
      <c r="J117" s="155">
        <v>2</v>
      </c>
      <c r="K117" s="155">
        <v>3</v>
      </c>
      <c r="L117" s="157">
        <v>3</v>
      </c>
      <c r="M117" s="157">
        <v>3</v>
      </c>
      <c r="N117" s="158">
        <v>3</v>
      </c>
      <c r="O117" s="158">
        <v>3</v>
      </c>
    </row>
    <row r="118" spans="1:18" s="104" customFormat="1" ht="14.25" x14ac:dyDescent="0.2">
      <c r="A118" s="151">
        <v>117</v>
      </c>
      <c r="B118" s="152" t="s">
        <v>30</v>
      </c>
      <c r="C118" s="152" t="s">
        <v>31</v>
      </c>
      <c r="D118" s="152" t="s">
        <v>26</v>
      </c>
      <c r="E118" s="152" t="s">
        <v>25</v>
      </c>
      <c r="F118" s="152" t="s">
        <v>50</v>
      </c>
      <c r="G118" s="153">
        <v>4</v>
      </c>
      <c r="H118" s="153">
        <v>4</v>
      </c>
      <c r="I118" s="153">
        <v>3</v>
      </c>
      <c r="J118" s="155">
        <v>2</v>
      </c>
      <c r="K118" s="155">
        <v>2</v>
      </c>
      <c r="L118" s="157">
        <v>4</v>
      </c>
      <c r="M118" s="157">
        <v>4</v>
      </c>
      <c r="N118" s="158">
        <v>4</v>
      </c>
      <c r="O118" s="158">
        <v>4</v>
      </c>
    </row>
    <row r="119" spans="1:18" s="104" customFormat="1" ht="14.25" x14ac:dyDescent="0.2">
      <c r="A119" s="151">
        <v>118</v>
      </c>
      <c r="B119" s="152" t="s">
        <v>33</v>
      </c>
      <c r="C119" s="152" t="s">
        <v>31</v>
      </c>
      <c r="D119" s="152" t="s">
        <v>26</v>
      </c>
      <c r="E119" s="152" t="s">
        <v>25</v>
      </c>
      <c r="F119" s="152" t="s">
        <v>45</v>
      </c>
      <c r="G119" s="153">
        <v>4</v>
      </c>
      <c r="H119" s="153">
        <v>3</v>
      </c>
      <c r="I119" s="153">
        <v>2</v>
      </c>
      <c r="J119" s="155">
        <v>2</v>
      </c>
      <c r="K119" s="155">
        <v>1</v>
      </c>
      <c r="L119" s="157">
        <v>3</v>
      </c>
      <c r="M119" s="157">
        <v>3</v>
      </c>
      <c r="N119" s="158">
        <v>5</v>
      </c>
      <c r="O119" s="158">
        <v>5</v>
      </c>
      <c r="P119" s="111" t="s">
        <v>160</v>
      </c>
      <c r="Q119" s="111" t="s">
        <v>76</v>
      </c>
      <c r="R119" s="111" t="s">
        <v>76</v>
      </c>
    </row>
    <row r="120" spans="1:18" s="104" customFormat="1" ht="14.25" x14ac:dyDescent="0.2">
      <c r="A120" s="151">
        <v>119</v>
      </c>
      <c r="B120" s="152" t="s">
        <v>30</v>
      </c>
      <c r="C120" s="152" t="s">
        <v>31</v>
      </c>
      <c r="D120" s="152" t="s">
        <v>26</v>
      </c>
      <c r="E120" s="152" t="s">
        <v>25</v>
      </c>
      <c r="F120" s="152" t="s">
        <v>50</v>
      </c>
      <c r="G120" s="153">
        <v>4</v>
      </c>
      <c r="H120" s="153">
        <v>4</v>
      </c>
      <c r="I120" s="153">
        <v>4</v>
      </c>
      <c r="J120" s="155">
        <v>3</v>
      </c>
      <c r="K120" s="155">
        <v>2</v>
      </c>
      <c r="L120" s="157">
        <v>4</v>
      </c>
      <c r="M120" s="157">
        <v>4</v>
      </c>
      <c r="N120" s="158">
        <v>4</v>
      </c>
      <c r="O120" s="158">
        <v>3</v>
      </c>
      <c r="P120" s="111" t="s">
        <v>76</v>
      </c>
      <c r="Q120" s="111" t="s">
        <v>76</v>
      </c>
      <c r="R120" s="111" t="s">
        <v>76</v>
      </c>
    </row>
    <row r="121" spans="1:18" s="104" customFormat="1" ht="14.25" x14ac:dyDescent="0.2">
      <c r="A121" s="151">
        <v>120</v>
      </c>
      <c r="B121" s="152" t="s">
        <v>30</v>
      </c>
      <c r="C121" s="152" t="s">
        <v>31</v>
      </c>
      <c r="D121" s="152" t="s">
        <v>26</v>
      </c>
      <c r="E121" s="152" t="s">
        <v>25</v>
      </c>
      <c r="F121" s="152" t="s">
        <v>50</v>
      </c>
      <c r="G121" s="153">
        <v>4</v>
      </c>
      <c r="H121" s="153">
        <v>5</v>
      </c>
      <c r="I121" s="153">
        <v>4</v>
      </c>
      <c r="J121" s="155">
        <v>5</v>
      </c>
      <c r="K121" s="155">
        <v>4</v>
      </c>
      <c r="L121" s="157">
        <v>5</v>
      </c>
      <c r="M121" s="157">
        <v>5</v>
      </c>
      <c r="N121" s="158">
        <v>4</v>
      </c>
      <c r="O121" s="158">
        <v>5</v>
      </c>
      <c r="P121" s="111" t="s">
        <v>76</v>
      </c>
      <c r="Q121" s="111" t="s">
        <v>76</v>
      </c>
    </row>
    <row r="122" spans="1:18" s="104" customFormat="1" ht="14.25" x14ac:dyDescent="0.2">
      <c r="A122" s="151">
        <v>121</v>
      </c>
      <c r="B122" s="152" t="s">
        <v>30</v>
      </c>
      <c r="C122" s="152" t="s">
        <v>31</v>
      </c>
      <c r="D122" s="152" t="s">
        <v>26</v>
      </c>
      <c r="E122" s="152" t="s">
        <v>25</v>
      </c>
      <c r="F122" s="152" t="s">
        <v>50</v>
      </c>
      <c r="G122" s="153">
        <v>4</v>
      </c>
      <c r="H122" s="153">
        <v>4</v>
      </c>
      <c r="I122" s="153">
        <v>5</v>
      </c>
      <c r="J122" s="155">
        <v>4</v>
      </c>
      <c r="K122" s="155">
        <v>3</v>
      </c>
      <c r="L122" s="157">
        <v>4</v>
      </c>
      <c r="M122" s="157">
        <v>4</v>
      </c>
      <c r="N122" s="158">
        <v>4</v>
      </c>
      <c r="O122" s="158">
        <v>4</v>
      </c>
    </row>
    <row r="123" spans="1:18" s="104" customFormat="1" ht="14.25" x14ac:dyDescent="0.2">
      <c r="A123" s="151">
        <v>122</v>
      </c>
      <c r="B123" s="152" t="s">
        <v>33</v>
      </c>
      <c r="C123" s="152" t="s">
        <v>31</v>
      </c>
      <c r="D123" s="152" t="s">
        <v>26</v>
      </c>
      <c r="E123" s="152" t="s">
        <v>25</v>
      </c>
      <c r="F123" s="152" t="s">
        <v>50</v>
      </c>
      <c r="G123" s="153">
        <v>4</v>
      </c>
      <c r="H123" s="153">
        <v>4</v>
      </c>
      <c r="I123" s="153">
        <v>4</v>
      </c>
      <c r="J123" s="155">
        <v>1</v>
      </c>
      <c r="K123" s="155">
        <v>1</v>
      </c>
      <c r="L123" s="157">
        <v>3</v>
      </c>
      <c r="M123" s="157">
        <v>3</v>
      </c>
      <c r="N123" s="158">
        <v>4</v>
      </c>
      <c r="O123" s="158">
        <v>3</v>
      </c>
    </row>
    <row r="124" spans="1:18" s="104" customFormat="1" ht="14.25" x14ac:dyDescent="0.2">
      <c r="A124" s="151">
        <v>123</v>
      </c>
      <c r="B124" s="152" t="s">
        <v>30</v>
      </c>
      <c r="C124" s="152" t="s">
        <v>31</v>
      </c>
      <c r="D124" s="152" t="s">
        <v>26</v>
      </c>
      <c r="E124" s="152" t="s">
        <v>25</v>
      </c>
      <c r="F124" s="152" t="s">
        <v>45</v>
      </c>
      <c r="G124" s="153">
        <v>5</v>
      </c>
      <c r="H124" s="153">
        <v>4</v>
      </c>
      <c r="I124" s="153">
        <v>4</v>
      </c>
      <c r="J124" s="155">
        <v>2</v>
      </c>
      <c r="K124" s="155">
        <v>2</v>
      </c>
      <c r="L124" s="157">
        <v>4</v>
      </c>
      <c r="M124" s="157">
        <v>4</v>
      </c>
      <c r="N124" s="158">
        <v>4</v>
      </c>
      <c r="O124" s="158">
        <v>5</v>
      </c>
      <c r="P124" s="111" t="s">
        <v>74</v>
      </c>
      <c r="Q124" s="111" t="s">
        <v>74</v>
      </c>
      <c r="R124" s="111" t="s">
        <v>74</v>
      </c>
    </row>
    <row r="125" spans="1:18" s="104" customFormat="1" ht="14.25" x14ac:dyDescent="0.2">
      <c r="A125" s="151">
        <v>124</v>
      </c>
      <c r="B125" s="152" t="s">
        <v>30</v>
      </c>
      <c r="C125" s="152" t="s">
        <v>31</v>
      </c>
      <c r="D125" s="152" t="s">
        <v>26</v>
      </c>
      <c r="E125" s="152" t="s">
        <v>25</v>
      </c>
      <c r="F125" s="152" t="s">
        <v>49</v>
      </c>
      <c r="G125" s="153">
        <v>5</v>
      </c>
      <c r="H125" s="153">
        <v>5</v>
      </c>
      <c r="I125" s="153">
        <v>5</v>
      </c>
      <c r="J125" s="155">
        <v>5</v>
      </c>
      <c r="K125" s="155">
        <v>5</v>
      </c>
      <c r="L125" s="157">
        <v>5</v>
      </c>
      <c r="M125" s="157">
        <v>5</v>
      </c>
      <c r="N125" s="158">
        <v>5</v>
      </c>
      <c r="O125" s="158">
        <v>5</v>
      </c>
      <c r="P125" s="111" t="s">
        <v>162</v>
      </c>
      <c r="Q125" s="111" t="s">
        <v>76</v>
      </c>
      <c r="R125" s="111" t="s">
        <v>76</v>
      </c>
    </row>
    <row r="126" spans="1:18" s="104" customFormat="1" ht="14.25" x14ac:dyDescent="0.2">
      <c r="A126" s="151">
        <v>125</v>
      </c>
      <c r="B126" s="152" t="s">
        <v>30</v>
      </c>
      <c r="C126" s="152" t="s">
        <v>31</v>
      </c>
      <c r="D126" s="152" t="s">
        <v>26</v>
      </c>
      <c r="E126" s="152" t="s">
        <v>25</v>
      </c>
      <c r="F126" s="152" t="s">
        <v>45</v>
      </c>
      <c r="G126" s="153">
        <v>5</v>
      </c>
      <c r="H126" s="153">
        <v>5</v>
      </c>
      <c r="I126" s="153">
        <v>5</v>
      </c>
      <c r="J126" s="155">
        <v>5</v>
      </c>
      <c r="K126" s="155">
        <v>5</v>
      </c>
      <c r="L126" s="157">
        <v>5</v>
      </c>
      <c r="M126" s="157">
        <v>5</v>
      </c>
      <c r="N126" s="158">
        <v>5</v>
      </c>
      <c r="O126" s="158">
        <v>5</v>
      </c>
    </row>
    <row r="127" spans="1:18" s="104" customFormat="1" ht="14.25" x14ac:dyDescent="0.2">
      <c r="A127" s="151">
        <v>126</v>
      </c>
      <c r="B127" s="152" t="s">
        <v>30</v>
      </c>
      <c r="C127" s="152" t="s">
        <v>31</v>
      </c>
      <c r="D127" s="152" t="s">
        <v>26</v>
      </c>
      <c r="E127" s="152" t="s">
        <v>25</v>
      </c>
      <c r="F127" s="152" t="s">
        <v>45</v>
      </c>
      <c r="G127" s="153">
        <v>4</v>
      </c>
      <c r="H127" s="153">
        <v>4</v>
      </c>
      <c r="I127" s="153">
        <v>4</v>
      </c>
      <c r="J127" s="155">
        <v>2</v>
      </c>
      <c r="K127" s="155">
        <v>2</v>
      </c>
      <c r="L127" s="157">
        <v>3</v>
      </c>
      <c r="M127" s="157">
        <v>3</v>
      </c>
      <c r="N127" s="158">
        <v>4</v>
      </c>
      <c r="O127" s="158">
        <v>5</v>
      </c>
      <c r="P127" s="111" t="s">
        <v>76</v>
      </c>
      <c r="Q127" s="111" t="s">
        <v>76</v>
      </c>
      <c r="R127" s="111" t="s">
        <v>76</v>
      </c>
    </row>
    <row r="128" spans="1:18" s="104" customFormat="1" ht="14.25" x14ac:dyDescent="0.2">
      <c r="A128" s="151">
        <v>127</v>
      </c>
      <c r="B128" s="152" t="s">
        <v>30</v>
      </c>
      <c r="C128" s="152" t="s">
        <v>34</v>
      </c>
      <c r="D128" s="152" t="s">
        <v>24</v>
      </c>
      <c r="E128" s="152" t="s">
        <v>25</v>
      </c>
      <c r="F128" s="152" t="s">
        <v>48</v>
      </c>
      <c r="G128" s="153">
        <v>5</v>
      </c>
      <c r="H128" s="153">
        <v>5</v>
      </c>
      <c r="I128" s="153">
        <v>5</v>
      </c>
      <c r="J128" s="155">
        <v>2</v>
      </c>
      <c r="K128" s="155">
        <v>2</v>
      </c>
      <c r="L128" s="157">
        <v>4</v>
      </c>
      <c r="M128" s="157">
        <v>4</v>
      </c>
      <c r="N128" s="158">
        <v>5</v>
      </c>
      <c r="O128" s="158">
        <v>5</v>
      </c>
      <c r="P128" s="111" t="s">
        <v>76</v>
      </c>
      <c r="Q128" s="111" t="s">
        <v>76</v>
      </c>
      <c r="R128" s="111" t="s">
        <v>76</v>
      </c>
    </row>
    <row r="129" spans="1:18" s="104" customFormat="1" ht="14.25" x14ac:dyDescent="0.2">
      <c r="A129" s="151">
        <v>128</v>
      </c>
      <c r="B129" s="152" t="s">
        <v>30</v>
      </c>
      <c r="C129" s="152" t="s">
        <v>32</v>
      </c>
      <c r="D129" s="152" t="s">
        <v>24</v>
      </c>
      <c r="E129" s="152" t="s">
        <v>25</v>
      </c>
      <c r="F129" s="152" t="s">
        <v>48</v>
      </c>
      <c r="G129" s="153">
        <v>4</v>
      </c>
      <c r="H129" s="153">
        <v>4</v>
      </c>
      <c r="I129" s="153">
        <v>5</v>
      </c>
      <c r="J129" s="155">
        <v>2</v>
      </c>
      <c r="K129" s="155">
        <v>2</v>
      </c>
      <c r="L129" s="157">
        <v>4</v>
      </c>
      <c r="M129" s="157">
        <v>4</v>
      </c>
      <c r="N129" s="158">
        <v>4</v>
      </c>
      <c r="O129" s="158">
        <v>4</v>
      </c>
      <c r="R129" s="111" t="s">
        <v>163</v>
      </c>
    </row>
    <row r="130" spans="1:18" s="104" customFormat="1" ht="14.25" x14ac:dyDescent="0.2">
      <c r="A130" s="151">
        <v>129</v>
      </c>
      <c r="B130" s="152" t="s">
        <v>33</v>
      </c>
      <c r="C130" s="152" t="s">
        <v>31</v>
      </c>
      <c r="D130" s="152" t="s">
        <v>26</v>
      </c>
      <c r="E130" s="152" t="s">
        <v>25</v>
      </c>
      <c r="F130" s="152" t="s">
        <v>50</v>
      </c>
      <c r="G130" s="153">
        <v>4</v>
      </c>
      <c r="H130" s="153">
        <v>4</v>
      </c>
      <c r="I130" s="153">
        <v>3</v>
      </c>
      <c r="J130" s="155">
        <v>4</v>
      </c>
      <c r="K130" s="155">
        <v>4</v>
      </c>
      <c r="L130" s="157">
        <v>4</v>
      </c>
      <c r="M130" s="157">
        <v>4</v>
      </c>
      <c r="N130" s="158">
        <v>4</v>
      </c>
      <c r="O130" s="158">
        <v>4</v>
      </c>
    </row>
    <row r="131" spans="1:18" s="104" customFormat="1" ht="14.25" x14ac:dyDescent="0.2">
      <c r="A131" s="151">
        <v>130</v>
      </c>
      <c r="B131" s="152" t="s">
        <v>30</v>
      </c>
      <c r="C131" s="152" t="s">
        <v>31</v>
      </c>
      <c r="D131" s="152" t="s">
        <v>26</v>
      </c>
      <c r="E131" s="152" t="s">
        <v>25</v>
      </c>
      <c r="F131" s="152" t="s">
        <v>50</v>
      </c>
      <c r="G131" s="153">
        <v>5</v>
      </c>
      <c r="H131" s="153">
        <v>5</v>
      </c>
      <c r="I131" s="153">
        <v>5</v>
      </c>
      <c r="J131" s="155">
        <v>2</v>
      </c>
      <c r="K131" s="155">
        <v>2</v>
      </c>
      <c r="L131" s="157">
        <v>4</v>
      </c>
      <c r="M131" s="157">
        <v>4</v>
      </c>
      <c r="N131" s="158">
        <v>4</v>
      </c>
      <c r="O131" s="158">
        <v>4</v>
      </c>
    </row>
    <row r="132" spans="1:18" s="104" customFormat="1" ht="14.25" x14ac:dyDescent="0.2">
      <c r="A132" s="151">
        <v>131</v>
      </c>
      <c r="B132" s="152" t="s">
        <v>30</v>
      </c>
      <c r="C132" s="152" t="s">
        <v>31</v>
      </c>
      <c r="D132" s="152" t="s">
        <v>26</v>
      </c>
      <c r="E132" s="152" t="s">
        <v>25</v>
      </c>
      <c r="F132" s="152" t="s">
        <v>49</v>
      </c>
      <c r="G132" s="153">
        <v>4</v>
      </c>
      <c r="H132" s="153">
        <v>3</v>
      </c>
      <c r="I132" s="153">
        <v>4</v>
      </c>
      <c r="J132" s="155">
        <v>3</v>
      </c>
      <c r="K132" s="155">
        <v>4</v>
      </c>
      <c r="L132" s="157">
        <v>4</v>
      </c>
      <c r="M132" s="157">
        <v>4</v>
      </c>
      <c r="N132" s="158">
        <v>4</v>
      </c>
      <c r="O132" s="158">
        <v>4</v>
      </c>
    </row>
    <row r="133" spans="1:18" s="104" customFormat="1" ht="14.25" x14ac:dyDescent="0.2">
      <c r="A133" s="151">
        <v>132</v>
      </c>
      <c r="B133" s="152" t="s">
        <v>30</v>
      </c>
      <c r="C133" s="152" t="s">
        <v>31</v>
      </c>
      <c r="D133" s="152" t="s">
        <v>26</v>
      </c>
      <c r="E133" s="152" t="s">
        <v>25</v>
      </c>
      <c r="F133" s="152" t="s">
        <v>45</v>
      </c>
      <c r="G133" s="153">
        <v>5</v>
      </c>
      <c r="H133" s="153">
        <v>4</v>
      </c>
      <c r="I133" s="153">
        <v>3</v>
      </c>
      <c r="J133" s="155">
        <v>3</v>
      </c>
      <c r="K133" s="155">
        <v>4</v>
      </c>
      <c r="L133" s="157">
        <v>3</v>
      </c>
      <c r="M133" s="157">
        <v>3</v>
      </c>
      <c r="N133" s="158">
        <v>4</v>
      </c>
      <c r="O133" s="158">
        <v>4</v>
      </c>
    </row>
    <row r="134" spans="1:18" s="104" customFormat="1" ht="14.25" x14ac:dyDescent="0.2">
      <c r="A134" s="151">
        <v>133</v>
      </c>
      <c r="B134" s="152" t="s">
        <v>30</v>
      </c>
      <c r="C134" s="152" t="s">
        <v>31</v>
      </c>
      <c r="D134" s="152" t="s">
        <v>26</v>
      </c>
      <c r="E134" s="152" t="s">
        <v>25</v>
      </c>
      <c r="F134" s="152" t="s">
        <v>45</v>
      </c>
      <c r="G134" s="153">
        <v>5</v>
      </c>
      <c r="H134" s="153">
        <v>5</v>
      </c>
      <c r="I134" s="153">
        <v>5</v>
      </c>
      <c r="J134" s="155">
        <v>3</v>
      </c>
      <c r="K134" s="155">
        <v>3</v>
      </c>
      <c r="L134" s="157">
        <v>4</v>
      </c>
      <c r="M134" s="157">
        <v>4</v>
      </c>
      <c r="N134" s="158">
        <v>5</v>
      </c>
      <c r="O134" s="158">
        <v>5</v>
      </c>
      <c r="P134" s="111" t="s">
        <v>76</v>
      </c>
      <c r="Q134" s="111" t="s">
        <v>76</v>
      </c>
      <c r="R134" s="111" t="s">
        <v>76</v>
      </c>
    </row>
    <row r="135" spans="1:18" s="104" customFormat="1" ht="14.25" x14ac:dyDescent="0.2">
      <c r="A135" s="151">
        <v>134</v>
      </c>
      <c r="B135" s="152" t="s">
        <v>30</v>
      </c>
      <c r="C135" s="152" t="s">
        <v>31</v>
      </c>
      <c r="D135" s="152" t="s">
        <v>26</v>
      </c>
      <c r="E135" s="152" t="s">
        <v>25</v>
      </c>
      <c r="F135" s="152" t="s">
        <v>45</v>
      </c>
      <c r="G135" s="153">
        <v>5</v>
      </c>
      <c r="H135" s="153">
        <v>5</v>
      </c>
      <c r="I135" s="153">
        <v>5</v>
      </c>
      <c r="J135" s="155">
        <v>5</v>
      </c>
      <c r="K135" s="155">
        <v>5</v>
      </c>
      <c r="L135" s="157">
        <v>5</v>
      </c>
      <c r="M135" s="157">
        <v>4</v>
      </c>
      <c r="N135" s="158">
        <v>5</v>
      </c>
      <c r="O135" s="158">
        <v>4</v>
      </c>
      <c r="P135" s="111" t="s">
        <v>76</v>
      </c>
      <c r="Q135" s="111" t="s">
        <v>76</v>
      </c>
      <c r="R135" s="111" t="s">
        <v>76</v>
      </c>
    </row>
    <row r="136" spans="1:18" s="104" customFormat="1" ht="14.25" x14ac:dyDescent="0.2">
      <c r="A136" s="151">
        <v>135</v>
      </c>
      <c r="B136" s="152" t="s">
        <v>30</v>
      </c>
      <c r="C136" s="152" t="s">
        <v>31</v>
      </c>
      <c r="D136" s="152" t="s">
        <v>26</v>
      </c>
      <c r="E136" s="152" t="s">
        <v>25</v>
      </c>
      <c r="F136" s="152" t="s">
        <v>45</v>
      </c>
      <c r="G136" s="153">
        <v>4</v>
      </c>
      <c r="H136" s="153">
        <v>4</v>
      </c>
      <c r="I136" s="153">
        <v>4</v>
      </c>
      <c r="J136" s="155">
        <v>2</v>
      </c>
      <c r="K136" s="155">
        <v>3</v>
      </c>
      <c r="L136" s="157">
        <v>4</v>
      </c>
      <c r="M136" s="157">
        <v>4</v>
      </c>
      <c r="N136" s="158">
        <v>4</v>
      </c>
      <c r="O136" s="158">
        <v>4</v>
      </c>
      <c r="P136" s="111" t="s">
        <v>74</v>
      </c>
      <c r="Q136" s="111" t="s">
        <v>164</v>
      </c>
    </row>
    <row r="137" spans="1:18" s="104" customFormat="1" ht="14.25" x14ac:dyDescent="0.2">
      <c r="A137" s="151">
        <v>136</v>
      </c>
      <c r="B137" s="152" t="s">
        <v>30</v>
      </c>
      <c r="C137" s="152" t="s">
        <v>31</v>
      </c>
      <c r="D137" s="152" t="s">
        <v>26</v>
      </c>
      <c r="E137" s="152" t="s">
        <v>25</v>
      </c>
      <c r="F137" s="152" t="s">
        <v>45</v>
      </c>
      <c r="G137" s="153">
        <v>4</v>
      </c>
      <c r="H137" s="153">
        <v>3</v>
      </c>
      <c r="I137" s="153">
        <v>5</v>
      </c>
      <c r="J137" s="155">
        <v>3</v>
      </c>
      <c r="K137" s="155">
        <v>4</v>
      </c>
      <c r="L137" s="157">
        <v>4</v>
      </c>
      <c r="M137" s="157">
        <v>5</v>
      </c>
      <c r="N137" s="158">
        <v>4</v>
      </c>
      <c r="O137" s="158">
        <v>3</v>
      </c>
      <c r="P137" s="111" t="s">
        <v>76</v>
      </c>
      <c r="Q137" s="111" t="s">
        <v>76</v>
      </c>
      <c r="R137" s="111" t="s">
        <v>76</v>
      </c>
    </row>
    <row r="138" spans="1:18" s="104" customFormat="1" ht="14.25" x14ac:dyDescent="0.2">
      <c r="A138" s="151">
        <v>137</v>
      </c>
      <c r="B138" s="152" t="s">
        <v>33</v>
      </c>
      <c r="C138" s="152" t="s">
        <v>31</v>
      </c>
      <c r="D138" s="152" t="s">
        <v>26</v>
      </c>
      <c r="E138" s="152" t="s">
        <v>25</v>
      </c>
      <c r="F138" s="152" t="s">
        <v>49</v>
      </c>
      <c r="G138" s="153">
        <v>2</v>
      </c>
      <c r="H138" s="153">
        <v>2</v>
      </c>
      <c r="I138" s="153">
        <v>3</v>
      </c>
      <c r="J138" s="155">
        <v>4</v>
      </c>
      <c r="K138" s="155">
        <v>4</v>
      </c>
      <c r="L138" s="157">
        <v>4</v>
      </c>
      <c r="M138" s="157">
        <v>4</v>
      </c>
      <c r="N138" s="158">
        <v>4</v>
      </c>
      <c r="O138" s="158">
        <v>5</v>
      </c>
      <c r="P138" s="111" t="s">
        <v>76</v>
      </c>
      <c r="Q138" s="111" t="s">
        <v>165</v>
      </c>
    </row>
    <row r="139" spans="1:18" s="104" customFormat="1" ht="14.25" x14ac:dyDescent="0.2">
      <c r="A139" s="151">
        <v>138</v>
      </c>
      <c r="B139" s="152" t="s">
        <v>33</v>
      </c>
      <c r="C139" s="152" t="s">
        <v>32</v>
      </c>
      <c r="D139" s="152" t="s">
        <v>26</v>
      </c>
      <c r="E139" s="152" t="s">
        <v>25</v>
      </c>
      <c r="F139" s="152" t="s">
        <v>49</v>
      </c>
      <c r="G139" s="153">
        <v>5</v>
      </c>
      <c r="H139" s="153">
        <v>5</v>
      </c>
      <c r="I139" s="153">
        <v>5</v>
      </c>
      <c r="J139" s="155">
        <v>5</v>
      </c>
      <c r="K139" s="155">
        <v>5</v>
      </c>
      <c r="L139" s="157">
        <v>5</v>
      </c>
      <c r="M139" s="157">
        <v>4</v>
      </c>
      <c r="N139" s="158">
        <v>4</v>
      </c>
      <c r="O139" s="158">
        <v>5</v>
      </c>
      <c r="P139" s="111" t="s">
        <v>74</v>
      </c>
      <c r="Q139" s="111" t="s">
        <v>74</v>
      </c>
      <c r="R139" s="111" t="s">
        <v>74</v>
      </c>
    </row>
    <row r="140" spans="1:18" s="104" customFormat="1" ht="14.25" x14ac:dyDescent="0.2">
      <c r="A140" s="151">
        <v>139</v>
      </c>
      <c r="B140" s="152" t="s">
        <v>30</v>
      </c>
      <c r="C140" s="152" t="s">
        <v>32</v>
      </c>
      <c r="D140" s="152" t="s">
        <v>24</v>
      </c>
      <c r="E140" s="152" t="s">
        <v>25</v>
      </c>
      <c r="F140" s="152" t="s">
        <v>48</v>
      </c>
      <c r="G140" s="153">
        <v>5</v>
      </c>
      <c r="H140" s="153">
        <v>5</v>
      </c>
      <c r="I140" s="153">
        <v>5</v>
      </c>
      <c r="J140" s="155">
        <v>1</v>
      </c>
      <c r="K140" s="155">
        <v>1</v>
      </c>
      <c r="L140" s="157">
        <v>5</v>
      </c>
      <c r="M140" s="157">
        <v>5</v>
      </c>
      <c r="N140" s="158">
        <v>5</v>
      </c>
      <c r="O140" s="158">
        <v>5</v>
      </c>
    </row>
    <row r="141" spans="1:18" s="104" customFormat="1" ht="14.25" x14ac:dyDescent="0.2">
      <c r="A141" s="151">
        <v>140</v>
      </c>
      <c r="B141" s="152" t="s">
        <v>33</v>
      </c>
      <c r="C141" s="152" t="s">
        <v>31</v>
      </c>
      <c r="D141" s="152" t="s">
        <v>26</v>
      </c>
      <c r="E141" s="152" t="s">
        <v>25</v>
      </c>
      <c r="F141" s="152" t="s">
        <v>45</v>
      </c>
      <c r="G141" s="153">
        <v>5</v>
      </c>
      <c r="H141" s="153">
        <v>5</v>
      </c>
      <c r="I141" s="153">
        <v>5</v>
      </c>
      <c r="J141" s="155">
        <v>5</v>
      </c>
      <c r="K141" s="155">
        <v>5</v>
      </c>
      <c r="L141" s="157">
        <v>5</v>
      </c>
      <c r="M141" s="157">
        <v>5</v>
      </c>
      <c r="N141" s="158">
        <v>5</v>
      </c>
      <c r="O141" s="158">
        <v>5</v>
      </c>
      <c r="P141" s="111" t="s">
        <v>76</v>
      </c>
      <c r="Q141" s="111" t="s">
        <v>76</v>
      </c>
      <c r="R141" s="111" t="s">
        <v>76</v>
      </c>
    </row>
    <row r="142" spans="1:18" s="104" customFormat="1" ht="14.25" x14ac:dyDescent="0.2">
      <c r="A142" s="151">
        <v>141</v>
      </c>
      <c r="B142" s="152" t="s">
        <v>30</v>
      </c>
      <c r="C142" s="152" t="s">
        <v>31</v>
      </c>
      <c r="D142" s="152" t="s">
        <v>26</v>
      </c>
      <c r="E142" s="152" t="s">
        <v>25</v>
      </c>
      <c r="F142" s="152" t="s">
        <v>44</v>
      </c>
      <c r="G142" s="153">
        <v>5</v>
      </c>
      <c r="H142" s="153">
        <v>5</v>
      </c>
      <c r="I142" s="153">
        <v>5</v>
      </c>
      <c r="J142" s="155">
        <v>5</v>
      </c>
      <c r="K142" s="155">
        <v>3</v>
      </c>
      <c r="L142" s="157">
        <v>5</v>
      </c>
      <c r="M142" s="157">
        <v>5</v>
      </c>
      <c r="N142" s="158">
        <v>5</v>
      </c>
      <c r="O142" s="158">
        <v>5</v>
      </c>
    </row>
    <row r="143" spans="1:18" s="104" customFormat="1" ht="14.25" x14ac:dyDescent="0.2">
      <c r="A143" s="151">
        <v>142</v>
      </c>
      <c r="B143" s="152" t="s">
        <v>33</v>
      </c>
      <c r="C143" s="152" t="s">
        <v>31</v>
      </c>
      <c r="D143" s="152" t="s">
        <v>26</v>
      </c>
      <c r="E143" s="152" t="s">
        <v>25</v>
      </c>
      <c r="F143" s="152" t="s">
        <v>45</v>
      </c>
      <c r="G143" s="153">
        <v>5</v>
      </c>
      <c r="H143" s="153">
        <v>5</v>
      </c>
      <c r="I143" s="153">
        <v>4</v>
      </c>
      <c r="J143" s="155">
        <v>4</v>
      </c>
      <c r="K143" s="155">
        <v>5</v>
      </c>
      <c r="L143" s="157">
        <v>5</v>
      </c>
      <c r="M143" s="157">
        <v>5</v>
      </c>
      <c r="N143" s="158">
        <v>5</v>
      </c>
      <c r="O143" s="158">
        <v>5</v>
      </c>
    </row>
    <row r="144" spans="1:18" s="104" customFormat="1" ht="14.25" x14ac:dyDescent="0.2">
      <c r="A144" s="151">
        <v>143</v>
      </c>
      <c r="B144" s="152" t="s">
        <v>30</v>
      </c>
      <c r="C144" s="152" t="s">
        <v>31</v>
      </c>
      <c r="D144" s="152" t="s">
        <v>26</v>
      </c>
      <c r="E144" s="152" t="s">
        <v>25</v>
      </c>
      <c r="F144" s="152" t="s">
        <v>44</v>
      </c>
      <c r="G144" s="153">
        <v>4</v>
      </c>
      <c r="H144" s="153">
        <v>4</v>
      </c>
      <c r="I144" s="153">
        <v>4</v>
      </c>
      <c r="J144" s="155">
        <v>2</v>
      </c>
      <c r="K144" s="155">
        <v>2</v>
      </c>
      <c r="L144" s="157">
        <v>4</v>
      </c>
      <c r="M144" s="157">
        <v>4</v>
      </c>
      <c r="N144" s="158">
        <v>4</v>
      </c>
      <c r="O144" s="158">
        <v>4</v>
      </c>
      <c r="P144" s="111" t="s">
        <v>76</v>
      </c>
      <c r="Q144" s="111" t="s">
        <v>76</v>
      </c>
      <c r="R144" s="111" t="s">
        <v>76</v>
      </c>
    </row>
    <row r="145" spans="1:18" s="104" customFormat="1" ht="14.25" x14ac:dyDescent="0.2">
      <c r="A145" s="151">
        <v>144</v>
      </c>
      <c r="B145" s="152" t="s">
        <v>30</v>
      </c>
      <c r="C145" s="152" t="s">
        <v>31</v>
      </c>
      <c r="D145" s="152" t="s">
        <v>26</v>
      </c>
      <c r="E145" s="152" t="s">
        <v>25</v>
      </c>
      <c r="F145" s="152" t="s">
        <v>45</v>
      </c>
      <c r="G145" s="153">
        <v>5</v>
      </c>
      <c r="H145" s="153">
        <v>5</v>
      </c>
      <c r="I145" s="153">
        <v>5</v>
      </c>
      <c r="J145" s="155">
        <v>5</v>
      </c>
      <c r="K145" s="155">
        <v>5</v>
      </c>
      <c r="L145" s="157">
        <v>5</v>
      </c>
      <c r="M145" s="157">
        <v>5</v>
      </c>
      <c r="N145" s="158">
        <v>5</v>
      </c>
      <c r="O145" s="158">
        <v>5</v>
      </c>
    </row>
    <row r="146" spans="1:18" s="104" customFormat="1" ht="14.25" x14ac:dyDescent="0.2">
      <c r="A146" s="151">
        <v>145</v>
      </c>
      <c r="B146" s="152" t="s">
        <v>33</v>
      </c>
      <c r="C146" s="152" t="s">
        <v>31</v>
      </c>
      <c r="D146" s="152" t="s">
        <v>26</v>
      </c>
      <c r="E146" s="152" t="s">
        <v>25</v>
      </c>
      <c r="F146" s="152" t="s">
        <v>45</v>
      </c>
      <c r="G146" s="153">
        <v>5</v>
      </c>
      <c r="H146" s="153">
        <v>5</v>
      </c>
      <c r="I146" s="153">
        <v>5</v>
      </c>
      <c r="J146" s="155">
        <v>2</v>
      </c>
      <c r="K146" s="155">
        <v>2</v>
      </c>
      <c r="L146" s="157">
        <v>4</v>
      </c>
      <c r="M146" s="157">
        <v>4</v>
      </c>
      <c r="N146" s="158">
        <v>4</v>
      </c>
      <c r="O146" s="158">
        <v>5</v>
      </c>
    </row>
    <row r="147" spans="1:18" s="104" customFormat="1" ht="14.25" x14ac:dyDescent="0.2">
      <c r="A147" s="151">
        <v>146</v>
      </c>
      <c r="B147" s="152" t="s">
        <v>33</v>
      </c>
      <c r="C147" s="152" t="s">
        <v>31</v>
      </c>
      <c r="D147" s="152" t="s">
        <v>26</v>
      </c>
      <c r="E147" s="152" t="s">
        <v>25</v>
      </c>
      <c r="F147" s="152" t="s">
        <v>50</v>
      </c>
      <c r="G147" s="153">
        <v>4</v>
      </c>
      <c r="H147" s="153">
        <v>4</v>
      </c>
      <c r="I147" s="153">
        <v>3</v>
      </c>
      <c r="J147" s="155">
        <v>3</v>
      </c>
      <c r="K147" s="155">
        <v>4</v>
      </c>
      <c r="L147" s="157">
        <v>4</v>
      </c>
      <c r="M147" s="157">
        <v>4</v>
      </c>
      <c r="N147" s="158">
        <v>4</v>
      </c>
      <c r="O147" s="158">
        <v>4</v>
      </c>
      <c r="P147" s="111" t="s">
        <v>167</v>
      </c>
      <c r="Q147" s="111" t="s">
        <v>186</v>
      </c>
      <c r="R147" s="111" t="s">
        <v>169</v>
      </c>
    </row>
    <row r="148" spans="1:18" s="104" customFormat="1" ht="14.25" x14ac:dyDescent="0.2">
      <c r="A148" s="151">
        <v>147</v>
      </c>
      <c r="B148" s="152" t="s">
        <v>30</v>
      </c>
      <c r="C148" s="152" t="s">
        <v>31</v>
      </c>
      <c r="D148" s="152" t="s">
        <v>26</v>
      </c>
      <c r="E148" s="152" t="s">
        <v>25</v>
      </c>
      <c r="F148" s="152" t="s">
        <v>44</v>
      </c>
      <c r="G148" s="153">
        <v>5</v>
      </c>
      <c r="H148" s="153">
        <v>4</v>
      </c>
      <c r="I148" s="153">
        <v>3</v>
      </c>
      <c r="J148" s="155">
        <v>4</v>
      </c>
      <c r="K148" s="155">
        <v>4</v>
      </c>
      <c r="L148" s="157">
        <v>4</v>
      </c>
      <c r="M148" s="157">
        <v>4</v>
      </c>
      <c r="N148" s="158">
        <v>4</v>
      </c>
      <c r="O148" s="158">
        <v>4</v>
      </c>
      <c r="P148" s="111" t="s">
        <v>76</v>
      </c>
      <c r="Q148" s="111" t="s">
        <v>76</v>
      </c>
      <c r="R148" s="111" t="s">
        <v>76</v>
      </c>
    </row>
    <row r="149" spans="1:18" s="104" customFormat="1" ht="14.25" x14ac:dyDescent="0.2">
      <c r="A149" s="151">
        <v>148</v>
      </c>
      <c r="B149" s="152" t="s">
        <v>30</v>
      </c>
      <c r="C149" s="152" t="s">
        <v>31</v>
      </c>
      <c r="D149" s="152" t="s">
        <v>26</v>
      </c>
      <c r="E149" s="152" t="s">
        <v>25</v>
      </c>
      <c r="F149" s="152" t="s">
        <v>45</v>
      </c>
      <c r="G149" s="153">
        <v>4</v>
      </c>
      <c r="H149" s="153">
        <v>5</v>
      </c>
      <c r="I149" s="153">
        <v>5</v>
      </c>
      <c r="J149" s="155">
        <v>2</v>
      </c>
      <c r="K149" s="155">
        <v>3</v>
      </c>
      <c r="L149" s="157">
        <v>4</v>
      </c>
      <c r="M149" s="157">
        <v>4</v>
      </c>
      <c r="N149" s="158">
        <v>5</v>
      </c>
      <c r="O149" s="158">
        <v>5</v>
      </c>
      <c r="P149" s="111" t="s">
        <v>76</v>
      </c>
      <c r="Q149" s="111" t="s">
        <v>76</v>
      </c>
      <c r="R149" s="111" t="s">
        <v>76</v>
      </c>
    </row>
    <row r="150" spans="1:18" s="104" customFormat="1" ht="14.25" x14ac:dyDescent="0.2">
      <c r="A150" s="151">
        <v>149</v>
      </c>
      <c r="B150" s="152" t="s">
        <v>30</v>
      </c>
      <c r="C150" s="152" t="s">
        <v>31</v>
      </c>
      <c r="D150" s="152" t="s">
        <v>26</v>
      </c>
      <c r="E150" s="152" t="s">
        <v>25</v>
      </c>
      <c r="F150" s="152" t="s">
        <v>44</v>
      </c>
      <c r="G150" s="153">
        <v>5</v>
      </c>
      <c r="H150" s="153">
        <v>5</v>
      </c>
      <c r="I150" s="153">
        <v>4</v>
      </c>
      <c r="J150" s="155">
        <v>2</v>
      </c>
      <c r="K150" s="155">
        <v>5</v>
      </c>
      <c r="L150" s="157">
        <v>5</v>
      </c>
      <c r="M150" s="157">
        <v>4</v>
      </c>
      <c r="N150" s="158">
        <v>5</v>
      </c>
      <c r="O150" s="158">
        <v>5</v>
      </c>
      <c r="P150" s="111" t="s">
        <v>170</v>
      </c>
      <c r="Q150" s="111" t="s">
        <v>187</v>
      </c>
    </row>
    <row r="151" spans="1:18" s="104" customFormat="1" ht="14.25" x14ac:dyDescent="0.2">
      <c r="A151" s="151">
        <v>150</v>
      </c>
      <c r="B151" s="152" t="s">
        <v>30</v>
      </c>
      <c r="C151" s="152" t="s">
        <v>32</v>
      </c>
      <c r="D151" s="152" t="s">
        <v>26</v>
      </c>
      <c r="E151" s="152" t="s">
        <v>25</v>
      </c>
      <c r="F151" s="152" t="s">
        <v>49</v>
      </c>
      <c r="G151" s="153">
        <v>3</v>
      </c>
      <c r="H151" s="153">
        <v>3</v>
      </c>
      <c r="I151" s="153">
        <v>4</v>
      </c>
      <c r="J151" s="155">
        <v>2</v>
      </c>
      <c r="K151" s="155">
        <v>2</v>
      </c>
      <c r="L151" s="157">
        <v>3</v>
      </c>
      <c r="M151" s="157">
        <v>3</v>
      </c>
      <c r="N151" s="158">
        <v>4</v>
      </c>
      <c r="O151" s="158">
        <v>4</v>
      </c>
    </row>
    <row r="152" spans="1:18" s="104" customFormat="1" ht="14.25" x14ac:dyDescent="0.2">
      <c r="A152" s="151">
        <v>151</v>
      </c>
      <c r="B152" s="152" t="s">
        <v>30</v>
      </c>
      <c r="C152" s="152" t="s">
        <v>31</v>
      </c>
      <c r="D152" s="152" t="s">
        <v>26</v>
      </c>
      <c r="E152" s="152" t="s">
        <v>25</v>
      </c>
      <c r="F152" s="152" t="s">
        <v>45</v>
      </c>
      <c r="G152" s="153">
        <v>5</v>
      </c>
      <c r="H152" s="153">
        <v>2</v>
      </c>
      <c r="I152" s="153">
        <v>4</v>
      </c>
      <c r="J152" s="155">
        <v>1</v>
      </c>
      <c r="K152" s="155">
        <v>1</v>
      </c>
      <c r="L152" s="157">
        <v>2</v>
      </c>
      <c r="M152" s="157">
        <v>2</v>
      </c>
      <c r="N152" s="158">
        <v>3</v>
      </c>
      <c r="O152" s="158">
        <v>2</v>
      </c>
      <c r="P152" s="111" t="s">
        <v>172</v>
      </c>
      <c r="Q152" s="111" t="s">
        <v>173</v>
      </c>
      <c r="R152" s="111" t="s">
        <v>76</v>
      </c>
    </row>
    <row r="153" spans="1:18" s="104" customFormat="1" ht="14.25" x14ac:dyDescent="0.2">
      <c r="A153" s="151">
        <v>152</v>
      </c>
      <c r="B153" s="152" t="s">
        <v>30</v>
      </c>
      <c r="C153" s="152" t="s">
        <v>31</v>
      </c>
      <c r="D153" s="152" t="s">
        <v>26</v>
      </c>
      <c r="E153" s="152" t="s">
        <v>25</v>
      </c>
      <c r="F153" s="152" t="s">
        <v>44</v>
      </c>
      <c r="G153" s="153">
        <v>4</v>
      </c>
      <c r="H153" s="153">
        <v>4</v>
      </c>
      <c r="I153" s="153">
        <v>4</v>
      </c>
      <c r="J153" s="155">
        <v>4</v>
      </c>
      <c r="K153" s="155">
        <v>1</v>
      </c>
      <c r="L153" s="157">
        <v>3</v>
      </c>
      <c r="M153" s="157">
        <v>3</v>
      </c>
      <c r="N153" s="158">
        <v>3</v>
      </c>
      <c r="O153" s="158">
        <v>4</v>
      </c>
      <c r="P153" s="111" t="s">
        <v>76</v>
      </c>
      <c r="Q153" s="111" t="s">
        <v>76</v>
      </c>
    </row>
    <row r="154" spans="1:18" s="104" customFormat="1" ht="14.25" x14ac:dyDescent="0.2">
      <c r="A154" s="151">
        <v>153</v>
      </c>
      <c r="B154" s="152" t="s">
        <v>30</v>
      </c>
      <c r="C154" s="152" t="s">
        <v>32</v>
      </c>
      <c r="D154" s="152" t="s">
        <v>26</v>
      </c>
      <c r="E154" s="152" t="s">
        <v>25</v>
      </c>
      <c r="F154" s="152" t="s">
        <v>45</v>
      </c>
      <c r="G154" s="153">
        <v>5</v>
      </c>
      <c r="H154" s="153">
        <v>5</v>
      </c>
      <c r="I154" s="153">
        <v>4</v>
      </c>
      <c r="J154" s="155">
        <v>4</v>
      </c>
      <c r="K154" s="155">
        <v>4</v>
      </c>
      <c r="L154" s="157">
        <v>4</v>
      </c>
      <c r="M154" s="157">
        <v>4</v>
      </c>
      <c r="N154" s="158">
        <v>4</v>
      </c>
      <c r="O154" s="158">
        <v>4</v>
      </c>
    </row>
    <row r="155" spans="1:18" s="104" customFormat="1" ht="14.25" x14ac:dyDescent="0.2">
      <c r="A155" s="151">
        <v>154</v>
      </c>
      <c r="B155" s="152" t="s">
        <v>30</v>
      </c>
      <c r="C155" s="152" t="s">
        <v>31</v>
      </c>
      <c r="D155" s="152" t="s">
        <v>26</v>
      </c>
      <c r="E155" s="152" t="s">
        <v>25</v>
      </c>
      <c r="F155" s="152" t="s">
        <v>44</v>
      </c>
      <c r="G155" s="153">
        <v>5</v>
      </c>
      <c r="H155" s="153">
        <v>5</v>
      </c>
      <c r="I155" s="153">
        <v>5</v>
      </c>
      <c r="J155" s="155">
        <v>1</v>
      </c>
      <c r="K155" s="155">
        <v>1</v>
      </c>
      <c r="L155" s="157">
        <v>4</v>
      </c>
      <c r="M155" s="157">
        <v>4</v>
      </c>
      <c r="N155" s="158">
        <v>5</v>
      </c>
      <c r="O155" s="158">
        <v>5</v>
      </c>
      <c r="P155" s="111" t="s">
        <v>174</v>
      </c>
      <c r="Q155" s="111" t="s">
        <v>74</v>
      </c>
      <c r="R155" s="111" t="s">
        <v>185</v>
      </c>
    </row>
    <row r="156" spans="1:18" s="104" customFormat="1" ht="14.25" x14ac:dyDescent="0.2">
      <c r="A156" s="151">
        <v>155</v>
      </c>
      <c r="B156" s="152" t="s">
        <v>30</v>
      </c>
      <c r="C156" s="152" t="s">
        <v>32</v>
      </c>
      <c r="D156" s="152" t="s">
        <v>26</v>
      </c>
      <c r="E156" s="152" t="s">
        <v>25</v>
      </c>
      <c r="F156" s="152" t="s">
        <v>49</v>
      </c>
      <c r="G156" s="153">
        <v>5</v>
      </c>
      <c r="H156" s="153">
        <v>5</v>
      </c>
      <c r="I156" s="153">
        <v>5</v>
      </c>
      <c r="J156" s="155">
        <v>5</v>
      </c>
      <c r="K156" s="155">
        <v>1</v>
      </c>
      <c r="L156" s="157">
        <v>4</v>
      </c>
      <c r="M156" s="157">
        <v>4</v>
      </c>
      <c r="N156" s="158">
        <v>4</v>
      </c>
      <c r="O156" s="158">
        <v>4</v>
      </c>
      <c r="P156" s="111" t="s">
        <v>76</v>
      </c>
      <c r="Q156" s="111" t="s">
        <v>76</v>
      </c>
      <c r="R156" s="111" t="s">
        <v>76</v>
      </c>
    </row>
    <row r="157" spans="1:18" s="104" customFormat="1" ht="14.25" x14ac:dyDescent="0.2">
      <c r="A157" s="151">
        <v>156</v>
      </c>
      <c r="B157" s="152" t="s">
        <v>30</v>
      </c>
      <c r="C157" s="152" t="s">
        <v>31</v>
      </c>
      <c r="D157" s="152" t="s">
        <v>26</v>
      </c>
      <c r="E157" s="152" t="s">
        <v>25</v>
      </c>
      <c r="F157" s="152" t="s">
        <v>50</v>
      </c>
      <c r="G157" s="153">
        <v>4</v>
      </c>
      <c r="H157" s="153">
        <v>4</v>
      </c>
      <c r="I157" s="153">
        <v>5</v>
      </c>
      <c r="J157" s="155">
        <v>3</v>
      </c>
      <c r="K157" s="155">
        <v>3</v>
      </c>
      <c r="L157" s="157">
        <v>4</v>
      </c>
      <c r="M157" s="157">
        <v>4</v>
      </c>
      <c r="N157" s="158">
        <v>4</v>
      </c>
      <c r="O157" s="158">
        <v>4</v>
      </c>
    </row>
    <row r="158" spans="1:18" s="104" customFormat="1" ht="14.25" x14ac:dyDescent="0.2">
      <c r="A158" s="151">
        <v>157</v>
      </c>
      <c r="B158" s="152" t="s">
        <v>33</v>
      </c>
      <c r="C158" s="152" t="s">
        <v>31</v>
      </c>
      <c r="D158" s="152" t="s">
        <v>26</v>
      </c>
      <c r="E158" s="152" t="s">
        <v>25</v>
      </c>
      <c r="F158" s="152" t="s">
        <v>49</v>
      </c>
      <c r="G158" s="153">
        <v>5</v>
      </c>
      <c r="H158" s="153">
        <v>4</v>
      </c>
      <c r="I158" s="153">
        <v>4</v>
      </c>
      <c r="J158" s="155">
        <v>3</v>
      </c>
      <c r="K158" s="155">
        <v>3</v>
      </c>
      <c r="L158" s="157">
        <v>4</v>
      </c>
      <c r="M158" s="157">
        <v>4</v>
      </c>
      <c r="N158" s="158">
        <v>4</v>
      </c>
      <c r="O158" s="158">
        <v>4</v>
      </c>
    </row>
    <row r="159" spans="1:18" s="104" customFormat="1" ht="14.25" x14ac:dyDescent="0.2">
      <c r="A159" s="151">
        <v>158</v>
      </c>
      <c r="B159" s="152" t="s">
        <v>30</v>
      </c>
      <c r="C159" s="152" t="s">
        <v>31</v>
      </c>
      <c r="D159" s="152" t="s">
        <v>26</v>
      </c>
      <c r="E159" s="152" t="s">
        <v>25</v>
      </c>
      <c r="F159" s="152" t="s">
        <v>45</v>
      </c>
      <c r="G159" s="153">
        <v>5</v>
      </c>
      <c r="H159" s="153">
        <v>5</v>
      </c>
      <c r="I159" s="153">
        <v>5</v>
      </c>
      <c r="J159" s="155">
        <v>2</v>
      </c>
      <c r="K159" s="155">
        <v>2</v>
      </c>
      <c r="L159" s="157">
        <v>4</v>
      </c>
      <c r="M159" s="157">
        <v>4</v>
      </c>
      <c r="N159" s="158">
        <v>4</v>
      </c>
      <c r="O159" s="158">
        <v>5</v>
      </c>
    </row>
    <row r="160" spans="1:18" s="104" customFormat="1" ht="14.25" x14ac:dyDescent="0.2">
      <c r="A160" s="151">
        <v>159</v>
      </c>
      <c r="B160" s="152" t="s">
        <v>30</v>
      </c>
      <c r="C160" s="152" t="s">
        <v>31</v>
      </c>
      <c r="D160" s="152" t="s">
        <v>26</v>
      </c>
      <c r="E160" s="152" t="s">
        <v>25</v>
      </c>
      <c r="F160" s="152" t="s">
        <v>50</v>
      </c>
      <c r="G160" s="153">
        <v>5</v>
      </c>
      <c r="H160" s="153">
        <v>4</v>
      </c>
      <c r="I160" s="153">
        <v>4</v>
      </c>
      <c r="J160" s="155">
        <v>2</v>
      </c>
      <c r="K160" s="155">
        <v>2</v>
      </c>
      <c r="L160" s="157">
        <v>4</v>
      </c>
      <c r="M160" s="157">
        <v>4</v>
      </c>
      <c r="N160" s="158">
        <v>5</v>
      </c>
      <c r="O160" s="158">
        <v>5</v>
      </c>
    </row>
    <row r="161" spans="1:18" s="104" customFormat="1" ht="14.25" x14ac:dyDescent="0.2">
      <c r="A161" s="151">
        <v>160</v>
      </c>
      <c r="B161" s="152" t="s">
        <v>30</v>
      </c>
      <c r="C161" s="152" t="s">
        <v>34</v>
      </c>
      <c r="D161" s="152" t="s">
        <v>24</v>
      </c>
      <c r="E161" s="152" t="s">
        <v>25</v>
      </c>
      <c r="F161" s="152" t="s">
        <v>49</v>
      </c>
      <c r="G161" s="153">
        <v>4</v>
      </c>
      <c r="H161" s="153">
        <v>3</v>
      </c>
      <c r="I161" s="153">
        <v>5</v>
      </c>
      <c r="J161" s="155">
        <v>3</v>
      </c>
      <c r="K161" s="155">
        <v>4</v>
      </c>
      <c r="L161" s="157">
        <v>4</v>
      </c>
      <c r="M161" s="157">
        <v>4</v>
      </c>
      <c r="N161" s="158">
        <v>4</v>
      </c>
      <c r="O161" s="158">
        <v>4</v>
      </c>
    </row>
    <row r="162" spans="1:18" s="104" customFormat="1" ht="14.25" x14ac:dyDescent="0.2">
      <c r="A162" s="151">
        <v>161</v>
      </c>
      <c r="B162" s="152" t="s">
        <v>33</v>
      </c>
      <c r="C162" s="152" t="s">
        <v>32</v>
      </c>
      <c r="D162" s="152" t="s">
        <v>26</v>
      </c>
      <c r="E162" s="152" t="s">
        <v>25</v>
      </c>
      <c r="F162" s="152" t="s">
        <v>49</v>
      </c>
      <c r="G162" s="153">
        <v>4</v>
      </c>
      <c r="H162" s="153">
        <v>4</v>
      </c>
      <c r="I162" s="153">
        <v>4</v>
      </c>
      <c r="J162" s="155">
        <v>3</v>
      </c>
      <c r="K162" s="155">
        <v>3</v>
      </c>
      <c r="L162" s="157">
        <v>4</v>
      </c>
      <c r="M162" s="157">
        <v>4</v>
      </c>
      <c r="N162" s="158">
        <v>4</v>
      </c>
      <c r="O162" s="158">
        <v>4</v>
      </c>
    </row>
    <row r="163" spans="1:18" s="104" customFormat="1" ht="14.25" x14ac:dyDescent="0.2">
      <c r="A163" s="151">
        <v>162</v>
      </c>
      <c r="B163" s="152" t="s">
        <v>30</v>
      </c>
      <c r="C163" s="152" t="s">
        <v>32</v>
      </c>
      <c r="D163" s="152" t="s">
        <v>26</v>
      </c>
      <c r="E163" s="152" t="s">
        <v>25</v>
      </c>
      <c r="F163" s="152" t="s">
        <v>48</v>
      </c>
      <c r="G163" s="153">
        <v>4</v>
      </c>
      <c r="H163" s="153">
        <v>4</v>
      </c>
      <c r="I163" s="153">
        <v>4</v>
      </c>
      <c r="J163" s="155">
        <v>2</v>
      </c>
      <c r="K163" s="155">
        <v>2</v>
      </c>
      <c r="L163" s="157">
        <v>4</v>
      </c>
      <c r="M163" s="157">
        <v>3</v>
      </c>
      <c r="N163" s="158">
        <v>4</v>
      </c>
      <c r="O163" s="158">
        <v>5</v>
      </c>
    </row>
    <row r="164" spans="1:18" s="104" customFormat="1" ht="14.25" x14ac:dyDescent="0.2">
      <c r="A164" s="151">
        <v>163</v>
      </c>
      <c r="B164" s="152" t="s">
        <v>30</v>
      </c>
      <c r="C164" s="152" t="s">
        <v>32</v>
      </c>
      <c r="D164" s="152" t="s">
        <v>26</v>
      </c>
      <c r="E164" s="152" t="s">
        <v>25</v>
      </c>
      <c r="F164" s="152" t="s">
        <v>49</v>
      </c>
      <c r="G164" s="153">
        <v>4</v>
      </c>
      <c r="H164" s="153">
        <v>3</v>
      </c>
      <c r="I164" s="153">
        <v>3</v>
      </c>
      <c r="J164" s="155">
        <v>3</v>
      </c>
      <c r="K164" s="155">
        <v>3</v>
      </c>
      <c r="L164" s="157">
        <v>4</v>
      </c>
      <c r="M164" s="157">
        <v>4</v>
      </c>
      <c r="N164" s="158">
        <v>4</v>
      </c>
      <c r="O164" s="158">
        <v>4</v>
      </c>
    </row>
    <row r="165" spans="1:18" s="104" customFormat="1" ht="14.25" x14ac:dyDescent="0.2">
      <c r="A165" s="151">
        <v>164</v>
      </c>
      <c r="B165" s="152" t="s">
        <v>30</v>
      </c>
      <c r="C165" s="152" t="s">
        <v>31</v>
      </c>
      <c r="D165" s="152" t="s">
        <v>26</v>
      </c>
      <c r="E165" s="152" t="s">
        <v>25</v>
      </c>
      <c r="F165" s="152" t="s">
        <v>50</v>
      </c>
      <c r="G165" s="153">
        <v>4</v>
      </c>
      <c r="H165" s="153">
        <v>3</v>
      </c>
      <c r="I165" s="153">
        <v>2</v>
      </c>
      <c r="J165" s="155">
        <v>2</v>
      </c>
      <c r="K165" s="155">
        <v>2</v>
      </c>
      <c r="L165" s="157">
        <v>4</v>
      </c>
      <c r="M165" s="157">
        <v>4</v>
      </c>
      <c r="N165" s="158">
        <v>4</v>
      </c>
      <c r="O165" s="158">
        <v>5</v>
      </c>
      <c r="P165" s="111" t="s">
        <v>178</v>
      </c>
      <c r="Q165" s="111" t="s">
        <v>179</v>
      </c>
      <c r="R165" s="111" t="s">
        <v>76</v>
      </c>
    </row>
    <row r="166" spans="1:18" s="104" customFormat="1" ht="14.25" x14ac:dyDescent="0.2">
      <c r="A166" s="151">
        <v>165</v>
      </c>
      <c r="B166" s="152" t="s">
        <v>30</v>
      </c>
      <c r="C166" s="152" t="s">
        <v>31</v>
      </c>
      <c r="D166" s="152" t="s">
        <v>26</v>
      </c>
      <c r="E166" s="152" t="s">
        <v>25</v>
      </c>
      <c r="F166" s="152" t="s">
        <v>45</v>
      </c>
      <c r="G166" s="153">
        <v>4</v>
      </c>
      <c r="H166" s="153">
        <v>4</v>
      </c>
      <c r="I166" s="153">
        <v>4</v>
      </c>
      <c r="J166" s="155">
        <v>2</v>
      </c>
      <c r="K166" s="155">
        <v>2</v>
      </c>
      <c r="L166" s="157">
        <v>4</v>
      </c>
      <c r="M166" s="157">
        <v>4</v>
      </c>
      <c r="N166" s="158">
        <v>5</v>
      </c>
      <c r="O166" s="158">
        <v>4</v>
      </c>
    </row>
    <row r="167" spans="1:18" s="55" customFormat="1" ht="23.25" x14ac:dyDescent="0.35">
      <c r="G167" s="149">
        <f>AVERAGE(G2:G112)</f>
        <v>4.5315315315315319</v>
      </c>
      <c r="H167" s="149">
        <f t="shared" ref="H167:N167" si="0">AVERAGE(H2:H112)</f>
        <v>4.4414414414414418</v>
      </c>
      <c r="I167" s="149">
        <f t="shared" si="0"/>
        <v>4.2342342342342345</v>
      </c>
      <c r="J167" s="161">
        <f t="shared" si="0"/>
        <v>2.7207207207207209</v>
      </c>
      <c r="K167" s="161">
        <f t="shared" si="0"/>
        <v>3</v>
      </c>
      <c r="L167" s="159">
        <f t="shared" si="0"/>
        <v>4.0900900900900901</v>
      </c>
      <c r="M167" s="159">
        <f t="shared" si="0"/>
        <v>4.0990990990990994</v>
      </c>
      <c r="N167" s="150">
        <f t="shared" si="0"/>
        <v>4.4594594594594597</v>
      </c>
      <c r="O167" s="150">
        <f>AVERAGE(O2:O112)</f>
        <v>4.4414414414414418</v>
      </c>
      <c r="P167" s="108">
        <f>AVERAGE(G2:I112,N2:O112)</f>
        <v>4.4216216216216218</v>
      </c>
    </row>
    <row r="168" spans="1:18" s="55" customFormat="1" ht="23.25" x14ac:dyDescent="0.35">
      <c r="G168" s="146">
        <f>STDEV(G2:G112)</f>
        <v>0.60030022518766257</v>
      </c>
      <c r="H168" s="146">
        <f t="shared" ref="H168:O168" si="1">STDEV(H2:H112)</f>
        <v>0.59825024688950912</v>
      </c>
      <c r="I168" s="146">
        <f t="shared" si="1"/>
        <v>0.77406782595648471</v>
      </c>
      <c r="J168" s="162">
        <f t="shared" si="1"/>
        <v>1.3959107237093455</v>
      </c>
      <c r="K168" s="162">
        <f t="shared" si="1"/>
        <v>1.3348476249438292</v>
      </c>
      <c r="L168" s="160">
        <f t="shared" si="1"/>
        <v>0.65434977510015813</v>
      </c>
      <c r="M168" s="160">
        <f t="shared" si="1"/>
        <v>0.65995805589797529</v>
      </c>
      <c r="N168" s="106">
        <f t="shared" si="1"/>
        <v>0.62933996859312491</v>
      </c>
      <c r="O168" s="106">
        <f t="shared" si="1"/>
        <v>0.66993466010682678</v>
      </c>
      <c r="P168" s="108">
        <f>STDEVA(G2:I112,N2:O112)</f>
        <v>0.66275399128278767</v>
      </c>
    </row>
    <row r="169" spans="1:18" s="55" customFormat="1" ht="18.75" x14ac:dyDescent="0.3">
      <c r="I169" s="146">
        <f>STDEV(G2:I112)</f>
        <v>0.67234098778048035</v>
      </c>
      <c r="K169" s="162">
        <f>STDEVA(J2:K112)</f>
        <v>1.3697956566751202</v>
      </c>
      <c r="M169" s="160">
        <f>STDEVA(L2:M112)</f>
        <v>0.65568696838783891</v>
      </c>
      <c r="O169" s="106">
        <f>STDEVA(N2:O112)</f>
        <v>0.64854502997461361</v>
      </c>
    </row>
    <row r="170" spans="1:18" s="55" customFormat="1" ht="18.75" x14ac:dyDescent="0.3">
      <c r="I170" s="147">
        <f>AVERAGE(G2:I112)</f>
        <v>4.4024024024024024</v>
      </c>
      <c r="K170" s="164">
        <f>AVERAGE(J2:K112)</f>
        <v>2.8603603603603602</v>
      </c>
      <c r="M170" s="163">
        <f>AVERAGE(L2:M112)</f>
        <v>4.0945945945945947</v>
      </c>
      <c r="O170" s="107">
        <f>AVERAGE(N2:O112)</f>
        <v>4.4504504504504503</v>
      </c>
    </row>
    <row r="171" spans="1:18" x14ac:dyDescent="0.35">
      <c r="F171" s="55"/>
      <c r="G171" s="8"/>
      <c r="H171" s="8"/>
      <c r="I171" s="8"/>
      <c r="J171" s="8"/>
      <c r="K171" s="8"/>
      <c r="L171" s="8"/>
      <c r="M171" s="8"/>
      <c r="N171" s="8"/>
      <c r="O171" s="8"/>
    </row>
    <row r="172" spans="1:18" x14ac:dyDescent="0.35">
      <c r="B172" s="165" t="s">
        <v>33</v>
      </c>
      <c r="C172" s="166">
        <f>COUNTIF(B2:B166,"ชาย")</f>
        <v>36</v>
      </c>
      <c r="E172" s="165" t="s">
        <v>49</v>
      </c>
      <c r="F172" s="166">
        <f>COUNTIF(F2:F166,"การบริหารการศึกษา")</f>
        <v>49</v>
      </c>
      <c r="G172" s="8"/>
      <c r="H172" s="8"/>
      <c r="I172" s="8"/>
      <c r="J172" s="8"/>
      <c r="K172" s="8"/>
      <c r="L172" s="8"/>
      <c r="M172" s="8"/>
      <c r="N172" s="8"/>
      <c r="O172" s="8"/>
    </row>
    <row r="173" spans="1:18" x14ac:dyDescent="0.35">
      <c r="B173" s="165" t="s">
        <v>30</v>
      </c>
      <c r="C173" s="166">
        <f>COUNTIF(B2:B166,"หญิง")</f>
        <v>129</v>
      </c>
      <c r="E173" s="165" t="s">
        <v>50</v>
      </c>
      <c r="F173" s="166">
        <f>COUNTIF(F3:F167,"คณิตศาสตร์ศึกษา")</f>
        <v>23</v>
      </c>
      <c r="G173" s="8"/>
      <c r="H173" s="8"/>
      <c r="I173" s="8"/>
      <c r="J173" s="8"/>
      <c r="K173" s="8"/>
      <c r="L173" s="8"/>
      <c r="M173" s="8"/>
      <c r="N173" s="8"/>
      <c r="O173" s="8"/>
    </row>
    <row r="174" spans="1:18" x14ac:dyDescent="0.35">
      <c r="B174" s="109"/>
      <c r="C174" s="167">
        <f>SUM(C172:C173)</f>
        <v>165</v>
      </c>
      <c r="E174" s="166" t="s">
        <v>48</v>
      </c>
      <c r="F174" s="166">
        <f>COUNTIF(F2:F168,"นวัตกรรมทางการวัดผลการเรียนรู้")</f>
        <v>8</v>
      </c>
      <c r="G174" s="8"/>
      <c r="H174" s="8"/>
      <c r="I174" s="8"/>
      <c r="J174" s="8"/>
      <c r="K174" s="8"/>
      <c r="L174" s="8"/>
      <c r="M174" s="8"/>
      <c r="N174" s="8"/>
      <c r="O174" s="8"/>
    </row>
    <row r="175" spans="1:18" x14ac:dyDescent="0.35">
      <c r="B175" s="110"/>
      <c r="C175" s="111"/>
      <c r="E175" s="168" t="s">
        <v>44</v>
      </c>
      <c r="F175" s="166">
        <f>COUNTIF(F2:F169,"วิทยาศาสตร์")</f>
        <v>31</v>
      </c>
      <c r="G175" s="8"/>
      <c r="H175" s="8"/>
      <c r="I175" s="8"/>
      <c r="J175" s="8"/>
      <c r="K175" s="8"/>
      <c r="L175" s="8"/>
      <c r="M175" s="8"/>
      <c r="N175" s="8"/>
      <c r="O175" s="8"/>
    </row>
    <row r="176" spans="1:18" x14ac:dyDescent="0.35">
      <c r="B176" s="165" t="s">
        <v>31</v>
      </c>
      <c r="C176" s="166">
        <f>COUNTIF(C2:C166,"20-30 ปี")</f>
        <v>126</v>
      </c>
      <c r="E176" s="168" t="s">
        <v>54</v>
      </c>
      <c r="F176" s="166">
        <f>COUNTIF(F2:F170,"สังคมศึกษา")</f>
        <v>5</v>
      </c>
      <c r="G176" s="8"/>
      <c r="H176" s="8"/>
      <c r="I176" s="8"/>
      <c r="J176" s="8"/>
      <c r="K176" s="8"/>
      <c r="L176" s="8"/>
      <c r="M176" s="8"/>
      <c r="N176" s="8"/>
      <c r="O176" s="8"/>
    </row>
    <row r="177" spans="2:15" x14ac:dyDescent="0.35">
      <c r="B177" s="165" t="s">
        <v>32</v>
      </c>
      <c r="C177" s="166">
        <f>COUNTIF(C2:C166,"31-40 ปี")</f>
        <v>34</v>
      </c>
      <c r="E177" s="168" t="s">
        <v>138</v>
      </c>
      <c r="F177" s="166">
        <f>COUNTIF(F2:F171,"หลักสูตรและการสอน")</f>
        <v>2</v>
      </c>
      <c r="G177" s="8"/>
      <c r="H177" s="8"/>
      <c r="I177" s="8"/>
      <c r="J177" s="8"/>
      <c r="K177" s="8"/>
      <c r="L177" s="8"/>
      <c r="M177" s="8"/>
      <c r="N177" s="8"/>
      <c r="O177" s="8"/>
    </row>
    <row r="178" spans="2:15" x14ac:dyDescent="0.35">
      <c r="B178" s="165" t="s">
        <v>34</v>
      </c>
      <c r="C178" s="166">
        <f>COUNTIF(C2:C167,"41-50 ปี")</f>
        <v>5</v>
      </c>
      <c r="E178" s="168" t="s">
        <v>45</v>
      </c>
      <c r="F178" s="166">
        <f>COUNTIF(F8:F166,"ภาษาไทย")</f>
        <v>39</v>
      </c>
      <c r="G178" s="8"/>
      <c r="H178" s="8"/>
      <c r="I178" s="8"/>
      <c r="J178" s="8"/>
      <c r="K178" s="8"/>
      <c r="L178" s="8"/>
      <c r="M178" s="8"/>
      <c r="N178" s="8"/>
      <c r="O178" s="8"/>
    </row>
    <row r="179" spans="2:15" x14ac:dyDescent="0.35">
      <c r="B179" s="109"/>
      <c r="C179" s="167">
        <f>SUM(C176:C178)</f>
        <v>165</v>
      </c>
      <c r="E179" s="168" t="s">
        <v>47</v>
      </c>
      <c r="F179" s="166">
        <f>COUNTIF(F2:F173,"เทคโนโลยีและสื่อสารการศึกษา")</f>
        <v>1</v>
      </c>
      <c r="G179" s="8"/>
      <c r="H179" s="8"/>
      <c r="I179" s="8"/>
      <c r="J179" s="8"/>
      <c r="K179" s="8"/>
      <c r="L179" s="8"/>
      <c r="M179" s="8"/>
      <c r="N179" s="8"/>
      <c r="O179" s="8"/>
    </row>
    <row r="180" spans="2:15" x14ac:dyDescent="0.35">
      <c r="B180" s="110"/>
      <c r="C180" s="111"/>
      <c r="E180" s="168" t="s">
        <v>111</v>
      </c>
      <c r="F180" s="166">
        <f>COUNTIF(F3:F174,"วิจัยและประเมินทางการศึกษา")</f>
        <v>7</v>
      </c>
      <c r="G180" s="8"/>
      <c r="H180" s="8"/>
      <c r="I180" s="8"/>
      <c r="J180" s="8"/>
      <c r="K180" s="8"/>
      <c r="L180" s="8"/>
      <c r="M180" s="8"/>
      <c r="N180" s="8"/>
      <c r="O180" s="8"/>
    </row>
    <row r="181" spans="2:15" x14ac:dyDescent="0.35">
      <c r="B181" s="165" t="s">
        <v>26</v>
      </c>
      <c r="C181" s="166">
        <f>COUNTIF(D2:D166,"ปริญญาโท")</f>
        <v>157</v>
      </c>
      <c r="F181" s="167">
        <f>SUM(F172:F180)</f>
        <v>165</v>
      </c>
      <c r="G181" s="8"/>
      <c r="H181" s="8"/>
      <c r="I181" s="8"/>
      <c r="J181" s="8"/>
      <c r="K181" s="8"/>
      <c r="L181" s="8"/>
      <c r="M181" s="8"/>
      <c r="N181" s="8"/>
      <c r="O181" s="8"/>
    </row>
    <row r="182" spans="2:15" x14ac:dyDescent="0.35">
      <c r="B182" s="165" t="s">
        <v>24</v>
      </c>
      <c r="C182" s="166">
        <f>COUNTIF(D2:D166,"ปริญญาเอก")</f>
        <v>8</v>
      </c>
      <c r="G182" s="8"/>
      <c r="H182" s="8"/>
      <c r="I182" s="8"/>
      <c r="J182" s="8"/>
      <c r="K182" s="8"/>
      <c r="L182" s="8"/>
      <c r="M182" s="8"/>
      <c r="N182" s="8"/>
      <c r="O182" s="8"/>
    </row>
    <row r="183" spans="2:15" x14ac:dyDescent="0.35">
      <c r="B183" s="109"/>
      <c r="C183" s="167">
        <f>SUM(C181:C182)</f>
        <v>165</v>
      </c>
      <c r="G183" s="8"/>
      <c r="H183" s="8"/>
      <c r="I183" s="8"/>
      <c r="J183" s="8"/>
      <c r="K183" s="8"/>
      <c r="L183" s="8"/>
      <c r="M183" s="8"/>
      <c r="N183" s="8"/>
      <c r="O183" s="8"/>
    </row>
    <row r="184" spans="2:15" x14ac:dyDescent="0.35">
      <c r="B184" s="110"/>
      <c r="C184" s="111"/>
      <c r="G184" s="8"/>
      <c r="H184" s="8"/>
      <c r="I184" s="8"/>
      <c r="J184" s="8"/>
      <c r="K184" s="8"/>
      <c r="L184" s="8"/>
      <c r="M184" s="8"/>
      <c r="N184" s="8"/>
      <c r="O184" s="8"/>
    </row>
    <row r="185" spans="2:15" x14ac:dyDescent="0.35">
      <c r="B185" s="110"/>
      <c r="C185" s="111"/>
      <c r="G185" s="8"/>
      <c r="H185" s="8"/>
      <c r="I185" s="8"/>
      <c r="J185" s="8"/>
      <c r="K185" s="8"/>
      <c r="L185" s="8"/>
      <c r="M185" s="8"/>
      <c r="N185" s="8"/>
      <c r="O185" s="8"/>
    </row>
    <row r="186" spans="2:15" x14ac:dyDescent="0.35">
      <c r="B186" s="110"/>
      <c r="C186" s="111"/>
      <c r="G186" s="8"/>
      <c r="H186" s="8"/>
      <c r="I186" s="8"/>
      <c r="J186" s="8"/>
      <c r="K186" s="8"/>
      <c r="L186" s="8"/>
      <c r="M186" s="8"/>
      <c r="N186" s="8"/>
      <c r="O186" s="8"/>
    </row>
    <row r="187" spans="2:15" x14ac:dyDescent="0.35">
      <c r="B187" s="110"/>
      <c r="C187" s="111"/>
      <c r="G187" s="8"/>
      <c r="H187" s="8"/>
      <c r="I187" s="8"/>
      <c r="J187" s="8"/>
      <c r="K187" s="8"/>
      <c r="L187" s="8"/>
      <c r="M187" s="8"/>
      <c r="N187" s="8"/>
      <c r="O187" s="8"/>
    </row>
    <row r="188" spans="2:15" x14ac:dyDescent="0.35">
      <c r="B188" s="110"/>
      <c r="C188" s="111"/>
      <c r="G188" s="8"/>
      <c r="H188" s="8"/>
      <c r="I188" s="8"/>
      <c r="J188" s="8"/>
      <c r="K188" s="8"/>
      <c r="L188" s="8"/>
      <c r="M188" s="8"/>
      <c r="N188" s="8"/>
      <c r="O188" s="8"/>
    </row>
    <row r="189" spans="2:15" x14ac:dyDescent="0.35">
      <c r="B189" s="110"/>
      <c r="C189" s="111"/>
      <c r="G189" s="8"/>
      <c r="H189" s="8"/>
      <c r="I189" s="8"/>
      <c r="J189" s="8"/>
      <c r="K189" s="8"/>
      <c r="L189" s="8"/>
      <c r="M189" s="8"/>
      <c r="N189" s="8"/>
      <c r="O189" s="8"/>
    </row>
    <row r="190" spans="2:15" x14ac:dyDescent="0.35">
      <c r="B190" s="110"/>
      <c r="C190" s="111"/>
      <c r="G190" s="8"/>
      <c r="H190" s="8"/>
      <c r="I190" s="8"/>
      <c r="J190" s="8"/>
      <c r="K190" s="8"/>
      <c r="L190" s="8"/>
      <c r="M190" s="8"/>
      <c r="N190" s="8"/>
      <c r="O190" s="8"/>
    </row>
    <row r="191" spans="2:15" x14ac:dyDescent="0.35">
      <c r="B191" s="110"/>
      <c r="C191" s="111"/>
      <c r="G191" s="8"/>
      <c r="H191" s="8"/>
      <c r="I191" s="8"/>
      <c r="J191" s="8"/>
      <c r="K191" s="8"/>
      <c r="L191" s="8"/>
      <c r="M191" s="8"/>
      <c r="N191" s="8"/>
      <c r="O191" s="8"/>
    </row>
    <row r="192" spans="2:15" x14ac:dyDescent="0.35">
      <c r="B192" s="110"/>
      <c r="C192" s="111"/>
      <c r="G192" s="8"/>
      <c r="H192" s="8"/>
      <c r="I192" s="8"/>
      <c r="J192" s="8"/>
      <c r="K192" s="8"/>
      <c r="L192" s="8"/>
      <c r="M192" s="8"/>
      <c r="N192" s="8"/>
      <c r="O192" s="8"/>
    </row>
    <row r="193" spans="2:15" x14ac:dyDescent="0.35">
      <c r="B193" s="110"/>
      <c r="C193" s="111"/>
      <c r="G193" s="8"/>
      <c r="H193" s="8"/>
      <c r="I193" s="8"/>
      <c r="J193" s="8"/>
      <c r="K193" s="8"/>
      <c r="L193" s="8"/>
      <c r="M193" s="8"/>
      <c r="N193" s="8"/>
      <c r="O193" s="8"/>
    </row>
    <row r="194" spans="2:15" x14ac:dyDescent="0.35">
      <c r="B194" s="110"/>
      <c r="C194" s="111"/>
      <c r="G194" s="8"/>
      <c r="H194" s="8"/>
      <c r="I194" s="8"/>
      <c r="J194" s="8"/>
      <c r="K194" s="8"/>
      <c r="L194" s="8"/>
      <c r="M194" s="8"/>
      <c r="N194" s="8"/>
      <c r="O194" s="8"/>
    </row>
    <row r="195" spans="2:15" x14ac:dyDescent="0.35">
      <c r="B195" s="110"/>
      <c r="C195" s="111"/>
      <c r="G195" s="8"/>
      <c r="H195" s="8"/>
      <c r="I195" s="8"/>
      <c r="J195" s="8"/>
      <c r="K195" s="8"/>
      <c r="L195" s="8"/>
      <c r="M195" s="8"/>
      <c r="N195" s="8"/>
      <c r="O195" s="8"/>
    </row>
    <row r="196" spans="2:15" x14ac:dyDescent="0.35">
      <c r="B196" s="110"/>
      <c r="C196" s="111"/>
      <c r="G196" s="8"/>
      <c r="H196" s="8"/>
      <c r="I196" s="8"/>
      <c r="J196" s="8"/>
      <c r="K196" s="8"/>
      <c r="L196" s="8"/>
      <c r="M196" s="8"/>
      <c r="N196" s="8"/>
      <c r="O196" s="8"/>
    </row>
    <row r="197" spans="2:15" x14ac:dyDescent="0.35">
      <c r="B197" s="110"/>
      <c r="C197" s="111"/>
      <c r="G197" s="8"/>
      <c r="H197" s="8"/>
      <c r="I197" s="8"/>
      <c r="J197" s="8"/>
      <c r="K197" s="8"/>
      <c r="L197" s="8"/>
      <c r="M197" s="8"/>
      <c r="N197" s="8"/>
      <c r="O197" s="8"/>
    </row>
    <row r="198" spans="2:15" x14ac:dyDescent="0.35">
      <c r="B198" s="110"/>
      <c r="C198" s="111"/>
      <c r="G198" s="8"/>
      <c r="H198" s="8"/>
      <c r="I198" s="8"/>
      <c r="J198" s="8"/>
      <c r="K198" s="8"/>
      <c r="L198" s="8"/>
      <c r="M198" s="8"/>
      <c r="N198" s="8"/>
      <c r="O198" s="8"/>
    </row>
    <row r="199" spans="2:15" x14ac:dyDescent="0.35">
      <c r="B199" s="110"/>
      <c r="C199" s="111"/>
      <c r="G199" s="8"/>
      <c r="H199" s="8"/>
      <c r="I199" s="8"/>
      <c r="J199" s="8"/>
      <c r="K199" s="8"/>
      <c r="L199" s="8"/>
      <c r="M199" s="8"/>
      <c r="N199" s="8"/>
      <c r="O199" s="8"/>
    </row>
    <row r="200" spans="2:15" x14ac:dyDescent="0.35">
      <c r="B200" s="110"/>
      <c r="C200" s="111"/>
      <c r="G200" s="8"/>
      <c r="H200" s="8"/>
      <c r="I200" s="8"/>
      <c r="J200" s="8"/>
      <c r="K200" s="8"/>
      <c r="L200" s="8"/>
      <c r="M200" s="8"/>
      <c r="N200" s="8"/>
      <c r="O200" s="8"/>
    </row>
    <row r="201" spans="2:15" x14ac:dyDescent="0.35">
      <c r="B201" s="110"/>
      <c r="C201" s="111"/>
      <c r="G201" s="8"/>
      <c r="H201" s="8"/>
      <c r="I201" s="8"/>
      <c r="J201" s="8"/>
      <c r="K201" s="8"/>
      <c r="L201" s="8"/>
      <c r="M201" s="8"/>
      <c r="N201" s="8"/>
      <c r="O201" s="8"/>
    </row>
    <row r="202" spans="2:15" x14ac:dyDescent="0.35">
      <c r="B202" s="110"/>
      <c r="C202" s="111"/>
      <c r="G202" s="8"/>
      <c r="H202" s="8"/>
      <c r="I202" s="8"/>
      <c r="J202" s="8"/>
      <c r="K202" s="8"/>
      <c r="L202" s="8"/>
      <c r="M202" s="8"/>
      <c r="N202" s="8"/>
      <c r="O202" s="8"/>
    </row>
    <row r="203" spans="2:15" x14ac:dyDescent="0.35">
      <c r="B203" s="110"/>
      <c r="C203" s="111"/>
      <c r="G203" s="8"/>
      <c r="H203" s="8"/>
      <c r="I203" s="8"/>
      <c r="J203" s="8"/>
      <c r="K203" s="8"/>
      <c r="L203" s="8"/>
      <c r="M203" s="8"/>
      <c r="N203" s="8"/>
      <c r="O203" s="8"/>
    </row>
    <row r="204" spans="2:15" x14ac:dyDescent="0.35">
      <c r="B204" s="110"/>
      <c r="C204" s="111"/>
      <c r="G204" s="8"/>
      <c r="H204" s="8"/>
      <c r="I204" s="8"/>
      <c r="J204" s="8"/>
      <c r="K204" s="8"/>
      <c r="L204" s="8"/>
      <c r="M204" s="8"/>
      <c r="N204" s="8"/>
      <c r="O204" s="8"/>
    </row>
    <row r="205" spans="2:15" x14ac:dyDescent="0.35">
      <c r="B205" s="110"/>
      <c r="C205" s="111"/>
      <c r="G205" s="8"/>
      <c r="H205" s="8"/>
      <c r="I205" s="8"/>
      <c r="J205" s="8"/>
      <c r="K205" s="8"/>
      <c r="L205" s="8"/>
      <c r="M205" s="8"/>
      <c r="N205" s="8"/>
      <c r="O205" s="8"/>
    </row>
    <row r="206" spans="2:15" x14ac:dyDescent="0.35">
      <c r="B206" s="110"/>
      <c r="C206" s="111"/>
      <c r="G206" s="8"/>
      <c r="H206" s="8"/>
      <c r="I206" s="8"/>
      <c r="J206" s="8"/>
      <c r="K206" s="8"/>
      <c r="L206" s="8"/>
      <c r="M206" s="8"/>
      <c r="N206" s="8"/>
      <c r="O206" s="8"/>
    </row>
    <row r="207" spans="2:15" x14ac:dyDescent="0.35">
      <c r="B207" s="110"/>
      <c r="C207" s="111"/>
      <c r="G207" s="8"/>
      <c r="H207" s="8"/>
      <c r="I207" s="8"/>
      <c r="J207" s="8"/>
      <c r="K207" s="8"/>
      <c r="L207" s="8"/>
      <c r="M207" s="8"/>
      <c r="N207" s="8"/>
      <c r="O207" s="8"/>
    </row>
    <row r="208" spans="2:15" x14ac:dyDescent="0.35">
      <c r="B208" s="110"/>
      <c r="C208" s="111"/>
      <c r="G208" s="8"/>
      <c r="H208" s="8"/>
      <c r="I208" s="8"/>
      <c r="J208" s="8"/>
      <c r="K208" s="8"/>
      <c r="L208" s="8"/>
      <c r="M208" s="8"/>
      <c r="N208" s="8"/>
      <c r="O208" s="8"/>
    </row>
    <row r="209" spans="2:15" x14ac:dyDescent="0.35">
      <c r="B209" s="110"/>
      <c r="C209" s="111"/>
      <c r="G209" s="8"/>
      <c r="H209" s="8"/>
      <c r="I209" s="8"/>
      <c r="J209" s="8"/>
      <c r="K209" s="8"/>
      <c r="L209" s="8"/>
      <c r="M209" s="8"/>
      <c r="N209" s="8"/>
      <c r="O209" s="8"/>
    </row>
    <row r="210" spans="2:15" x14ac:dyDescent="0.35">
      <c r="B210" s="110"/>
      <c r="C210" s="111"/>
      <c r="G210" s="8"/>
      <c r="H210" s="8"/>
      <c r="I210" s="8"/>
      <c r="J210" s="8"/>
      <c r="K210" s="8"/>
      <c r="L210" s="8"/>
      <c r="M210" s="8"/>
      <c r="N210" s="8"/>
      <c r="O210" s="8"/>
    </row>
    <row r="211" spans="2:15" x14ac:dyDescent="0.35">
      <c r="B211" s="110"/>
      <c r="C211" s="111"/>
      <c r="G211" s="8"/>
      <c r="H211" s="8"/>
      <c r="I211" s="8"/>
      <c r="J211" s="8"/>
      <c r="K211" s="8"/>
      <c r="L211" s="8"/>
      <c r="M211" s="8"/>
      <c r="N211" s="8"/>
      <c r="O211" s="8"/>
    </row>
    <row r="212" spans="2:15" x14ac:dyDescent="0.35">
      <c r="B212" s="110"/>
      <c r="C212" s="111"/>
      <c r="G212" s="8"/>
      <c r="H212" s="8"/>
      <c r="I212" s="8"/>
      <c r="J212" s="8"/>
      <c r="K212" s="8"/>
      <c r="L212" s="8"/>
      <c r="M212" s="8"/>
      <c r="N212" s="8"/>
      <c r="O212" s="8"/>
    </row>
    <row r="213" spans="2:15" x14ac:dyDescent="0.35">
      <c r="B213" s="110"/>
      <c r="C213" s="111"/>
      <c r="G213" s="8"/>
      <c r="H213" s="8"/>
      <c r="I213" s="8"/>
      <c r="J213" s="8"/>
      <c r="K213" s="8"/>
      <c r="L213" s="8"/>
      <c r="M213" s="8"/>
      <c r="N213" s="8"/>
      <c r="O213" s="8"/>
    </row>
    <row r="214" spans="2:15" x14ac:dyDescent="0.35">
      <c r="B214" s="110"/>
      <c r="C214" s="111"/>
      <c r="G214" s="8"/>
      <c r="H214" s="8"/>
      <c r="I214" s="8"/>
      <c r="J214" s="8"/>
      <c r="K214" s="8"/>
      <c r="L214" s="8"/>
      <c r="M214" s="8"/>
      <c r="N214" s="8"/>
      <c r="O214" s="8"/>
    </row>
    <row r="215" spans="2:15" x14ac:dyDescent="0.35">
      <c r="B215" s="110"/>
      <c r="C215" s="111"/>
      <c r="G215" s="8"/>
      <c r="H215" s="8"/>
      <c r="I215" s="8"/>
      <c r="J215" s="8"/>
      <c r="K215" s="8"/>
      <c r="L215" s="8"/>
      <c r="M215" s="8"/>
      <c r="N215" s="8"/>
      <c r="O215" s="8"/>
    </row>
    <row r="216" spans="2:15" x14ac:dyDescent="0.35">
      <c r="B216" s="110"/>
      <c r="C216" s="111"/>
      <c r="G216" s="8"/>
      <c r="H216" s="8"/>
      <c r="I216" s="8"/>
      <c r="J216" s="8"/>
      <c r="K216" s="8"/>
      <c r="L216" s="8"/>
      <c r="M216" s="8"/>
      <c r="N216" s="8"/>
      <c r="O216" s="8"/>
    </row>
    <row r="217" spans="2:15" x14ac:dyDescent="0.35">
      <c r="B217" s="110"/>
      <c r="C217" s="111"/>
      <c r="G217" s="8"/>
      <c r="H217" s="8"/>
      <c r="I217" s="8"/>
      <c r="J217" s="8"/>
      <c r="K217" s="8"/>
      <c r="L217" s="8"/>
      <c r="M217" s="8"/>
      <c r="N217" s="8"/>
      <c r="O217" s="8"/>
    </row>
    <row r="218" spans="2:15" x14ac:dyDescent="0.35">
      <c r="B218" s="110"/>
      <c r="C218" s="111"/>
      <c r="G218" s="8"/>
      <c r="H218" s="8"/>
      <c r="I218" s="8"/>
      <c r="J218" s="8"/>
      <c r="K218" s="8"/>
      <c r="L218" s="8"/>
      <c r="M218" s="8"/>
      <c r="N218" s="8"/>
      <c r="O218" s="8"/>
    </row>
    <row r="219" spans="2:15" x14ac:dyDescent="0.35">
      <c r="B219" s="110"/>
      <c r="C219" s="111"/>
      <c r="G219" s="8"/>
      <c r="H219" s="8"/>
      <c r="I219" s="8"/>
      <c r="J219" s="8"/>
      <c r="K219" s="8"/>
      <c r="L219" s="8"/>
      <c r="M219" s="8"/>
      <c r="N219" s="8"/>
      <c r="O219" s="8"/>
    </row>
    <row r="220" spans="2:15" x14ac:dyDescent="0.35">
      <c r="B220" s="110"/>
      <c r="C220" s="111"/>
      <c r="G220" s="8"/>
      <c r="H220" s="8"/>
      <c r="I220" s="8"/>
      <c r="J220" s="8"/>
      <c r="K220" s="8"/>
      <c r="L220" s="8"/>
      <c r="M220" s="8"/>
      <c r="N220" s="8"/>
      <c r="O220" s="8"/>
    </row>
    <row r="221" spans="2:15" x14ac:dyDescent="0.35">
      <c r="B221" s="110"/>
      <c r="C221" s="111"/>
      <c r="G221" s="8"/>
      <c r="H221" s="8"/>
      <c r="I221" s="8"/>
      <c r="J221" s="8"/>
      <c r="K221" s="8"/>
      <c r="L221" s="8"/>
      <c r="M221" s="8"/>
      <c r="N221" s="8"/>
      <c r="O221" s="8"/>
    </row>
    <row r="222" spans="2:15" x14ac:dyDescent="0.35">
      <c r="B222" s="110"/>
      <c r="C222" s="111"/>
      <c r="G222" s="8"/>
      <c r="H222" s="8"/>
      <c r="I222" s="8"/>
      <c r="J222" s="8"/>
      <c r="K222" s="8"/>
      <c r="L222" s="8"/>
      <c r="M222" s="8"/>
      <c r="N222" s="8"/>
      <c r="O222" s="8"/>
    </row>
    <row r="223" spans="2:15" x14ac:dyDescent="0.35">
      <c r="B223" s="110"/>
      <c r="C223" s="111"/>
      <c r="G223" s="8"/>
      <c r="H223" s="8"/>
      <c r="I223" s="8"/>
      <c r="J223" s="8"/>
      <c r="K223" s="8"/>
      <c r="L223" s="8"/>
      <c r="M223" s="8"/>
      <c r="N223" s="8"/>
      <c r="O223" s="8"/>
    </row>
    <row r="224" spans="2:15" x14ac:dyDescent="0.35">
      <c r="B224" s="110"/>
      <c r="C224" s="111"/>
      <c r="G224" s="8"/>
      <c r="H224" s="8"/>
      <c r="I224" s="8"/>
      <c r="J224" s="8"/>
      <c r="K224" s="8"/>
      <c r="L224" s="8"/>
      <c r="M224" s="8"/>
      <c r="N224" s="8"/>
      <c r="O224" s="8"/>
    </row>
    <row r="225" spans="2:15" x14ac:dyDescent="0.35">
      <c r="B225" s="110"/>
      <c r="C225" s="111"/>
      <c r="G225" s="8"/>
      <c r="H225" s="8"/>
      <c r="I225" s="8"/>
      <c r="J225" s="8"/>
      <c r="K225" s="8"/>
      <c r="L225" s="8"/>
      <c r="M225" s="8"/>
      <c r="N225" s="8"/>
      <c r="O225" s="8"/>
    </row>
    <row r="226" spans="2:15" x14ac:dyDescent="0.35">
      <c r="B226" s="110"/>
      <c r="C226" s="111"/>
      <c r="G226" s="8"/>
      <c r="H226" s="8"/>
      <c r="I226" s="8"/>
      <c r="J226" s="8"/>
      <c r="K226" s="8"/>
      <c r="L226" s="8"/>
      <c r="M226" s="8"/>
      <c r="N226" s="8"/>
      <c r="O226" s="8"/>
    </row>
    <row r="227" spans="2:15" x14ac:dyDescent="0.35">
      <c r="B227" s="110"/>
      <c r="C227" s="111"/>
      <c r="G227" s="8"/>
      <c r="H227" s="8"/>
      <c r="I227" s="8"/>
      <c r="J227" s="8"/>
      <c r="K227" s="8"/>
      <c r="L227" s="8"/>
      <c r="M227" s="8"/>
      <c r="N227" s="8"/>
      <c r="O227" s="8"/>
    </row>
    <row r="228" spans="2:15" x14ac:dyDescent="0.35">
      <c r="B228" s="110"/>
      <c r="C228" s="111"/>
      <c r="G228" s="8"/>
      <c r="H228" s="8"/>
      <c r="I228" s="8"/>
      <c r="J228" s="8"/>
      <c r="K228" s="8"/>
      <c r="L228" s="8"/>
      <c r="M228" s="8"/>
      <c r="N228" s="8"/>
      <c r="O228" s="8"/>
    </row>
    <row r="229" spans="2:15" x14ac:dyDescent="0.35">
      <c r="B229" s="110"/>
      <c r="C229" s="111"/>
      <c r="G229" s="8"/>
      <c r="H229" s="8"/>
      <c r="I229" s="8"/>
      <c r="J229" s="8"/>
      <c r="K229" s="8"/>
      <c r="L229" s="8"/>
      <c r="M229" s="8"/>
      <c r="N229" s="8"/>
      <c r="O229" s="8"/>
    </row>
    <row r="230" spans="2:15" x14ac:dyDescent="0.35">
      <c r="B230" s="110"/>
      <c r="C230" s="111"/>
      <c r="G230" s="8"/>
      <c r="H230" s="8"/>
      <c r="I230" s="8"/>
      <c r="J230" s="8"/>
      <c r="K230" s="8"/>
      <c r="L230" s="8"/>
      <c r="M230" s="8"/>
      <c r="N230" s="8"/>
      <c r="O230" s="8"/>
    </row>
    <row r="231" spans="2:15" x14ac:dyDescent="0.35">
      <c r="B231" s="110"/>
      <c r="C231" s="111"/>
      <c r="G231" s="8"/>
      <c r="H231" s="8"/>
      <c r="I231" s="8"/>
      <c r="J231" s="8"/>
      <c r="K231" s="8"/>
      <c r="L231" s="8"/>
      <c r="M231" s="8"/>
      <c r="N231" s="8"/>
      <c r="O231" s="8"/>
    </row>
    <row r="232" spans="2:15" x14ac:dyDescent="0.35">
      <c r="B232" s="110"/>
      <c r="C232" s="111"/>
      <c r="G232" s="8"/>
      <c r="H232" s="8"/>
      <c r="I232" s="8"/>
      <c r="J232" s="8"/>
      <c r="K232" s="8"/>
      <c r="L232" s="8"/>
      <c r="M232" s="8"/>
      <c r="N232" s="8"/>
      <c r="O232" s="8"/>
    </row>
    <row r="233" spans="2:15" x14ac:dyDescent="0.35">
      <c r="B233" s="110"/>
      <c r="C233" s="111"/>
      <c r="G233" s="8"/>
      <c r="H233" s="8"/>
      <c r="I233" s="8"/>
      <c r="J233" s="8"/>
      <c r="K233" s="8"/>
      <c r="L233" s="8"/>
      <c r="M233" s="8"/>
      <c r="N233" s="8"/>
      <c r="O233" s="8"/>
    </row>
    <row r="234" spans="2:15" x14ac:dyDescent="0.35">
      <c r="B234" s="110"/>
      <c r="C234" s="111"/>
      <c r="G234" s="8"/>
      <c r="H234" s="8"/>
      <c r="I234" s="8"/>
      <c r="J234" s="8"/>
      <c r="K234" s="8"/>
      <c r="L234" s="8"/>
      <c r="M234" s="8"/>
      <c r="N234" s="8"/>
      <c r="O234" s="8"/>
    </row>
    <row r="235" spans="2:15" x14ac:dyDescent="0.35">
      <c r="B235" s="110"/>
      <c r="C235" s="111"/>
      <c r="G235" s="8"/>
      <c r="H235" s="8"/>
      <c r="I235" s="8"/>
      <c r="J235" s="8"/>
      <c r="K235" s="8"/>
      <c r="L235" s="8"/>
      <c r="M235" s="8"/>
      <c r="N235" s="8"/>
      <c r="O235" s="8"/>
    </row>
    <row r="236" spans="2:15" x14ac:dyDescent="0.35">
      <c r="B236" s="110"/>
      <c r="C236" s="111"/>
      <c r="G236" s="8"/>
      <c r="H236" s="8"/>
      <c r="I236" s="8"/>
      <c r="J236" s="8"/>
      <c r="K236" s="8"/>
      <c r="L236" s="8"/>
      <c r="M236" s="8"/>
      <c r="N236" s="8"/>
      <c r="O236" s="8"/>
    </row>
    <row r="237" spans="2:15" x14ac:dyDescent="0.35">
      <c r="B237" s="110"/>
      <c r="C237" s="111"/>
      <c r="G237" s="8"/>
      <c r="H237" s="8"/>
      <c r="I237" s="8"/>
      <c r="J237" s="8"/>
      <c r="K237" s="8"/>
      <c r="L237" s="8"/>
      <c r="M237" s="8"/>
      <c r="N237" s="8"/>
      <c r="O237" s="8"/>
    </row>
    <row r="238" spans="2:15" x14ac:dyDescent="0.35">
      <c r="B238" s="110"/>
      <c r="C238" s="111"/>
      <c r="G238" s="8"/>
      <c r="H238" s="8"/>
      <c r="I238" s="8"/>
      <c r="J238" s="8"/>
      <c r="K238" s="8"/>
      <c r="L238" s="8"/>
      <c r="M238" s="8"/>
      <c r="N238" s="8"/>
      <c r="O238" s="8"/>
    </row>
    <row r="239" spans="2:15" x14ac:dyDescent="0.35">
      <c r="B239" s="110"/>
      <c r="C239" s="111"/>
      <c r="G239" s="8"/>
      <c r="H239" s="8"/>
      <c r="I239" s="8"/>
      <c r="J239" s="8"/>
      <c r="K239" s="8"/>
      <c r="L239" s="8"/>
      <c r="M239" s="8"/>
      <c r="N239" s="8"/>
      <c r="O239" s="8"/>
    </row>
    <row r="240" spans="2:15" x14ac:dyDescent="0.35">
      <c r="B240" s="110"/>
      <c r="C240" s="111"/>
      <c r="G240" s="8"/>
      <c r="H240" s="8"/>
      <c r="I240" s="8"/>
      <c r="J240" s="8"/>
      <c r="K240" s="8"/>
      <c r="L240" s="8"/>
      <c r="M240" s="8"/>
      <c r="N240" s="8"/>
      <c r="O240" s="8"/>
    </row>
    <row r="241" spans="7:15" x14ac:dyDescent="0.35">
      <c r="G241" s="8"/>
      <c r="H241" s="8"/>
      <c r="I241" s="8"/>
      <c r="J241" s="8"/>
      <c r="K241" s="8"/>
      <c r="L241" s="8"/>
      <c r="M241" s="8"/>
      <c r="N241" s="8"/>
      <c r="O241" s="8"/>
    </row>
    <row r="242" spans="7:15" x14ac:dyDescent="0.35">
      <c r="G242" s="8"/>
      <c r="H242" s="8"/>
      <c r="I242" s="8"/>
      <c r="J242" s="8"/>
      <c r="K242" s="8"/>
      <c r="L242" s="8"/>
      <c r="M242" s="8"/>
      <c r="N242" s="8"/>
      <c r="O242" s="8"/>
    </row>
    <row r="243" spans="7:15" x14ac:dyDescent="0.35">
      <c r="G243" s="8"/>
      <c r="H243" s="8"/>
      <c r="I243" s="8"/>
      <c r="J243" s="8"/>
      <c r="K243" s="8"/>
      <c r="L243" s="8"/>
      <c r="M243" s="8"/>
      <c r="N243" s="8"/>
      <c r="O243" s="8"/>
    </row>
    <row r="244" spans="7:15" x14ac:dyDescent="0.35">
      <c r="G244" s="8"/>
      <c r="H244" s="8"/>
      <c r="I244" s="8"/>
      <c r="J244" s="8"/>
      <c r="K244" s="8"/>
      <c r="L244" s="8"/>
      <c r="M244" s="8"/>
      <c r="N244" s="8"/>
      <c r="O244" s="8"/>
    </row>
    <row r="245" spans="7:15" x14ac:dyDescent="0.35">
      <c r="G245" s="8"/>
      <c r="H245" s="8"/>
      <c r="I245" s="8"/>
      <c r="J245" s="8"/>
      <c r="K245" s="8"/>
      <c r="L245" s="8"/>
      <c r="M245" s="8"/>
      <c r="N245" s="8"/>
      <c r="O245" s="8"/>
    </row>
    <row r="246" spans="7:15" x14ac:dyDescent="0.35">
      <c r="G246" s="8"/>
      <c r="H246" s="8"/>
      <c r="I246" s="8"/>
      <c r="J246" s="8"/>
      <c r="K246" s="8"/>
      <c r="L246" s="8"/>
      <c r="M246" s="8"/>
      <c r="N246" s="8"/>
      <c r="O246" s="8"/>
    </row>
    <row r="247" spans="7:15" x14ac:dyDescent="0.35">
      <c r="G247" s="8"/>
      <c r="H247" s="8"/>
      <c r="I247" s="8"/>
      <c r="J247" s="8"/>
      <c r="K247" s="8"/>
      <c r="L247" s="8"/>
      <c r="M247" s="8"/>
      <c r="N247" s="8"/>
      <c r="O247" s="8"/>
    </row>
    <row r="248" spans="7:15" x14ac:dyDescent="0.35">
      <c r="G248" s="8"/>
      <c r="H248" s="8"/>
      <c r="I248" s="8"/>
      <c r="J248" s="8"/>
      <c r="K248" s="8"/>
      <c r="L248" s="8"/>
      <c r="M248" s="8"/>
      <c r="N248" s="8"/>
      <c r="O248" s="8"/>
    </row>
    <row r="249" spans="7:15" x14ac:dyDescent="0.35">
      <c r="G249" s="8"/>
      <c r="H249" s="8"/>
      <c r="I249" s="8"/>
      <c r="J249" s="8"/>
      <c r="K249" s="8"/>
      <c r="L249" s="8"/>
      <c r="M249" s="8"/>
      <c r="N249" s="8"/>
      <c r="O249" s="8"/>
    </row>
    <row r="250" spans="7:15" x14ac:dyDescent="0.35">
      <c r="G250" s="8"/>
      <c r="H250" s="8"/>
      <c r="I250" s="8"/>
      <c r="J250" s="8"/>
      <c r="K250" s="8"/>
      <c r="L250" s="8"/>
      <c r="M250" s="8"/>
      <c r="N250" s="8"/>
      <c r="O250" s="8"/>
    </row>
    <row r="251" spans="7:15" x14ac:dyDescent="0.35">
      <c r="G251" s="8"/>
      <c r="H251" s="8"/>
      <c r="I251" s="8"/>
      <c r="J251" s="8"/>
      <c r="K251" s="8"/>
      <c r="L251" s="8"/>
      <c r="M251" s="8"/>
      <c r="N251" s="8"/>
      <c r="O251" s="8"/>
    </row>
    <row r="252" spans="7:15" x14ac:dyDescent="0.35">
      <c r="G252" s="8"/>
      <c r="H252" s="8"/>
      <c r="I252" s="8"/>
      <c r="J252" s="8"/>
      <c r="K252" s="8"/>
      <c r="L252" s="8"/>
      <c r="M252" s="8"/>
      <c r="N252" s="8"/>
      <c r="O252" s="8"/>
    </row>
    <row r="253" spans="7:15" x14ac:dyDescent="0.35">
      <c r="G253" s="8"/>
      <c r="H253" s="8"/>
      <c r="I253" s="8"/>
      <c r="J253" s="8"/>
      <c r="K253" s="8"/>
      <c r="L253" s="8"/>
      <c r="M253" s="8"/>
      <c r="N253" s="8"/>
      <c r="O253" s="8"/>
    </row>
    <row r="254" spans="7:15" x14ac:dyDescent="0.35">
      <c r="G254" s="8"/>
      <c r="H254" s="8"/>
      <c r="I254" s="8"/>
      <c r="J254" s="8"/>
      <c r="K254" s="8"/>
      <c r="L254" s="8"/>
      <c r="M254" s="8"/>
      <c r="N254" s="8"/>
      <c r="O254" s="8"/>
    </row>
    <row r="255" spans="7:15" x14ac:dyDescent="0.35">
      <c r="G255" s="8"/>
      <c r="H255" s="8"/>
      <c r="I255" s="8"/>
      <c r="J255" s="8"/>
      <c r="K255" s="8"/>
      <c r="L255" s="8"/>
      <c r="M255" s="8"/>
      <c r="N255" s="8"/>
      <c r="O255" s="8"/>
    </row>
    <row r="256" spans="7:15" x14ac:dyDescent="0.35">
      <c r="G256" s="8"/>
      <c r="H256" s="8"/>
      <c r="I256" s="8"/>
      <c r="J256" s="8"/>
      <c r="K256" s="8"/>
      <c r="L256" s="8"/>
      <c r="M256" s="8"/>
      <c r="N256" s="8"/>
      <c r="O256" s="8"/>
    </row>
    <row r="257" spans="7:15" x14ac:dyDescent="0.35">
      <c r="G257" s="8"/>
      <c r="H257" s="8"/>
      <c r="I257" s="8"/>
      <c r="J257" s="8"/>
      <c r="K257" s="8"/>
      <c r="L257" s="8"/>
      <c r="M257" s="8"/>
      <c r="N257" s="8"/>
      <c r="O257" s="8"/>
    </row>
    <row r="258" spans="7:15" x14ac:dyDescent="0.35">
      <c r="G258" s="8"/>
      <c r="H258" s="8"/>
      <c r="I258" s="8"/>
      <c r="J258" s="8"/>
      <c r="K258" s="8"/>
      <c r="L258" s="8"/>
      <c r="M258" s="8"/>
      <c r="N258" s="8"/>
      <c r="O258" s="8"/>
    </row>
    <row r="259" spans="7:15" x14ac:dyDescent="0.35">
      <c r="G259" s="8"/>
      <c r="H259" s="8"/>
      <c r="I259" s="8"/>
      <c r="J259" s="8"/>
      <c r="K259" s="8"/>
      <c r="L259" s="8"/>
      <c r="M259" s="8"/>
      <c r="N259" s="8"/>
      <c r="O259" s="8"/>
    </row>
    <row r="260" spans="7:15" x14ac:dyDescent="0.35">
      <c r="G260" s="8"/>
      <c r="H260" s="8"/>
      <c r="I260" s="8"/>
      <c r="J260" s="8"/>
      <c r="K260" s="8"/>
      <c r="L260" s="8"/>
      <c r="M260" s="8"/>
      <c r="N260" s="8"/>
      <c r="O260" s="8"/>
    </row>
    <row r="261" spans="7:15" x14ac:dyDescent="0.35">
      <c r="G261" s="8"/>
      <c r="H261" s="8"/>
      <c r="I261" s="8"/>
      <c r="J261" s="8"/>
      <c r="K261" s="8"/>
      <c r="L261" s="8"/>
      <c r="M261" s="8"/>
      <c r="N261" s="8"/>
      <c r="O261" s="8"/>
    </row>
    <row r="262" spans="7:15" x14ac:dyDescent="0.35">
      <c r="G262" s="8"/>
      <c r="H262" s="8"/>
      <c r="I262" s="8"/>
      <c r="J262" s="8"/>
      <c r="K262" s="8"/>
      <c r="L262" s="8"/>
      <c r="M262" s="8"/>
      <c r="N262" s="8"/>
      <c r="O262" s="8"/>
    </row>
    <row r="263" spans="7:15" x14ac:dyDescent="0.35">
      <c r="G263" s="8"/>
      <c r="H263" s="8"/>
      <c r="I263" s="8"/>
      <c r="J263" s="8"/>
      <c r="K263" s="8"/>
      <c r="L263" s="8"/>
      <c r="M263" s="8"/>
      <c r="N263" s="8"/>
      <c r="O263" s="8"/>
    </row>
    <row r="264" spans="7:15" x14ac:dyDescent="0.35">
      <c r="G264" s="8"/>
      <c r="H264" s="8"/>
      <c r="I264" s="8"/>
      <c r="J264" s="8"/>
      <c r="K264" s="8"/>
      <c r="L264" s="8"/>
      <c r="M264" s="8"/>
      <c r="N264" s="8"/>
      <c r="O264" s="8"/>
    </row>
    <row r="265" spans="7:15" x14ac:dyDescent="0.35">
      <c r="G265" s="8"/>
      <c r="H265" s="8"/>
      <c r="I265" s="8"/>
      <c r="J265" s="8"/>
      <c r="K265" s="8"/>
      <c r="L265" s="8"/>
      <c r="M265" s="8"/>
      <c r="N265" s="8"/>
      <c r="O265" s="8"/>
    </row>
    <row r="266" spans="7:15" x14ac:dyDescent="0.35">
      <c r="G266" s="8"/>
      <c r="H266" s="8"/>
      <c r="I266" s="8"/>
      <c r="J266" s="8"/>
      <c r="K266" s="8"/>
      <c r="L266" s="8"/>
      <c r="M266" s="8"/>
      <c r="N266" s="8"/>
      <c r="O266" s="8"/>
    </row>
    <row r="267" spans="7:15" x14ac:dyDescent="0.35">
      <c r="G267" s="8"/>
      <c r="H267" s="8"/>
      <c r="I267" s="8"/>
      <c r="J267" s="8"/>
      <c r="K267" s="8"/>
      <c r="L267" s="8"/>
      <c r="M267" s="8"/>
      <c r="N267" s="8"/>
      <c r="O267" s="8"/>
    </row>
    <row r="268" spans="7:15" x14ac:dyDescent="0.35">
      <c r="G268" s="8"/>
      <c r="H268" s="8"/>
      <c r="I268" s="8"/>
      <c r="J268" s="8"/>
      <c r="K268" s="8"/>
      <c r="L268" s="8"/>
      <c r="M268" s="8"/>
      <c r="N268" s="8"/>
      <c r="O268" s="8"/>
    </row>
    <row r="269" spans="7:15" x14ac:dyDescent="0.35">
      <c r="G269" s="8"/>
      <c r="H269" s="8"/>
      <c r="I269" s="8"/>
      <c r="J269" s="8"/>
      <c r="K269" s="8"/>
      <c r="L269" s="8"/>
      <c r="M269" s="8"/>
      <c r="N269" s="8"/>
      <c r="O269" s="8"/>
    </row>
    <row r="270" spans="7:15" x14ac:dyDescent="0.35">
      <c r="G270" s="8"/>
      <c r="H270" s="8"/>
      <c r="I270" s="8"/>
      <c r="J270" s="8"/>
      <c r="K270" s="8"/>
      <c r="L270" s="8"/>
      <c r="M270" s="8"/>
      <c r="N270" s="8"/>
      <c r="O270" s="8"/>
    </row>
    <row r="271" spans="7:15" x14ac:dyDescent="0.35">
      <c r="G271" s="8"/>
      <c r="H271" s="8"/>
      <c r="I271" s="8"/>
      <c r="J271" s="8"/>
      <c r="K271" s="8"/>
      <c r="L271" s="8"/>
      <c r="M271" s="8"/>
      <c r="N271" s="8"/>
      <c r="O271" s="8"/>
    </row>
    <row r="272" spans="7:15" x14ac:dyDescent="0.35">
      <c r="G272" s="8"/>
      <c r="H272" s="8"/>
      <c r="I272" s="8"/>
      <c r="J272" s="8"/>
      <c r="K272" s="8"/>
      <c r="L272" s="8"/>
      <c r="M272" s="8"/>
      <c r="N272" s="8"/>
      <c r="O272" s="8"/>
    </row>
    <row r="273" spans="7:15" x14ac:dyDescent="0.35">
      <c r="G273" s="8"/>
      <c r="H273" s="8"/>
      <c r="I273" s="8"/>
      <c r="J273" s="8"/>
      <c r="K273" s="8"/>
      <c r="L273" s="8"/>
      <c r="M273" s="8"/>
      <c r="N273" s="8"/>
      <c r="O273" s="8"/>
    </row>
    <row r="274" spans="7:15" x14ac:dyDescent="0.35">
      <c r="G274" s="8"/>
      <c r="H274" s="8"/>
      <c r="I274" s="8"/>
      <c r="J274" s="8"/>
      <c r="K274" s="8"/>
      <c r="L274" s="8"/>
      <c r="M274" s="8"/>
      <c r="N274" s="8"/>
      <c r="O274" s="8"/>
    </row>
    <row r="275" spans="7:15" x14ac:dyDescent="0.35">
      <c r="G275" s="8"/>
      <c r="H275" s="8"/>
      <c r="I275" s="8"/>
      <c r="J275" s="8"/>
      <c r="K275" s="8"/>
      <c r="L275" s="8"/>
      <c r="M275" s="8"/>
      <c r="N275" s="8"/>
      <c r="O275" s="8"/>
    </row>
    <row r="276" spans="7:15" x14ac:dyDescent="0.35">
      <c r="G276" s="8"/>
      <c r="H276" s="8"/>
      <c r="I276" s="8"/>
      <c r="J276" s="8"/>
      <c r="K276" s="8"/>
      <c r="L276" s="8"/>
      <c r="M276" s="8"/>
      <c r="N276" s="8"/>
      <c r="O276" s="8"/>
    </row>
    <row r="277" spans="7:15" x14ac:dyDescent="0.35">
      <c r="G277" s="8"/>
      <c r="H277" s="8"/>
      <c r="I277" s="8"/>
      <c r="J277" s="8"/>
      <c r="K277" s="8"/>
      <c r="L277" s="8"/>
      <c r="M277" s="8"/>
      <c r="N277" s="8"/>
      <c r="O277" s="8"/>
    </row>
    <row r="278" spans="7:15" x14ac:dyDescent="0.35">
      <c r="G278" s="8"/>
      <c r="H278" s="8"/>
      <c r="I278" s="8"/>
      <c r="J278" s="8"/>
      <c r="K278" s="8"/>
      <c r="L278" s="8"/>
      <c r="M278" s="8"/>
      <c r="N278" s="8"/>
      <c r="O278" s="8"/>
    </row>
    <row r="279" spans="7:15" x14ac:dyDescent="0.35">
      <c r="G279" s="8"/>
      <c r="H279" s="8"/>
      <c r="I279" s="8"/>
      <c r="J279" s="8"/>
      <c r="K279" s="8"/>
      <c r="L279" s="8"/>
      <c r="M279" s="8"/>
      <c r="N279" s="8"/>
      <c r="O279" s="8"/>
    </row>
    <row r="280" spans="7:15" x14ac:dyDescent="0.35">
      <c r="G280" s="8"/>
      <c r="H280" s="8"/>
      <c r="I280" s="8"/>
      <c r="J280" s="8"/>
      <c r="K280" s="8"/>
      <c r="L280" s="8"/>
      <c r="M280" s="8"/>
      <c r="N280" s="8"/>
      <c r="O280" s="8"/>
    </row>
    <row r="281" spans="7:15" x14ac:dyDescent="0.35">
      <c r="G281" s="8"/>
      <c r="H281" s="8"/>
      <c r="I281" s="8"/>
      <c r="J281" s="8"/>
      <c r="K281" s="8"/>
      <c r="L281" s="8"/>
      <c r="M281" s="8"/>
      <c r="N281" s="8"/>
      <c r="O281" s="8"/>
    </row>
    <row r="282" spans="7:15" x14ac:dyDescent="0.35">
      <c r="G282" s="8"/>
      <c r="H282" s="8"/>
      <c r="I282" s="8"/>
      <c r="J282" s="8"/>
      <c r="K282" s="8"/>
      <c r="L282" s="8"/>
      <c r="M282" s="8"/>
      <c r="N282" s="8"/>
      <c r="O282" s="8"/>
    </row>
    <row r="283" spans="7:15" x14ac:dyDescent="0.35">
      <c r="G283" s="8"/>
      <c r="H283" s="8"/>
      <c r="I283" s="8"/>
      <c r="J283" s="8"/>
      <c r="K283" s="8"/>
      <c r="L283" s="8"/>
      <c r="M283" s="8"/>
      <c r="N283" s="8"/>
      <c r="O283" s="8"/>
    </row>
    <row r="284" spans="7:15" x14ac:dyDescent="0.35">
      <c r="G284" s="8"/>
      <c r="H284" s="8"/>
      <c r="I284" s="8"/>
      <c r="J284" s="8"/>
      <c r="K284" s="8"/>
      <c r="L284" s="8"/>
      <c r="M284" s="8"/>
      <c r="N284" s="8"/>
      <c r="O284" s="8"/>
    </row>
    <row r="285" spans="7:15" x14ac:dyDescent="0.35">
      <c r="G285" s="8"/>
      <c r="H285" s="8"/>
      <c r="I285" s="8"/>
      <c r="J285" s="8"/>
      <c r="K285" s="8"/>
      <c r="L285" s="8"/>
      <c r="M285" s="8"/>
      <c r="N285" s="8"/>
      <c r="O285" s="8"/>
    </row>
    <row r="286" spans="7:15" x14ac:dyDescent="0.35">
      <c r="G286" s="8"/>
      <c r="H286" s="8"/>
      <c r="I286" s="8"/>
      <c r="J286" s="8"/>
      <c r="K286" s="8"/>
      <c r="L286" s="8"/>
      <c r="M286" s="8"/>
      <c r="N286" s="8"/>
      <c r="O286" s="8"/>
    </row>
    <row r="287" spans="7:15" x14ac:dyDescent="0.35">
      <c r="G287" s="8"/>
      <c r="H287" s="8"/>
      <c r="I287" s="8"/>
      <c r="J287" s="8"/>
      <c r="K287" s="8"/>
      <c r="L287" s="8"/>
      <c r="M287" s="8"/>
      <c r="N287" s="8"/>
      <c r="O287" s="8"/>
    </row>
    <row r="288" spans="7:15" x14ac:dyDescent="0.35">
      <c r="G288" s="8"/>
      <c r="H288" s="8"/>
      <c r="I288" s="8"/>
      <c r="J288" s="8"/>
      <c r="K288" s="8"/>
      <c r="L288" s="8"/>
      <c r="M288" s="8"/>
      <c r="N288" s="8"/>
      <c r="O288" s="8"/>
    </row>
    <row r="289" spans="7:15" x14ac:dyDescent="0.35">
      <c r="G289" s="8"/>
      <c r="H289" s="8"/>
      <c r="I289" s="8"/>
      <c r="J289" s="8"/>
      <c r="K289" s="8"/>
      <c r="L289" s="8"/>
      <c r="M289" s="8"/>
      <c r="N289" s="8"/>
      <c r="O289" s="8"/>
    </row>
    <row r="290" spans="7:15" x14ac:dyDescent="0.35">
      <c r="G290" s="8"/>
      <c r="H290" s="8"/>
      <c r="I290" s="8"/>
      <c r="J290" s="8"/>
      <c r="K290" s="8"/>
      <c r="L290" s="8"/>
      <c r="M290" s="8"/>
      <c r="N290" s="8"/>
      <c r="O290" s="8"/>
    </row>
    <row r="291" spans="7:15" x14ac:dyDescent="0.35">
      <c r="G291" s="8"/>
      <c r="H291" s="8"/>
      <c r="I291" s="8"/>
      <c r="J291" s="8"/>
      <c r="K291" s="8"/>
      <c r="L291" s="8"/>
      <c r="M291" s="8"/>
      <c r="N291" s="8"/>
      <c r="O291" s="8"/>
    </row>
    <row r="292" spans="7:15" x14ac:dyDescent="0.35">
      <c r="G292" s="8"/>
      <c r="H292" s="8"/>
      <c r="I292" s="8"/>
      <c r="J292" s="8"/>
      <c r="K292" s="8"/>
      <c r="L292" s="8"/>
      <c r="M292" s="8"/>
      <c r="N292" s="8"/>
      <c r="O292" s="8"/>
    </row>
    <row r="293" spans="7:15" x14ac:dyDescent="0.35">
      <c r="G293" s="8"/>
      <c r="H293" s="8"/>
      <c r="I293" s="8"/>
      <c r="J293" s="8"/>
      <c r="K293" s="8"/>
      <c r="L293" s="8"/>
      <c r="M293" s="8"/>
      <c r="N293" s="8"/>
      <c r="O293" s="8"/>
    </row>
    <row r="294" spans="7:15" x14ac:dyDescent="0.35">
      <c r="G294" s="8"/>
      <c r="H294" s="8"/>
      <c r="I294" s="8"/>
      <c r="J294" s="8"/>
      <c r="K294" s="8"/>
      <c r="L294" s="8"/>
      <c r="M294" s="8"/>
      <c r="N294" s="8"/>
      <c r="O294" s="8"/>
    </row>
    <row r="295" spans="7:15" x14ac:dyDescent="0.35">
      <c r="G295" s="8"/>
      <c r="H295" s="8"/>
      <c r="I295" s="8"/>
      <c r="J295" s="8"/>
      <c r="K295" s="8"/>
      <c r="L295" s="8"/>
      <c r="M295" s="8"/>
      <c r="N295" s="8"/>
      <c r="O295" s="8"/>
    </row>
    <row r="296" spans="7:15" x14ac:dyDescent="0.35">
      <c r="G296" s="8"/>
      <c r="H296" s="8"/>
      <c r="I296" s="8"/>
      <c r="J296" s="8"/>
      <c r="K296" s="8"/>
      <c r="L296" s="8"/>
      <c r="M296" s="8"/>
      <c r="N296" s="8"/>
      <c r="O296" s="8"/>
    </row>
    <row r="297" spans="7:15" x14ac:dyDescent="0.35">
      <c r="G297" s="8"/>
      <c r="H297" s="8"/>
      <c r="I297" s="8"/>
      <c r="J297" s="8"/>
      <c r="K297" s="8"/>
      <c r="L297" s="8"/>
      <c r="M297" s="8"/>
      <c r="N297" s="8"/>
      <c r="O297" s="8"/>
    </row>
    <row r="298" spans="7:15" x14ac:dyDescent="0.35">
      <c r="G298" s="8"/>
      <c r="H298" s="8"/>
      <c r="I298" s="8"/>
      <c r="J298" s="8"/>
      <c r="K298" s="8"/>
      <c r="L298" s="8"/>
      <c r="M298" s="8"/>
      <c r="N298" s="8"/>
      <c r="O298" s="8"/>
    </row>
    <row r="299" spans="7:15" x14ac:dyDescent="0.35">
      <c r="G299" s="8"/>
      <c r="H299" s="8"/>
      <c r="I299" s="8"/>
      <c r="J299" s="8"/>
      <c r="K299" s="8"/>
      <c r="L299" s="8"/>
      <c r="M299" s="8"/>
      <c r="N299" s="8"/>
      <c r="O299" s="8"/>
    </row>
    <row r="300" spans="7:15" x14ac:dyDescent="0.35">
      <c r="G300" s="8"/>
      <c r="H300" s="8"/>
      <c r="I300" s="8"/>
      <c r="J300" s="8"/>
      <c r="K300" s="8"/>
      <c r="L300" s="8"/>
      <c r="M300" s="8"/>
      <c r="N300" s="8"/>
      <c r="O300" s="8"/>
    </row>
    <row r="301" spans="7:15" x14ac:dyDescent="0.35">
      <c r="G301" s="8"/>
      <c r="H301" s="8"/>
      <c r="I301" s="8"/>
      <c r="J301" s="8"/>
      <c r="K301" s="8"/>
      <c r="L301" s="8"/>
      <c r="M301" s="8"/>
      <c r="N301" s="8"/>
      <c r="O301" s="8"/>
    </row>
    <row r="302" spans="7:15" x14ac:dyDescent="0.35">
      <c r="G302" s="8"/>
      <c r="H302" s="8"/>
      <c r="I302" s="8"/>
      <c r="J302" s="8"/>
      <c r="K302" s="8"/>
      <c r="L302" s="8"/>
      <c r="M302" s="8"/>
      <c r="N302" s="8"/>
      <c r="O302" s="8"/>
    </row>
    <row r="303" spans="7:15" x14ac:dyDescent="0.35">
      <c r="G303" s="8"/>
      <c r="H303" s="8"/>
      <c r="I303" s="8"/>
      <c r="J303" s="8"/>
      <c r="K303" s="8"/>
      <c r="L303" s="8"/>
      <c r="M303" s="8"/>
      <c r="N303" s="8"/>
      <c r="O303" s="8"/>
    </row>
    <row r="304" spans="7:15" x14ac:dyDescent="0.35">
      <c r="G304" s="8"/>
      <c r="H304" s="8"/>
      <c r="I304" s="8"/>
      <c r="J304" s="8"/>
      <c r="K304" s="8"/>
      <c r="L304" s="8"/>
      <c r="M304" s="8"/>
      <c r="N304" s="8"/>
      <c r="O304" s="8"/>
    </row>
    <row r="305" spans="7:15" x14ac:dyDescent="0.35">
      <c r="G305" s="8"/>
      <c r="H305" s="8"/>
      <c r="I305" s="8"/>
      <c r="J305" s="8"/>
      <c r="K305" s="8"/>
      <c r="L305" s="8"/>
      <c r="M305" s="8"/>
      <c r="N305" s="8"/>
      <c r="O305" s="8"/>
    </row>
    <row r="306" spans="7:15" x14ac:dyDescent="0.35">
      <c r="G306" s="8"/>
      <c r="H306" s="8"/>
      <c r="I306" s="8"/>
      <c r="J306" s="8"/>
      <c r="K306" s="8"/>
      <c r="L306" s="8"/>
      <c r="M306" s="8"/>
      <c r="N306" s="8"/>
      <c r="O306" s="8"/>
    </row>
    <row r="307" spans="7:15" x14ac:dyDescent="0.35">
      <c r="G307" s="8"/>
      <c r="H307" s="8"/>
      <c r="I307" s="8"/>
      <c r="J307" s="8"/>
      <c r="K307" s="8"/>
      <c r="L307" s="8"/>
      <c r="M307" s="8"/>
      <c r="N307" s="8"/>
      <c r="O307" s="8"/>
    </row>
    <row r="308" spans="7:15" x14ac:dyDescent="0.35">
      <c r="G308" s="8"/>
      <c r="H308" s="8"/>
      <c r="I308" s="8"/>
      <c r="J308" s="8"/>
      <c r="K308" s="8"/>
      <c r="L308" s="8"/>
      <c r="M308" s="8"/>
      <c r="N308" s="8"/>
      <c r="O308" s="8"/>
    </row>
    <row r="309" spans="7:15" x14ac:dyDescent="0.35">
      <c r="G309" s="8"/>
      <c r="H309" s="8"/>
      <c r="I309" s="8"/>
      <c r="J309" s="8"/>
      <c r="K309" s="8"/>
      <c r="L309" s="8"/>
      <c r="M309" s="8"/>
      <c r="N309" s="8"/>
      <c r="O309" s="8"/>
    </row>
    <row r="310" spans="7:15" x14ac:dyDescent="0.35">
      <c r="G310" s="8"/>
      <c r="H310" s="8"/>
      <c r="I310" s="8"/>
      <c r="J310" s="8"/>
      <c r="K310" s="8"/>
      <c r="L310" s="8"/>
      <c r="M310" s="8"/>
      <c r="N310" s="8"/>
      <c r="O310" s="8"/>
    </row>
    <row r="311" spans="7:15" x14ac:dyDescent="0.35">
      <c r="G311" s="8"/>
      <c r="H311" s="8"/>
      <c r="I311" s="8"/>
      <c r="J311" s="8"/>
      <c r="K311" s="8"/>
      <c r="L311" s="8"/>
      <c r="M311" s="8"/>
      <c r="N311" s="8"/>
      <c r="O311" s="8"/>
    </row>
    <row r="312" spans="7:15" x14ac:dyDescent="0.35">
      <c r="G312" s="8"/>
      <c r="H312" s="8"/>
      <c r="I312" s="8"/>
      <c r="J312" s="8"/>
      <c r="K312" s="8"/>
      <c r="L312" s="8"/>
      <c r="M312" s="8"/>
      <c r="N312" s="8"/>
      <c r="O312" s="8"/>
    </row>
    <row r="313" spans="7:15" x14ac:dyDescent="0.35">
      <c r="G313" s="8"/>
      <c r="H313" s="8"/>
      <c r="I313" s="8"/>
      <c r="J313" s="8"/>
      <c r="K313" s="8"/>
      <c r="L313" s="8"/>
      <c r="M313" s="8"/>
      <c r="N313" s="8"/>
      <c r="O313" s="8"/>
    </row>
    <row r="314" spans="7:15" x14ac:dyDescent="0.35">
      <c r="G314" s="8"/>
      <c r="H314" s="8"/>
      <c r="I314" s="8"/>
      <c r="J314" s="8"/>
      <c r="K314" s="8"/>
      <c r="L314" s="8"/>
      <c r="M314" s="8"/>
      <c r="N314" s="8"/>
      <c r="O314" s="8"/>
    </row>
    <row r="315" spans="7:15" x14ac:dyDescent="0.35">
      <c r="G315" s="8"/>
      <c r="H315" s="8"/>
      <c r="I315" s="8"/>
      <c r="J315" s="8"/>
      <c r="K315" s="8"/>
      <c r="L315" s="8"/>
      <c r="M315" s="8"/>
      <c r="N315" s="8"/>
      <c r="O315" s="8"/>
    </row>
    <row r="316" spans="7:15" x14ac:dyDescent="0.35">
      <c r="G316" s="8"/>
      <c r="H316" s="8"/>
      <c r="I316" s="8"/>
      <c r="J316" s="8"/>
      <c r="K316" s="8"/>
      <c r="L316" s="8"/>
      <c r="M316" s="8"/>
      <c r="N316" s="8"/>
      <c r="O316" s="8"/>
    </row>
    <row r="317" spans="7:15" x14ac:dyDescent="0.35">
      <c r="G317" s="8"/>
      <c r="H317" s="8"/>
      <c r="I317" s="8"/>
      <c r="J317" s="8"/>
      <c r="K317" s="8"/>
      <c r="L317" s="8"/>
      <c r="M317" s="8"/>
      <c r="N317" s="8"/>
      <c r="O317" s="8"/>
    </row>
    <row r="318" spans="7:15" x14ac:dyDescent="0.35">
      <c r="G318" s="8"/>
      <c r="H318" s="8"/>
      <c r="I318" s="8"/>
      <c r="J318" s="8"/>
      <c r="K318" s="8"/>
      <c r="L318" s="8"/>
      <c r="M318" s="8"/>
      <c r="N318" s="8"/>
      <c r="O318" s="8"/>
    </row>
    <row r="319" spans="7:15" x14ac:dyDescent="0.35">
      <c r="G319" s="8"/>
      <c r="H319" s="8"/>
      <c r="I319" s="8"/>
      <c r="J319" s="8"/>
      <c r="K319" s="8"/>
      <c r="L319" s="8"/>
      <c r="M319" s="8"/>
      <c r="N319" s="8"/>
      <c r="O319" s="8"/>
    </row>
    <row r="320" spans="7:15" x14ac:dyDescent="0.35">
      <c r="G320" s="8"/>
      <c r="H320" s="8"/>
      <c r="I320" s="8"/>
      <c r="J320" s="8"/>
      <c r="K320" s="8"/>
      <c r="L320" s="8"/>
      <c r="M320" s="8"/>
      <c r="N320" s="8"/>
      <c r="O320" s="8"/>
    </row>
    <row r="321" spans="7:15" x14ac:dyDescent="0.35">
      <c r="G321" s="8"/>
      <c r="H321" s="8"/>
      <c r="I321" s="8"/>
      <c r="J321" s="8"/>
      <c r="K321" s="8"/>
      <c r="L321" s="8"/>
      <c r="M321" s="8"/>
      <c r="N321" s="8"/>
      <c r="O321" s="8"/>
    </row>
    <row r="322" spans="7:15" x14ac:dyDescent="0.35">
      <c r="G322" s="8"/>
      <c r="H322" s="8"/>
      <c r="I322" s="8"/>
      <c r="J322" s="8"/>
      <c r="K322" s="8"/>
      <c r="L322" s="8"/>
      <c r="M322" s="8"/>
      <c r="N322" s="8"/>
      <c r="O322" s="8"/>
    </row>
    <row r="323" spans="7:15" x14ac:dyDescent="0.35">
      <c r="G323" s="8"/>
      <c r="H323" s="8"/>
      <c r="I323" s="8"/>
      <c r="J323" s="8"/>
      <c r="K323" s="8"/>
      <c r="L323" s="8"/>
      <c r="M323" s="8"/>
      <c r="N323" s="8"/>
      <c r="O323" s="8"/>
    </row>
    <row r="324" spans="7:15" x14ac:dyDescent="0.35">
      <c r="G324" s="8"/>
      <c r="H324" s="8"/>
      <c r="I324" s="8"/>
      <c r="J324" s="8"/>
      <c r="K324" s="8"/>
      <c r="L324" s="8"/>
      <c r="M324" s="8"/>
      <c r="N324" s="8"/>
      <c r="O324" s="8"/>
    </row>
    <row r="325" spans="7:15" x14ac:dyDescent="0.35">
      <c r="G325" s="8"/>
      <c r="H325" s="8"/>
      <c r="I325" s="8"/>
      <c r="J325" s="8"/>
      <c r="K325" s="8"/>
      <c r="L325" s="8"/>
      <c r="M325" s="8"/>
      <c r="N325" s="8"/>
      <c r="O325" s="8"/>
    </row>
    <row r="326" spans="7:15" x14ac:dyDescent="0.35">
      <c r="G326" s="8"/>
      <c r="H326" s="8"/>
      <c r="I326" s="8"/>
      <c r="J326" s="8"/>
      <c r="K326" s="8"/>
      <c r="L326" s="8"/>
      <c r="M326" s="8"/>
      <c r="N326" s="8"/>
      <c r="O326" s="8"/>
    </row>
    <row r="327" spans="7:15" x14ac:dyDescent="0.35">
      <c r="G327" s="8"/>
      <c r="H327" s="8"/>
      <c r="I327" s="8"/>
      <c r="J327" s="8"/>
      <c r="K327" s="8"/>
      <c r="L327" s="8"/>
      <c r="M327" s="8"/>
      <c r="N327" s="8"/>
      <c r="O327" s="8"/>
    </row>
    <row r="328" spans="7:15" x14ac:dyDescent="0.35">
      <c r="G328" s="8"/>
      <c r="H328" s="8"/>
      <c r="I328" s="8"/>
      <c r="J328" s="8"/>
      <c r="K328" s="8"/>
      <c r="L328" s="8"/>
      <c r="M328" s="8"/>
      <c r="N328" s="8"/>
      <c r="O328" s="8"/>
    </row>
    <row r="329" spans="7:15" x14ac:dyDescent="0.35">
      <c r="G329" s="8"/>
      <c r="H329" s="8"/>
      <c r="I329" s="8"/>
      <c r="J329" s="8"/>
      <c r="K329" s="8"/>
      <c r="L329" s="8"/>
      <c r="M329" s="8"/>
      <c r="N329" s="8"/>
      <c r="O329" s="8"/>
    </row>
    <row r="330" spans="7:15" x14ac:dyDescent="0.35">
      <c r="G330" s="8"/>
      <c r="H330" s="8"/>
      <c r="I330" s="8"/>
      <c r="J330" s="8"/>
      <c r="K330" s="8"/>
      <c r="L330" s="8"/>
      <c r="M330" s="8"/>
      <c r="N330" s="8"/>
      <c r="O330" s="8"/>
    </row>
    <row r="331" spans="7:15" x14ac:dyDescent="0.35">
      <c r="G331" s="8"/>
      <c r="H331" s="8"/>
      <c r="I331" s="8"/>
      <c r="J331" s="8"/>
      <c r="K331" s="8"/>
      <c r="L331" s="8"/>
      <c r="M331" s="8"/>
      <c r="N331" s="8"/>
      <c r="O331" s="8"/>
    </row>
    <row r="332" spans="7:15" x14ac:dyDescent="0.35">
      <c r="G332" s="8"/>
      <c r="H332" s="8"/>
      <c r="I332" s="8"/>
      <c r="J332" s="8"/>
      <c r="K332" s="8"/>
      <c r="L332" s="8"/>
      <c r="M332" s="8"/>
      <c r="N332" s="8"/>
      <c r="O332" s="8"/>
    </row>
    <row r="333" spans="7:15" x14ac:dyDescent="0.35">
      <c r="G333" s="8"/>
      <c r="H333" s="8"/>
      <c r="I333" s="8"/>
      <c r="J333" s="8"/>
      <c r="K333" s="8"/>
      <c r="L333" s="8"/>
      <c r="M333" s="8"/>
      <c r="N333" s="8"/>
      <c r="O333" s="8"/>
    </row>
    <row r="334" spans="7:15" x14ac:dyDescent="0.35">
      <c r="G334" s="8"/>
      <c r="H334" s="8"/>
      <c r="I334" s="8"/>
      <c r="J334" s="8"/>
      <c r="K334" s="8"/>
      <c r="L334" s="8"/>
      <c r="M334" s="8"/>
      <c r="N334" s="8"/>
      <c r="O334" s="8"/>
    </row>
    <row r="335" spans="7:15" x14ac:dyDescent="0.35">
      <c r="G335" s="8"/>
      <c r="H335" s="8"/>
      <c r="I335" s="8"/>
      <c r="J335" s="8"/>
      <c r="K335" s="8"/>
      <c r="L335" s="8"/>
      <c r="M335" s="8"/>
      <c r="N335" s="8"/>
      <c r="O335" s="8"/>
    </row>
    <row r="336" spans="7:15" x14ac:dyDescent="0.35">
      <c r="G336" s="8"/>
      <c r="H336" s="8"/>
      <c r="I336" s="8"/>
      <c r="J336" s="8"/>
      <c r="K336" s="8"/>
      <c r="L336" s="8"/>
      <c r="M336" s="8"/>
      <c r="N336" s="8"/>
      <c r="O336" s="8"/>
    </row>
    <row r="337" spans="7:15" x14ac:dyDescent="0.35">
      <c r="G337" s="8"/>
      <c r="H337" s="8"/>
      <c r="I337" s="8"/>
      <c r="J337" s="8"/>
      <c r="K337" s="8"/>
      <c r="L337" s="8"/>
      <c r="M337" s="8"/>
      <c r="N337" s="8"/>
      <c r="O337" s="8"/>
    </row>
    <row r="338" spans="7:15" x14ac:dyDescent="0.35">
      <c r="G338" s="8"/>
      <c r="H338" s="8"/>
      <c r="I338" s="8"/>
      <c r="J338" s="8"/>
      <c r="K338" s="8"/>
      <c r="L338" s="8"/>
      <c r="M338" s="8"/>
      <c r="N338" s="8"/>
      <c r="O338" s="8"/>
    </row>
    <row r="339" spans="7:15" x14ac:dyDescent="0.35">
      <c r="G339" s="8"/>
      <c r="H339" s="8"/>
      <c r="I339" s="8"/>
      <c r="J339" s="8"/>
      <c r="K339" s="8"/>
      <c r="L339" s="8"/>
      <c r="M339" s="8"/>
      <c r="N339" s="8"/>
      <c r="O339" s="8"/>
    </row>
    <row r="340" spans="7:15" x14ac:dyDescent="0.35">
      <c r="G340" s="8"/>
      <c r="H340" s="8"/>
      <c r="I340" s="8"/>
      <c r="J340" s="8"/>
      <c r="K340" s="8"/>
      <c r="L340" s="8"/>
      <c r="M340" s="8"/>
      <c r="N340" s="8"/>
      <c r="O340" s="8"/>
    </row>
  </sheetData>
  <autoFilter ref="F1:F210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topLeftCell="A16" zoomScale="140" zoomScaleNormal="140" workbookViewId="0">
      <selection activeCell="A5" sqref="A5:F5"/>
    </sheetView>
  </sheetViews>
  <sheetFormatPr defaultColWidth="9.125" defaultRowHeight="14.25" x14ac:dyDescent="0.2"/>
  <cols>
    <col min="1" max="1" width="9.125" style="32" customWidth="1"/>
    <col min="2" max="2" width="9.25" style="32" customWidth="1"/>
    <col min="3" max="3" width="9.125" style="32" customWidth="1"/>
    <col min="4" max="4" width="9.125" style="32"/>
    <col min="5" max="5" width="9.125" style="32" customWidth="1"/>
    <col min="6" max="6" width="46.25" style="32" customWidth="1"/>
    <col min="7" max="16384" width="9.125" style="32"/>
  </cols>
  <sheetData>
    <row r="2" spans="1:6" s="31" customFormat="1" ht="23.25" x14ac:dyDescent="0.35">
      <c r="A2" s="177" t="s">
        <v>15</v>
      </c>
      <c r="B2" s="177"/>
      <c r="C2" s="177"/>
      <c r="D2" s="177"/>
      <c r="E2" s="177"/>
      <c r="F2" s="177"/>
    </row>
    <row r="3" spans="1:6" s="31" customFormat="1" ht="23.25" x14ac:dyDescent="0.35">
      <c r="A3" s="177" t="s">
        <v>43</v>
      </c>
      <c r="B3" s="177"/>
      <c r="C3" s="177"/>
      <c r="D3" s="177"/>
      <c r="E3" s="177"/>
      <c r="F3" s="177"/>
    </row>
    <row r="4" spans="1:6" ht="23.25" x14ac:dyDescent="0.35">
      <c r="A4" s="177" t="s">
        <v>103</v>
      </c>
      <c r="B4" s="177"/>
      <c r="C4" s="177"/>
      <c r="D4" s="177"/>
      <c r="E4" s="177"/>
      <c r="F4" s="177"/>
    </row>
    <row r="5" spans="1:6" ht="23.25" x14ac:dyDescent="0.35">
      <c r="A5" s="177" t="s">
        <v>232</v>
      </c>
      <c r="B5" s="177"/>
      <c r="C5" s="177"/>
      <c r="D5" s="177"/>
      <c r="E5" s="177"/>
      <c r="F5" s="177"/>
    </row>
    <row r="6" spans="1:6" ht="21" x14ac:dyDescent="0.35">
      <c r="A6" s="93"/>
      <c r="B6" s="93"/>
      <c r="C6" s="93"/>
      <c r="D6" s="93"/>
      <c r="E6" s="93"/>
      <c r="F6" s="93"/>
    </row>
    <row r="7" spans="1:6" s="34" customFormat="1" ht="21" x14ac:dyDescent="0.35">
      <c r="A7" s="33" t="s">
        <v>95</v>
      </c>
      <c r="B7" s="33"/>
      <c r="C7" s="33"/>
      <c r="D7" s="33"/>
      <c r="E7" s="33"/>
      <c r="F7" s="33"/>
    </row>
    <row r="8" spans="1:6" s="34" customFormat="1" ht="21" x14ac:dyDescent="0.35">
      <c r="A8" s="33" t="s">
        <v>233</v>
      </c>
      <c r="B8" s="33"/>
      <c r="C8" s="33"/>
      <c r="D8" s="33"/>
      <c r="E8" s="33"/>
      <c r="F8" s="33"/>
    </row>
    <row r="9" spans="1:6" s="34" customFormat="1" ht="21" x14ac:dyDescent="0.35">
      <c r="A9" s="46" t="s">
        <v>234</v>
      </c>
      <c r="B9" s="46"/>
      <c r="C9" s="46"/>
      <c r="D9" s="46"/>
      <c r="E9" s="46"/>
      <c r="F9" s="46"/>
    </row>
    <row r="10" spans="1:6" s="34" customFormat="1" ht="21" x14ac:dyDescent="0.35">
      <c r="A10" s="33" t="s">
        <v>235</v>
      </c>
      <c r="B10" s="33"/>
      <c r="C10" s="33"/>
      <c r="D10" s="33"/>
      <c r="E10" s="33"/>
      <c r="F10" s="33"/>
    </row>
    <row r="11" spans="1:6" s="34" customFormat="1" ht="21" x14ac:dyDescent="0.35">
      <c r="A11" s="33" t="s">
        <v>236</v>
      </c>
      <c r="B11" s="33"/>
      <c r="C11" s="33"/>
      <c r="D11" s="33"/>
      <c r="E11" s="33"/>
      <c r="F11" s="33"/>
    </row>
    <row r="12" spans="1:6" s="118" customFormat="1" ht="21" x14ac:dyDescent="0.2">
      <c r="C12" s="118" t="s">
        <v>227</v>
      </c>
    </row>
    <row r="13" spans="1:6" s="118" customFormat="1" ht="21" x14ac:dyDescent="0.2">
      <c r="B13" s="118" t="s">
        <v>228</v>
      </c>
    </row>
    <row r="14" spans="1:6" s="118" customFormat="1" ht="21" x14ac:dyDescent="0.2">
      <c r="B14" s="118" t="s">
        <v>229</v>
      </c>
    </row>
    <row r="15" spans="1:6" s="34" customFormat="1" ht="21" x14ac:dyDescent="0.35">
      <c r="A15" s="97"/>
      <c r="B15" s="97" t="s">
        <v>252</v>
      </c>
      <c r="C15" s="97"/>
      <c r="D15" s="97"/>
      <c r="E15" s="97"/>
      <c r="F15" s="97"/>
    </row>
    <row r="16" spans="1:6" s="34" customFormat="1" ht="21" x14ac:dyDescent="0.35">
      <c r="A16" s="97"/>
      <c r="B16" s="178" t="s">
        <v>208</v>
      </c>
      <c r="C16" s="178"/>
      <c r="D16" s="178"/>
      <c r="E16" s="178"/>
      <c r="F16" s="178"/>
    </row>
    <row r="17" spans="1:9" s="4" customFormat="1" ht="21" x14ac:dyDescent="0.35">
      <c r="A17" s="52" t="s">
        <v>237</v>
      </c>
      <c r="B17" s="52"/>
      <c r="C17" s="52"/>
      <c r="D17" s="52"/>
      <c r="E17" s="52"/>
      <c r="F17" s="52"/>
    </row>
    <row r="18" spans="1:9" s="4" customFormat="1" ht="21" x14ac:dyDescent="0.35">
      <c r="A18" s="10" t="s">
        <v>239</v>
      </c>
      <c r="B18" s="10"/>
      <c r="C18" s="10"/>
      <c r="D18" s="10"/>
      <c r="E18" s="10"/>
      <c r="F18" s="10"/>
    </row>
    <row r="19" spans="1:9" s="4" customFormat="1" ht="21" x14ac:dyDescent="0.35">
      <c r="A19" s="10" t="s">
        <v>238</v>
      </c>
      <c r="B19" s="10"/>
      <c r="C19" s="10"/>
      <c r="D19" s="10"/>
      <c r="E19" s="10"/>
      <c r="F19" s="10"/>
      <c r="G19" s="90"/>
    </row>
    <row r="20" spans="1:9" s="4" customFormat="1" ht="21" x14ac:dyDescent="0.35">
      <c r="A20" s="50" t="s">
        <v>96</v>
      </c>
      <c r="B20" s="50"/>
      <c r="C20" s="50"/>
      <c r="D20" s="50"/>
      <c r="E20" s="50"/>
      <c r="F20" s="50"/>
    </row>
    <row r="21" spans="1:9" s="4" customFormat="1" ht="21" x14ac:dyDescent="0.35">
      <c r="A21" s="50" t="s">
        <v>213</v>
      </c>
      <c r="B21" s="50"/>
      <c r="C21" s="50"/>
      <c r="D21" s="50"/>
      <c r="E21" s="50"/>
      <c r="F21" s="50"/>
    </row>
    <row r="22" spans="1:9" s="4" customFormat="1" ht="21" x14ac:dyDescent="0.35">
      <c r="A22" s="50" t="s">
        <v>240</v>
      </c>
      <c r="B22" s="50"/>
      <c r="C22" s="50"/>
      <c r="D22" s="50"/>
      <c r="E22" s="50"/>
      <c r="F22" s="50"/>
    </row>
    <row r="23" spans="1:9" s="4" customFormat="1" ht="21" x14ac:dyDescent="0.35">
      <c r="A23" s="97"/>
      <c r="B23" s="97" t="s">
        <v>102</v>
      </c>
      <c r="C23" s="97"/>
      <c r="D23" s="97"/>
      <c r="E23" s="97"/>
      <c r="F23" s="97"/>
    </row>
    <row r="24" spans="1:9" s="4" customFormat="1" ht="21" x14ac:dyDescent="0.35">
      <c r="A24" s="97" t="s">
        <v>101</v>
      </c>
      <c r="B24" s="97"/>
      <c r="C24" s="97"/>
      <c r="D24" s="97"/>
      <c r="E24" s="97"/>
      <c r="F24" s="97"/>
    </row>
    <row r="25" spans="1:9" s="4" customFormat="1" ht="21" x14ac:dyDescent="0.35">
      <c r="A25" s="97" t="s">
        <v>241</v>
      </c>
      <c r="B25" s="97"/>
      <c r="C25" s="97"/>
      <c r="D25" s="97"/>
      <c r="E25" s="97"/>
      <c r="F25" s="97"/>
    </row>
    <row r="26" spans="1:9" s="4" customFormat="1" ht="21" x14ac:dyDescent="0.35">
      <c r="A26" s="97" t="s">
        <v>226</v>
      </c>
      <c r="B26" s="97"/>
      <c r="C26" s="97"/>
      <c r="D26" s="97"/>
      <c r="E26" s="97"/>
      <c r="F26" s="97"/>
    </row>
    <row r="27" spans="1:9" s="4" customFormat="1" ht="21" x14ac:dyDescent="0.35">
      <c r="A27" s="97" t="s">
        <v>214</v>
      </c>
      <c r="B27" s="97"/>
      <c r="C27" s="97"/>
      <c r="D27" s="97"/>
      <c r="E27" s="97"/>
      <c r="F27" s="97"/>
    </row>
    <row r="28" spans="1:9" s="4" customFormat="1" ht="21" x14ac:dyDescent="0.35">
      <c r="A28" s="97" t="s">
        <v>215</v>
      </c>
      <c r="B28" s="97"/>
      <c r="C28" s="97"/>
      <c r="D28" s="97"/>
      <c r="E28" s="97"/>
      <c r="F28" s="97"/>
    </row>
    <row r="29" spans="1:9" s="4" customFormat="1" ht="21" x14ac:dyDescent="0.35">
      <c r="A29" s="97" t="s">
        <v>216</v>
      </c>
      <c r="B29" s="97"/>
      <c r="C29" s="97"/>
      <c r="D29" s="97"/>
      <c r="E29" s="97"/>
      <c r="F29" s="97"/>
    </row>
    <row r="30" spans="1:9" s="8" customFormat="1" ht="21" x14ac:dyDescent="0.35">
      <c r="A30" s="142"/>
      <c r="B30" s="142" t="s">
        <v>97</v>
      </c>
      <c r="E30" s="143"/>
    </row>
    <row r="31" spans="1:9" s="8" customFormat="1" ht="21" x14ac:dyDescent="0.35">
      <c r="A31" s="142"/>
      <c r="B31" s="142" t="s">
        <v>217</v>
      </c>
      <c r="E31" s="143"/>
    </row>
    <row r="32" spans="1:9" s="4" customFormat="1" ht="21" x14ac:dyDescent="0.35">
      <c r="B32" s="176" t="s">
        <v>218</v>
      </c>
      <c r="C32" s="176"/>
      <c r="D32" s="176"/>
      <c r="E32" s="176"/>
      <c r="F32" s="176"/>
      <c r="G32" s="144"/>
      <c r="H32" s="144"/>
      <c r="I32" s="144"/>
    </row>
    <row r="33" spans="2:9" s="4" customFormat="1" ht="21" x14ac:dyDescent="0.35">
      <c r="B33" s="176" t="s">
        <v>219</v>
      </c>
      <c r="C33" s="176"/>
      <c r="D33" s="176"/>
      <c r="E33" s="176"/>
      <c r="F33" s="176"/>
      <c r="G33" s="144"/>
      <c r="H33" s="144"/>
      <c r="I33" s="144"/>
    </row>
    <row r="34" spans="2:9" x14ac:dyDescent="0.2">
      <c r="B34" s="170"/>
    </row>
  </sheetData>
  <mergeCells count="7">
    <mergeCell ref="B32:F32"/>
    <mergeCell ref="B33:F33"/>
    <mergeCell ref="A2:F2"/>
    <mergeCell ref="A3:F3"/>
    <mergeCell ref="A4:F4"/>
    <mergeCell ref="A5:F5"/>
    <mergeCell ref="B16:F16"/>
  </mergeCells>
  <pageMargins left="0.31496062992125984" right="0" top="0.35433070866141736" bottom="0.23622047244094491" header="0.31496062992125984" footer="0.31496062992125984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workbookViewId="0">
      <selection activeCell="C15" sqref="C15"/>
    </sheetView>
  </sheetViews>
  <sheetFormatPr defaultRowHeight="14.25" x14ac:dyDescent="0.2"/>
  <sheetData>
    <row r="2" spans="1:9" s="32" customFormat="1" ht="21" x14ac:dyDescent="0.35">
      <c r="A2" s="10" t="s">
        <v>220</v>
      </c>
      <c r="B2" s="10"/>
      <c r="C2" s="10"/>
      <c r="D2" s="10"/>
      <c r="E2" s="10"/>
      <c r="F2" s="10"/>
      <c r="G2" s="10"/>
      <c r="H2" s="10"/>
      <c r="I2" s="10"/>
    </row>
    <row r="3" spans="1:9" s="86" customFormat="1" ht="24" x14ac:dyDescent="0.55000000000000004">
      <c r="B3" s="169" t="s">
        <v>191</v>
      </c>
    </row>
    <row r="4" spans="1:9" s="86" customFormat="1" ht="24" x14ac:dyDescent="0.55000000000000004">
      <c r="B4" s="169" t="s">
        <v>192</v>
      </c>
    </row>
    <row r="5" spans="1:9" s="32" customFormat="1" ht="24" x14ac:dyDescent="0.55000000000000004">
      <c r="B5" s="169" t="s">
        <v>246</v>
      </c>
    </row>
    <row r="6" spans="1:9" s="32" customFormat="1" ht="24" x14ac:dyDescent="0.55000000000000004">
      <c r="B6" s="169" t="s">
        <v>247</v>
      </c>
    </row>
    <row r="7" spans="1:9" s="32" customFormat="1" ht="24" x14ac:dyDescent="0.55000000000000004">
      <c r="B7" s="169" t="s">
        <v>248</v>
      </c>
    </row>
    <row r="8" spans="1:9" s="32" customFormat="1" ht="21" x14ac:dyDescent="0.2">
      <c r="B8" s="144" t="s">
        <v>249</v>
      </c>
    </row>
    <row r="9" spans="1:9" s="32" customFormat="1" ht="21" x14ac:dyDescent="0.2">
      <c r="B9" s="144" t="s">
        <v>250</v>
      </c>
    </row>
    <row r="10" spans="1:9" s="32" customFormat="1" ht="24" x14ac:dyDescent="0.55000000000000004">
      <c r="B10" s="169" t="s">
        <v>251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zoomScale="120" zoomScaleNormal="120" workbookViewId="0">
      <selection activeCell="H17" sqref="H17"/>
    </sheetView>
  </sheetViews>
  <sheetFormatPr defaultRowHeight="19.5" x14ac:dyDescent="0.3"/>
  <cols>
    <col min="1" max="1" width="8.125" style="1" customWidth="1"/>
    <col min="2" max="2" width="7.75" style="1" customWidth="1"/>
    <col min="3" max="3" width="9" style="1"/>
    <col min="4" max="4" width="15.375" style="1" customWidth="1"/>
    <col min="5" max="5" width="22.625" style="1" customWidth="1"/>
    <col min="6" max="6" width="10.75" style="2" customWidth="1"/>
    <col min="7" max="7" width="18.375" style="2" customWidth="1"/>
    <col min="8" max="8" width="20" style="2" customWidth="1"/>
    <col min="9" max="257" width="9" style="1"/>
    <col min="258" max="258" width="10.875" style="1" customWidth="1"/>
    <col min="259" max="259" width="9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" style="1"/>
    <col min="514" max="514" width="10.875" style="1" customWidth="1"/>
    <col min="515" max="515" width="9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" style="1"/>
    <col min="770" max="770" width="10.875" style="1" customWidth="1"/>
    <col min="771" max="771" width="9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" style="1"/>
    <col min="1026" max="1026" width="10.875" style="1" customWidth="1"/>
    <col min="1027" max="1027" width="9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" style="1"/>
    <col min="1282" max="1282" width="10.875" style="1" customWidth="1"/>
    <col min="1283" max="1283" width="9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" style="1"/>
    <col min="1538" max="1538" width="10.875" style="1" customWidth="1"/>
    <col min="1539" max="1539" width="9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" style="1"/>
    <col min="1794" max="1794" width="10.875" style="1" customWidth="1"/>
    <col min="1795" max="1795" width="9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" style="1"/>
    <col min="2050" max="2050" width="10.875" style="1" customWidth="1"/>
    <col min="2051" max="2051" width="9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" style="1"/>
    <col min="2306" max="2306" width="10.875" style="1" customWidth="1"/>
    <col min="2307" max="2307" width="9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" style="1"/>
    <col min="2562" max="2562" width="10.875" style="1" customWidth="1"/>
    <col min="2563" max="2563" width="9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" style="1"/>
    <col min="2818" max="2818" width="10.875" style="1" customWidth="1"/>
    <col min="2819" max="2819" width="9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" style="1"/>
    <col min="3074" max="3074" width="10.875" style="1" customWidth="1"/>
    <col min="3075" max="3075" width="9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" style="1"/>
    <col min="3330" max="3330" width="10.875" style="1" customWidth="1"/>
    <col min="3331" max="3331" width="9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" style="1"/>
    <col min="3586" max="3586" width="10.875" style="1" customWidth="1"/>
    <col min="3587" max="3587" width="9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" style="1"/>
    <col min="3842" max="3842" width="10.875" style="1" customWidth="1"/>
    <col min="3843" max="3843" width="9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" style="1"/>
    <col min="4098" max="4098" width="10.875" style="1" customWidth="1"/>
    <col min="4099" max="4099" width="9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" style="1"/>
    <col min="4354" max="4354" width="10.875" style="1" customWidth="1"/>
    <col min="4355" max="4355" width="9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" style="1"/>
    <col min="4610" max="4610" width="10.875" style="1" customWidth="1"/>
    <col min="4611" max="4611" width="9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" style="1"/>
    <col min="4866" max="4866" width="10.875" style="1" customWidth="1"/>
    <col min="4867" max="4867" width="9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" style="1"/>
    <col min="5122" max="5122" width="10.875" style="1" customWidth="1"/>
    <col min="5123" max="5123" width="9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" style="1"/>
    <col min="5378" max="5378" width="10.875" style="1" customWidth="1"/>
    <col min="5379" max="5379" width="9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" style="1"/>
    <col min="5634" max="5634" width="10.875" style="1" customWidth="1"/>
    <col min="5635" max="5635" width="9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" style="1"/>
    <col min="5890" max="5890" width="10.875" style="1" customWidth="1"/>
    <col min="5891" max="5891" width="9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" style="1"/>
    <col min="6146" max="6146" width="10.875" style="1" customWidth="1"/>
    <col min="6147" max="6147" width="9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" style="1"/>
    <col min="6402" max="6402" width="10.875" style="1" customWidth="1"/>
    <col min="6403" max="6403" width="9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" style="1"/>
    <col min="6658" max="6658" width="10.875" style="1" customWidth="1"/>
    <col min="6659" max="6659" width="9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" style="1"/>
    <col min="6914" max="6914" width="10.875" style="1" customWidth="1"/>
    <col min="6915" max="6915" width="9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" style="1"/>
    <col min="7170" max="7170" width="10.875" style="1" customWidth="1"/>
    <col min="7171" max="7171" width="9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" style="1"/>
    <col min="7426" max="7426" width="10.875" style="1" customWidth="1"/>
    <col min="7427" max="7427" width="9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" style="1"/>
    <col min="7682" max="7682" width="10.875" style="1" customWidth="1"/>
    <col min="7683" max="7683" width="9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" style="1"/>
    <col min="7938" max="7938" width="10.875" style="1" customWidth="1"/>
    <col min="7939" max="7939" width="9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" style="1"/>
    <col min="8194" max="8194" width="10.875" style="1" customWidth="1"/>
    <col min="8195" max="8195" width="9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" style="1"/>
    <col min="8450" max="8450" width="10.875" style="1" customWidth="1"/>
    <col min="8451" max="8451" width="9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" style="1"/>
    <col min="8706" max="8706" width="10.875" style="1" customWidth="1"/>
    <col min="8707" max="8707" width="9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" style="1"/>
    <col min="8962" max="8962" width="10.875" style="1" customWidth="1"/>
    <col min="8963" max="8963" width="9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" style="1"/>
    <col min="9218" max="9218" width="10.875" style="1" customWidth="1"/>
    <col min="9219" max="9219" width="9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" style="1"/>
    <col min="9474" max="9474" width="10.875" style="1" customWidth="1"/>
    <col min="9475" max="9475" width="9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" style="1"/>
    <col min="9730" max="9730" width="10.875" style="1" customWidth="1"/>
    <col min="9731" max="9731" width="9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" style="1"/>
    <col min="9986" max="9986" width="10.875" style="1" customWidth="1"/>
    <col min="9987" max="9987" width="9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" style="1"/>
    <col min="10242" max="10242" width="10.875" style="1" customWidth="1"/>
    <col min="10243" max="10243" width="9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" style="1"/>
    <col min="10498" max="10498" width="10.875" style="1" customWidth="1"/>
    <col min="10499" max="10499" width="9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" style="1"/>
    <col min="10754" max="10754" width="10.875" style="1" customWidth="1"/>
    <col min="10755" max="10755" width="9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" style="1"/>
    <col min="11010" max="11010" width="10.875" style="1" customWidth="1"/>
    <col min="11011" max="11011" width="9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" style="1"/>
    <col min="11266" max="11266" width="10.875" style="1" customWidth="1"/>
    <col min="11267" max="11267" width="9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" style="1"/>
    <col min="11522" max="11522" width="10.875" style="1" customWidth="1"/>
    <col min="11523" max="11523" width="9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" style="1"/>
    <col min="11778" max="11778" width="10.875" style="1" customWidth="1"/>
    <col min="11779" max="11779" width="9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" style="1"/>
    <col min="12034" max="12034" width="10.875" style="1" customWidth="1"/>
    <col min="12035" max="12035" width="9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" style="1"/>
    <col min="12290" max="12290" width="10.875" style="1" customWidth="1"/>
    <col min="12291" max="12291" width="9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" style="1"/>
    <col min="12546" max="12546" width="10.875" style="1" customWidth="1"/>
    <col min="12547" max="12547" width="9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" style="1"/>
    <col min="12802" max="12802" width="10.875" style="1" customWidth="1"/>
    <col min="12803" max="12803" width="9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" style="1"/>
    <col min="13058" max="13058" width="10.875" style="1" customWidth="1"/>
    <col min="13059" max="13059" width="9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" style="1"/>
    <col min="13314" max="13314" width="10.875" style="1" customWidth="1"/>
    <col min="13315" max="13315" width="9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" style="1"/>
    <col min="13570" max="13570" width="10.875" style="1" customWidth="1"/>
    <col min="13571" max="13571" width="9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" style="1"/>
    <col min="13826" max="13826" width="10.875" style="1" customWidth="1"/>
    <col min="13827" max="13827" width="9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" style="1"/>
    <col min="14082" max="14082" width="10.875" style="1" customWidth="1"/>
    <col min="14083" max="14083" width="9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" style="1"/>
    <col min="14338" max="14338" width="10.875" style="1" customWidth="1"/>
    <col min="14339" max="14339" width="9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" style="1"/>
    <col min="14594" max="14594" width="10.875" style="1" customWidth="1"/>
    <col min="14595" max="14595" width="9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" style="1"/>
    <col min="14850" max="14850" width="10.875" style="1" customWidth="1"/>
    <col min="14851" max="14851" width="9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" style="1"/>
    <col min="15106" max="15106" width="10.875" style="1" customWidth="1"/>
    <col min="15107" max="15107" width="9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" style="1"/>
    <col min="15362" max="15362" width="10.875" style="1" customWidth="1"/>
    <col min="15363" max="15363" width="9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" style="1"/>
    <col min="15618" max="15618" width="10.875" style="1" customWidth="1"/>
    <col min="15619" max="15619" width="9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" style="1"/>
    <col min="15874" max="15874" width="10.875" style="1" customWidth="1"/>
    <col min="15875" max="15875" width="9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" style="1"/>
    <col min="16130" max="16130" width="10.875" style="1" customWidth="1"/>
    <col min="16131" max="16131" width="9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4" width="9" style="1"/>
  </cols>
  <sheetData>
    <row r="1" spans="2:9" x14ac:dyDescent="0.3">
      <c r="B1" s="183" t="s">
        <v>1</v>
      </c>
      <c r="C1" s="183"/>
      <c r="D1" s="183"/>
      <c r="E1" s="183"/>
      <c r="F1" s="183"/>
      <c r="G1" s="183"/>
      <c r="H1" s="45"/>
    </row>
    <row r="2" spans="2:9" x14ac:dyDescent="0.3">
      <c r="B2" s="88"/>
      <c r="C2" s="88"/>
      <c r="D2" s="88"/>
      <c r="E2" s="88"/>
      <c r="F2" s="88"/>
      <c r="G2" s="88"/>
      <c r="H2" s="45"/>
    </row>
    <row r="3" spans="2:9" s="12" customFormat="1" ht="23.25" x14ac:dyDescent="0.35">
      <c r="B3" s="177" t="s">
        <v>100</v>
      </c>
      <c r="C3" s="177"/>
      <c r="D3" s="177"/>
      <c r="E3" s="177"/>
      <c r="F3" s="177"/>
      <c r="G3" s="177"/>
      <c r="H3" s="81"/>
      <c r="I3" s="11"/>
    </row>
    <row r="4" spans="2:9" s="12" customFormat="1" ht="23.25" x14ac:dyDescent="0.35">
      <c r="B4" s="177" t="s">
        <v>103</v>
      </c>
      <c r="C4" s="177"/>
      <c r="D4" s="177"/>
      <c r="E4" s="177"/>
      <c r="F4" s="177"/>
      <c r="G4" s="177"/>
      <c r="H4" s="11"/>
      <c r="I4" s="11"/>
    </row>
    <row r="5" spans="2:9" s="12" customFormat="1" ht="23.25" x14ac:dyDescent="0.35">
      <c r="B5" s="177" t="s">
        <v>232</v>
      </c>
      <c r="C5" s="177"/>
      <c r="D5" s="177"/>
      <c r="E5" s="177"/>
      <c r="F5" s="177"/>
      <c r="G5" s="177"/>
      <c r="H5" s="11"/>
      <c r="I5" s="11"/>
    </row>
    <row r="6" spans="2:9" x14ac:dyDescent="0.3">
      <c r="B6" s="184"/>
      <c r="C6" s="184"/>
      <c r="D6" s="184"/>
      <c r="E6" s="184"/>
      <c r="F6" s="184"/>
      <c r="G6" s="184"/>
      <c r="H6" s="184"/>
    </row>
    <row r="7" spans="2:9" s="4" customFormat="1" ht="21" x14ac:dyDescent="0.35">
      <c r="B7" s="5" t="s">
        <v>16</v>
      </c>
      <c r="F7" s="13"/>
      <c r="G7" s="13"/>
      <c r="H7" s="13"/>
    </row>
    <row r="8" spans="2:9" s="4" customFormat="1" ht="21" x14ac:dyDescent="0.35">
      <c r="B8" s="44" t="s">
        <v>80</v>
      </c>
      <c r="C8" s="90"/>
      <c r="D8" s="90"/>
    </row>
    <row r="9" spans="2:9" s="4" customFormat="1" ht="21" x14ac:dyDescent="0.35">
      <c r="B9" s="44" t="s">
        <v>210</v>
      </c>
      <c r="C9" s="54"/>
      <c r="D9" s="54"/>
      <c r="E9" s="53"/>
      <c r="F9" s="53"/>
      <c r="G9" s="53"/>
    </row>
    <row r="10" spans="2:9" s="4" customFormat="1" ht="21.75" thickBot="1" x14ac:dyDescent="0.4">
      <c r="B10" s="14"/>
      <c r="C10" s="179" t="s">
        <v>28</v>
      </c>
      <c r="D10" s="179"/>
      <c r="E10" s="179"/>
      <c r="F10" s="99" t="s">
        <v>3</v>
      </c>
      <c r="G10" s="99" t="s">
        <v>4</v>
      </c>
      <c r="H10" s="90"/>
    </row>
    <row r="11" spans="2:9" s="4" customFormat="1" ht="21.75" thickTop="1" x14ac:dyDescent="0.35">
      <c r="B11" s="14"/>
      <c r="C11" s="180" t="s">
        <v>230</v>
      </c>
      <c r="D11" s="181"/>
      <c r="E11" s="182"/>
      <c r="F11" s="15">
        <f>DATA!C172</f>
        <v>36</v>
      </c>
      <c r="G11" s="40">
        <f>F11*100/F$13</f>
        <v>21.818181818181817</v>
      </c>
      <c r="H11" s="90"/>
    </row>
    <row r="12" spans="2:9" s="4" customFormat="1" ht="21" x14ac:dyDescent="0.35">
      <c r="B12" s="14"/>
      <c r="C12" s="180" t="s">
        <v>231</v>
      </c>
      <c r="D12" s="181"/>
      <c r="E12" s="182"/>
      <c r="F12" s="15">
        <f>DATA!C173</f>
        <v>129</v>
      </c>
      <c r="G12" s="40">
        <f>F12*100/F$13</f>
        <v>78.181818181818187</v>
      </c>
      <c r="H12" s="90"/>
    </row>
    <row r="13" spans="2:9" s="4" customFormat="1" ht="21.75" thickBot="1" x14ac:dyDescent="0.4">
      <c r="B13" s="14"/>
      <c r="C13" s="179" t="s">
        <v>5</v>
      </c>
      <c r="D13" s="179"/>
      <c r="E13" s="179"/>
      <c r="F13" s="49">
        <f>SUM(F11:F12)</f>
        <v>165</v>
      </c>
      <c r="G13" s="30">
        <f>F13*100/F$13</f>
        <v>100</v>
      </c>
    </row>
    <row r="14" spans="2:9" s="4" customFormat="1" ht="21.75" thickTop="1" x14ac:dyDescent="0.35">
      <c r="C14" s="90"/>
      <c r="D14" s="90"/>
    </row>
    <row r="15" spans="2:9" s="4" customFormat="1" ht="21" x14ac:dyDescent="0.35">
      <c r="B15" s="119" t="s">
        <v>81</v>
      </c>
      <c r="C15" s="90"/>
      <c r="D15" s="90"/>
    </row>
    <row r="16" spans="2:9" s="4" customFormat="1" ht="21" x14ac:dyDescent="0.35">
      <c r="B16" s="119" t="s">
        <v>193</v>
      </c>
      <c r="C16" s="90"/>
      <c r="D16" s="90"/>
    </row>
    <row r="17" spans="2:8" s="4" customFormat="1" ht="21" x14ac:dyDescent="0.35">
      <c r="B17" s="5"/>
      <c r="F17" s="90"/>
      <c r="G17" s="90"/>
      <c r="H17" s="90"/>
    </row>
    <row r="18" spans="2:8" s="4" customFormat="1" ht="21" x14ac:dyDescent="0.35">
      <c r="B18" s="44" t="s">
        <v>209</v>
      </c>
      <c r="C18" s="54"/>
      <c r="D18" s="54"/>
      <c r="E18" s="53"/>
      <c r="F18" s="53"/>
      <c r="G18" s="53"/>
    </row>
    <row r="19" spans="2:8" s="4" customFormat="1" ht="21.75" thickBot="1" x14ac:dyDescent="0.4">
      <c r="B19" s="14"/>
      <c r="C19" s="179" t="s">
        <v>29</v>
      </c>
      <c r="D19" s="179"/>
      <c r="E19" s="179"/>
      <c r="F19" s="99" t="s">
        <v>3</v>
      </c>
      <c r="G19" s="99" t="s">
        <v>4</v>
      </c>
      <c r="H19" s="90"/>
    </row>
    <row r="20" spans="2:8" s="4" customFormat="1" ht="21.75" thickTop="1" x14ac:dyDescent="0.35">
      <c r="B20" s="14"/>
      <c r="C20" s="185" t="str">
        <f>[1]อายุ!B5</f>
        <v>น้อยกว่า 30 ปี</v>
      </c>
      <c r="D20" s="186"/>
      <c r="E20" s="187"/>
      <c r="F20" s="15">
        <f>DATA!C176</f>
        <v>126</v>
      </c>
      <c r="G20" s="40">
        <f>F20*100/F$23</f>
        <v>76.36363636363636</v>
      </c>
      <c r="H20" s="90"/>
    </row>
    <row r="21" spans="2:8" s="4" customFormat="1" ht="21" x14ac:dyDescent="0.35">
      <c r="B21" s="14"/>
      <c r="C21" s="180" t="str">
        <f>[1]อายุ!B6</f>
        <v>30 - 40 ปี</v>
      </c>
      <c r="D21" s="181"/>
      <c r="E21" s="182"/>
      <c r="F21" s="15">
        <f>DATA!C177</f>
        <v>34</v>
      </c>
      <c r="G21" s="40">
        <f>F21*100/F$23</f>
        <v>20.606060606060606</v>
      </c>
      <c r="H21" s="90"/>
    </row>
    <row r="22" spans="2:8" s="4" customFormat="1" ht="21" x14ac:dyDescent="0.35">
      <c r="B22" s="14"/>
      <c r="C22" s="180" t="str">
        <f>[1]อายุ!B7</f>
        <v>41 - 50 ปี</v>
      </c>
      <c r="D22" s="181"/>
      <c r="E22" s="182"/>
      <c r="F22" s="15">
        <f>DATA!C178</f>
        <v>5</v>
      </c>
      <c r="G22" s="40">
        <f>F22*100/F$23</f>
        <v>3.0303030303030303</v>
      </c>
      <c r="H22" s="90"/>
    </row>
    <row r="23" spans="2:8" s="4" customFormat="1" ht="21.75" thickBot="1" x14ac:dyDescent="0.4">
      <c r="B23" s="14"/>
      <c r="C23" s="179" t="s">
        <v>5</v>
      </c>
      <c r="D23" s="179"/>
      <c r="E23" s="179"/>
      <c r="F23" s="49">
        <f>SUM(F20:F22)</f>
        <v>165</v>
      </c>
      <c r="G23" s="30">
        <f>F23*100/F$23</f>
        <v>100</v>
      </c>
    </row>
    <row r="24" spans="2:8" s="4" customFormat="1" ht="21.75" thickTop="1" x14ac:dyDescent="0.35">
      <c r="C24" s="90"/>
      <c r="D24" s="90"/>
    </row>
    <row r="25" spans="2:8" s="4" customFormat="1" ht="21" x14ac:dyDescent="0.35">
      <c r="B25" s="119" t="s">
        <v>82</v>
      </c>
      <c r="C25" s="90"/>
      <c r="D25" s="90"/>
    </row>
    <row r="26" spans="2:8" s="4" customFormat="1" ht="21" x14ac:dyDescent="0.35">
      <c r="B26" s="119" t="s">
        <v>194</v>
      </c>
      <c r="C26" s="90"/>
      <c r="D26" s="90"/>
    </row>
    <row r="27" spans="2:8" s="4" customFormat="1" ht="21" x14ac:dyDescent="0.35">
      <c r="B27" s="119" t="s">
        <v>195</v>
      </c>
      <c r="C27" s="90"/>
      <c r="D27" s="90"/>
    </row>
    <row r="28" spans="2:8" s="4" customFormat="1" ht="21" x14ac:dyDescent="0.35">
      <c r="B28" s="5"/>
      <c r="F28" s="90"/>
      <c r="G28" s="90"/>
      <c r="H28" s="90"/>
    </row>
    <row r="29" spans="2:8" s="4" customFormat="1" ht="21" x14ac:dyDescent="0.35">
      <c r="B29" s="14" t="s">
        <v>242</v>
      </c>
      <c r="C29" s="53"/>
      <c r="D29" s="53"/>
      <c r="E29" s="53"/>
      <c r="F29" s="54"/>
      <c r="G29" s="54"/>
      <c r="H29" s="13"/>
    </row>
    <row r="30" spans="2:8" s="4" customFormat="1" ht="21.75" thickBot="1" x14ac:dyDescent="0.4">
      <c r="B30" s="14"/>
      <c r="C30" s="179" t="s">
        <v>2</v>
      </c>
      <c r="D30" s="179"/>
      <c r="E30" s="179"/>
      <c r="F30" s="48" t="s">
        <v>3</v>
      </c>
      <c r="G30" s="48" t="s">
        <v>4</v>
      </c>
      <c r="H30" s="13"/>
    </row>
    <row r="31" spans="2:8" s="4" customFormat="1" ht="21.75" thickTop="1" x14ac:dyDescent="0.35">
      <c r="B31" s="14"/>
      <c r="C31" s="180" t="s">
        <v>22</v>
      </c>
      <c r="D31" s="181"/>
      <c r="E31" s="182"/>
      <c r="F31" s="15">
        <f>DATA!C172</f>
        <v>36</v>
      </c>
      <c r="G31" s="40">
        <f>F31*100/F$33</f>
        <v>21.818181818181817</v>
      </c>
      <c r="H31" s="82"/>
    </row>
    <row r="32" spans="2:8" s="4" customFormat="1" ht="21" x14ac:dyDescent="0.35">
      <c r="B32" s="14"/>
      <c r="C32" s="180" t="s">
        <v>21</v>
      </c>
      <c r="D32" s="181"/>
      <c r="E32" s="182"/>
      <c r="F32" s="15">
        <f>DATA!C173</f>
        <v>129</v>
      </c>
      <c r="G32" s="40">
        <f>F32*100/F$33</f>
        <v>78.181818181818187</v>
      </c>
      <c r="H32" s="87"/>
    </row>
    <row r="33" spans="2:7" s="4" customFormat="1" ht="21.75" thickBot="1" x14ac:dyDescent="0.4">
      <c r="B33" s="14"/>
      <c r="C33" s="179" t="s">
        <v>5</v>
      </c>
      <c r="D33" s="179"/>
      <c r="E33" s="179"/>
      <c r="F33" s="49">
        <f>SUM(F31:F32)</f>
        <v>165</v>
      </c>
      <c r="G33" s="30">
        <f>F33*100/F$33</f>
        <v>100</v>
      </c>
    </row>
    <row r="34" spans="2:7" s="4" customFormat="1" ht="14.25" customHeight="1" thickTop="1" x14ac:dyDescent="0.35">
      <c r="B34" s="14"/>
      <c r="C34" s="16"/>
      <c r="D34" s="16"/>
      <c r="E34" s="16"/>
      <c r="F34" s="17"/>
      <c r="G34" s="18"/>
    </row>
    <row r="35" spans="2:7" s="4" customFormat="1" ht="21" x14ac:dyDescent="0.35">
      <c r="B35" s="14"/>
      <c r="C35" s="4" t="s">
        <v>243</v>
      </c>
      <c r="F35" s="13"/>
      <c r="G35" s="13"/>
    </row>
    <row r="36" spans="2:7" s="4" customFormat="1" ht="21" x14ac:dyDescent="0.35">
      <c r="B36" s="4" t="s">
        <v>244</v>
      </c>
      <c r="F36" s="13"/>
      <c r="G36" s="13"/>
    </row>
    <row r="37" spans="2:7" s="4" customFormat="1" ht="21" x14ac:dyDescent="0.35">
      <c r="B37" s="4" t="s">
        <v>208</v>
      </c>
      <c r="F37" s="87"/>
      <c r="G37" s="87"/>
    </row>
    <row r="38" spans="2:7" s="4" customFormat="1" ht="21" x14ac:dyDescent="0.35">
      <c r="F38" s="51"/>
      <c r="G38" s="51"/>
    </row>
  </sheetData>
  <mergeCells count="18">
    <mergeCell ref="C23:E23"/>
    <mergeCell ref="C22:E22"/>
    <mergeCell ref="C33:E33"/>
    <mergeCell ref="C10:E10"/>
    <mergeCell ref="C32:E32"/>
    <mergeCell ref="C31:E31"/>
    <mergeCell ref="B1:G1"/>
    <mergeCell ref="B6:H6"/>
    <mergeCell ref="C30:E30"/>
    <mergeCell ref="B4:G4"/>
    <mergeCell ref="B5:G5"/>
    <mergeCell ref="B3:G3"/>
    <mergeCell ref="C11:E11"/>
    <mergeCell ref="C12:E12"/>
    <mergeCell ref="C13:E13"/>
    <mergeCell ref="C19:E19"/>
    <mergeCell ref="C20:E20"/>
    <mergeCell ref="C21:E21"/>
  </mergeCells>
  <pageMargins left="3.937007874015748E-2" right="0" top="0.51181102362204722" bottom="0.23622047244094491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="150" zoomScaleNormal="150" workbookViewId="0">
      <selection activeCell="A17" sqref="A17"/>
    </sheetView>
  </sheetViews>
  <sheetFormatPr defaultRowHeight="19.5" x14ac:dyDescent="0.3"/>
  <cols>
    <col min="1" max="1" width="10.875" style="132" customWidth="1"/>
    <col min="2" max="2" width="9" style="132"/>
    <col min="3" max="3" width="15.5" style="132" customWidth="1"/>
    <col min="4" max="4" width="20.75" style="132" customWidth="1"/>
    <col min="5" max="5" width="10.75" style="131" customWidth="1"/>
    <col min="6" max="6" width="15.375" style="131" customWidth="1"/>
    <col min="7" max="7" width="14.375" style="131" customWidth="1"/>
    <col min="8" max="256" width="9" style="132"/>
    <col min="257" max="257" width="10.875" style="132" customWidth="1"/>
    <col min="258" max="258" width="9" style="132"/>
    <col min="259" max="259" width="15.5" style="132" customWidth="1"/>
    <col min="260" max="260" width="20.75" style="132" customWidth="1"/>
    <col min="261" max="261" width="10.75" style="132" customWidth="1"/>
    <col min="262" max="262" width="15.375" style="132" customWidth="1"/>
    <col min="263" max="263" width="14.375" style="132" customWidth="1"/>
    <col min="264" max="512" width="9" style="132"/>
    <col min="513" max="513" width="10.875" style="132" customWidth="1"/>
    <col min="514" max="514" width="9" style="132"/>
    <col min="515" max="515" width="15.5" style="132" customWidth="1"/>
    <col min="516" max="516" width="20.75" style="132" customWidth="1"/>
    <col min="517" max="517" width="10.75" style="132" customWidth="1"/>
    <col min="518" max="518" width="15.375" style="132" customWidth="1"/>
    <col min="519" max="519" width="14.375" style="132" customWidth="1"/>
    <col min="520" max="768" width="9" style="132"/>
    <col min="769" max="769" width="10.875" style="132" customWidth="1"/>
    <col min="770" max="770" width="9" style="132"/>
    <col min="771" max="771" width="15.5" style="132" customWidth="1"/>
    <col min="772" max="772" width="20.75" style="132" customWidth="1"/>
    <col min="773" max="773" width="10.75" style="132" customWidth="1"/>
    <col min="774" max="774" width="15.375" style="132" customWidth="1"/>
    <col min="775" max="775" width="14.375" style="132" customWidth="1"/>
    <col min="776" max="1024" width="9" style="132"/>
    <col min="1025" max="1025" width="10.875" style="132" customWidth="1"/>
    <col min="1026" max="1026" width="9" style="132"/>
    <col min="1027" max="1027" width="15.5" style="132" customWidth="1"/>
    <col min="1028" max="1028" width="20.75" style="132" customWidth="1"/>
    <col min="1029" max="1029" width="10.75" style="132" customWidth="1"/>
    <col min="1030" max="1030" width="15.375" style="132" customWidth="1"/>
    <col min="1031" max="1031" width="14.375" style="132" customWidth="1"/>
    <col min="1032" max="1280" width="9" style="132"/>
    <col min="1281" max="1281" width="10.875" style="132" customWidth="1"/>
    <col min="1282" max="1282" width="9" style="132"/>
    <col min="1283" max="1283" width="15.5" style="132" customWidth="1"/>
    <col min="1284" max="1284" width="20.75" style="132" customWidth="1"/>
    <col min="1285" max="1285" width="10.75" style="132" customWidth="1"/>
    <col min="1286" max="1286" width="15.375" style="132" customWidth="1"/>
    <col min="1287" max="1287" width="14.375" style="132" customWidth="1"/>
    <col min="1288" max="1536" width="9" style="132"/>
    <col min="1537" max="1537" width="10.875" style="132" customWidth="1"/>
    <col min="1538" max="1538" width="9" style="132"/>
    <col min="1539" max="1539" width="15.5" style="132" customWidth="1"/>
    <col min="1540" max="1540" width="20.75" style="132" customWidth="1"/>
    <col min="1541" max="1541" width="10.75" style="132" customWidth="1"/>
    <col min="1542" max="1542" width="15.375" style="132" customWidth="1"/>
    <col min="1543" max="1543" width="14.375" style="132" customWidth="1"/>
    <col min="1544" max="1792" width="9" style="132"/>
    <col min="1793" max="1793" width="10.875" style="132" customWidth="1"/>
    <col min="1794" max="1794" width="9" style="132"/>
    <col min="1795" max="1795" width="15.5" style="132" customWidth="1"/>
    <col min="1796" max="1796" width="20.75" style="132" customWidth="1"/>
    <col min="1797" max="1797" width="10.75" style="132" customWidth="1"/>
    <col min="1798" max="1798" width="15.375" style="132" customWidth="1"/>
    <col min="1799" max="1799" width="14.375" style="132" customWidth="1"/>
    <col min="1800" max="2048" width="9" style="132"/>
    <col min="2049" max="2049" width="10.875" style="132" customWidth="1"/>
    <col min="2050" max="2050" width="9" style="132"/>
    <col min="2051" max="2051" width="15.5" style="132" customWidth="1"/>
    <col min="2052" max="2052" width="20.75" style="132" customWidth="1"/>
    <col min="2053" max="2053" width="10.75" style="132" customWidth="1"/>
    <col min="2054" max="2054" width="15.375" style="132" customWidth="1"/>
    <col min="2055" max="2055" width="14.375" style="132" customWidth="1"/>
    <col min="2056" max="2304" width="9" style="132"/>
    <col min="2305" max="2305" width="10.875" style="132" customWidth="1"/>
    <col min="2306" max="2306" width="9" style="132"/>
    <col min="2307" max="2307" width="15.5" style="132" customWidth="1"/>
    <col min="2308" max="2308" width="20.75" style="132" customWidth="1"/>
    <col min="2309" max="2309" width="10.75" style="132" customWidth="1"/>
    <col min="2310" max="2310" width="15.375" style="132" customWidth="1"/>
    <col min="2311" max="2311" width="14.375" style="132" customWidth="1"/>
    <col min="2312" max="2560" width="9" style="132"/>
    <col min="2561" max="2561" width="10.875" style="132" customWidth="1"/>
    <col min="2562" max="2562" width="9" style="132"/>
    <col min="2563" max="2563" width="15.5" style="132" customWidth="1"/>
    <col min="2564" max="2564" width="20.75" style="132" customWidth="1"/>
    <col min="2565" max="2565" width="10.75" style="132" customWidth="1"/>
    <col min="2566" max="2566" width="15.375" style="132" customWidth="1"/>
    <col min="2567" max="2567" width="14.375" style="132" customWidth="1"/>
    <col min="2568" max="2816" width="9" style="132"/>
    <col min="2817" max="2817" width="10.875" style="132" customWidth="1"/>
    <col min="2818" max="2818" width="9" style="132"/>
    <col min="2819" max="2819" width="15.5" style="132" customWidth="1"/>
    <col min="2820" max="2820" width="20.75" style="132" customWidth="1"/>
    <col min="2821" max="2821" width="10.75" style="132" customWidth="1"/>
    <col min="2822" max="2822" width="15.375" style="132" customWidth="1"/>
    <col min="2823" max="2823" width="14.375" style="132" customWidth="1"/>
    <col min="2824" max="3072" width="9" style="132"/>
    <col min="3073" max="3073" width="10.875" style="132" customWidth="1"/>
    <col min="3074" max="3074" width="9" style="132"/>
    <col min="3075" max="3075" width="15.5" style="132" customWidth="1"/>
    <col min="3076" max="3076" width="20.75" style="132" customWidth="1"/>
    <col min="3077" max="3077" width="10.75" style="132" customWidth="1"/>
    <col min="3078" max="3078" width="15.375" style="132" customWidth="1"/>
    <col min="3079" max="3079" width="14.375" style="132" customWidth="1"/>
    <col min="3080" max="3328" width="9" style="132"/>
    <col min="3329" max="3329" width="10.875" style="132" customWidth="1"/>
    <col min="3330" max="3330" width="9" style="132"/>
    <col min="3331" max="3331" width="15.5" style="132" customWidth="1"/>
    <col min="3332" max="3332" width="20.75" style="132" customWidth="1"/>
    <col min="3333" max="3333" width="10.75" style="132" customWidth="1"/>
    <col min="3334" max="3334" width="15.375" style="132" customWidth="1"/>
    <col min="3335" max="3335" width="14.375" style="132" customWidth="1"/>
    <col min="3336" max="3584" width="9" style="132"/>
    <col min="3585" max="3585" width="10.875" style="132" customWidth="1"/>
    <col min="3586" max="3586" width="9" style="132"/>
    <col min="3587" max="3587" width="15.5" style="132" customWidth="1"/>
    <col min="3588" max="3588" width="20.75" style="132" customWidth="1"/>
    <col min="3589" max="3589" width="10.75" style="132" customWidth="1"/>
    <col min="3590" max="3590" width="15.375" style="132" customWidth="1"/>
    <col min="3591" max="3591" width="14.375" style="132" customWidth="1"/>
    <col min="3592" max="3840" width="9" style="132"/>
    <col min="3841" max="3841" width="10.875" style="132" customWidth="1"/>
    <col min="3842" max="3842" width="9" style="132"/>
    <col min="3843" max="3843" width="15.5" style="132" customWidth="1"/>
    <col min="3844" max="3844" width="20.75" style="132" customWidth="1"/>
    <col min="3845" max="3845" width="10.75" style="132" customWidth="1"/>
    <col min="3846" max="3846" width="15.375" style="132" customWidth="1"/>
    <col min="3847" max="3847" width="14.375" style="132" customWidth="1"/>
    <col min="3848" max="4096" width="9" style="132"/>
    <col min="4097" max="4097" width="10.875" style="132" customWidth="1"/>
    <col min="4098" max="4098" width="9" style="132"/>
    <col min="4099" max="4099" width="15.5" style="132" customWidth="1"/>
    <col min="4100" max="4100" width="20.75" style="132" customWidth="1"/>
    <col min="4101" max="4101" width="10.75" style="132" customWidth="1"/>
    <col min="4102" max="4102" width="15.375" style="132" customWidth="1"/>
    <col min="4103" max="4103" width="14.375" style="132" customWidth="1"/>
    <col min="4104" max="4352" width="9" style="132"/>
    <col min="4353" max="4353" width="10.875" style="132" customWidth="1"/>
    <col min="4354" max="4354" width="9" style="132"/>
    <col min="4355" max="4355" width="15.5" style="132" customWidth="1"/>
    <col min="4356" max="4356" width="20.75" style="132" customWidth="1"/>
    <col min="4357" max="4357" width="10.75" style="132" customWidth="1"/>
    <col min="4358" max="4358" width="15.375" style="132" customWidth="1"/>
    <col min="4359" max="4359" width="14.375" style="132" customWidth="1"/>
    <col min="4360" max="4608" width="9" style="132"/>
    <col min="4609" max="4609" width="10.875" style="132" customWidth="1"/>
    <col min="4610" max="4610" width="9" style="132"/>
    <col min="4611" max="4611" width="15.5" style="132" customWidth="1"/>
    <col min="4612" max="4612" width="20.75" style="132" customWidth="1"/>
    <col min="4613" max="4613" width="10.75" style="132" customWidth="1"/>
    <col min="4614" max="4614" width="15.375" style="132" customWidth="1"/>
    <col min="4615" max="4615" width="14.375" style="132" customWidth="1"/>
    <col min="4616" max="4864" width="9" style="132"/>
    <col min="4865" max="4865" width="10.875" style="132" customWidth="1"/>
    <col min="4866" max="4866" width="9" style="132"/>
    <col min="4867" max="4867" width="15.5" style="132" customWidth="1"/>
    <col min="4868" max="4868" width="20.75" style="132" customWidth="1"/>
    <col min="4869" max="4869" width="10.75" style="132" customWidth="1"/>
    <col min="4870" max="4870" width="15.375" style="132" customWidth="1"/>
    <col min="4871" max="4871" width="14.375" style="132" customWidth="1"/>
    <col min="4872" max="5120" width="9" style="132"/>
    <col min="5121" max="5121" width="10.875" style="132" customWidth="1"/>
    <col min="5122" max="5122" width="9" style="132"/>
    <col min="5123" max="5123" width="15.5" style="132" customWidth="1"/>
    <col min="5124" max="5124" width="20.75" style="132" customWidth="1"/>
    <col min="5125" max="5125" width="10.75" style="132" customWidth="1"/>
    <col min="5126" max="5126" width="15.375" style="132" customWidth="1"/>
    <col min="5127" max="5127" width="14.375" style="132" customWidth="1"/>
    <col min="5128" max="5376" width="9" style="132"/>
    <col min="5377" max="5377" width="10.875" style="132" customWidth="1"/>
    <col min="5378" max="5378" width="9" style="132"/>
    <col min="5379" max="5379" width="15.5" style="132" customWidth="1"/>
    <col min="5380" max="5380" width="20.75" style="132" customWidth="1"/>
    <col min="5381" max="5381" width="10.75" style="132" customWidth="1"/>
    <col min="5382" max="5382" width="15.375" style="132" customWidth="1"/>
    <col min="5383" max="5383" width="14.375" style="132" customWidth="1"/>
    <col min="5384" max="5632" width="9" style="132"/>
    <col min="5633" max="5633" width="10.875" style="132" customWidth="1"/>
    <col min="5634" max="5634" width="9" style="132"/>
    <col min="5635" max="5635" width="15.5" style="132" customWidth="1"/>
    <col min="5636" max="5636" width="20.75" style="132" customWidth="1"/>
    <col min="5637" max="5637" width="10.75" style="132" customWidth="1"/>
    <col min="5638" max="5638" width="15.375" style="132" customWidth="1"/>
    <col min="5639" max="5639" width="14.375" style="132" customWidth="1"/>
    <col min="5640" max="5888" width="9" style="132"/>
    <col min="5889" max="5889" width="10.875" style="132" customWidth="1"/>
    <col min="5890" max="5890" width="9" style="132"/>
    <col min="5891" max="5891" width="15.5" style="132" customWidth="1"/>
    <col min="5892" max="5892" width="20.75" style="132" customWidth="1"/>
    <col min="5893" max="5893" width="10.75" style="132" customWidth="1"/>
    <col min="5894" max="5894" width="15.375" style="132" customWidth="1"/>
    <col min="5895" max="5895" width="14.375" style="132" customWidth="1"/>
    <col min="5896" max="6144" width="9" style="132"/>
    <col min="6145" max="6145" width="10.875" style="132" customWidth="1"/>
    <col min="6146" max="6146" width="9" style="132"/>
    <col min="6147" max="6147" width="15.5" style="132" customWidth="1"/>
    <col min="6148" max="6148" width="20.75" style="132" customWidth="1"/>
    <col min="6149" max="6149" width="10.75" style="132" customWidth="1"/>
    <col min="6150" max="6150" width="15.375" style="132" customWidth="1"/>
    <col min="6151" max="6151" width="14.375" style="132" customWidth="1"/>
    <col min="6152" max="6400" width="9" style="132"/>
    <col min="6401" max="6401" width="10.875" style="132" customWidth="1"/>
    <col min="6402" max="6402" width="9" style="132"/>
    <col min="6403" max="6403" width="15.5" style="132" customWidth="1"/>
    <col min="6404" max="6404" width="20.75" style="132" customWidth="1"/>
    <col min="6405" max="6405" width="10.75" style="132" customWidth="1"/>
    <col min="6406" max="6406" width="15.375" style="132" customWidth="1"/>
    <col min="6407" max="6407" width="14.375" style="132" customWidth="1"/>
    <col min="6408" max="6656" width="9" style="132"/>
    <col min="6657" max="6657" width="10.875" style="132" customWidth="1"/>
    <col min="6658" max="6658" width="9" style="132"/>
    <col min="6659" max="6659" width="15.5" style="132" customWidth="1"/>
    <col min="6660" max="6660" width="20.75" style="132" customWidth="1"/>
    <col min="6661" max="6661" width="10.75" style="132" customWidth="1"/>
    <col min="6662" max="6662" width="15.375" style="132" customWidth="1"/>
    <col min="6663" max="6663" width="14.375" style="132" customWidth="1"/>
    <col min="6664" max="6912" width="9" style="132"/>
    <col min="6913" max="6913" width="10.875" style="132" customWidth="1"/>
    <col min="6914" max="6914" width="9" style="132"/>
    <col min="6915" max="6915" width="15.5" style="132" customWidth="1"/>
    <col min="6916" max="6916" width="20.75" style="132" customWidth="1"/>
    <col min="6917" max="6917" width="10.75" style="132" customWidth="1"/>
    <col min="6918" max="6918" width="15.375" style="132" customWidth="1"/>
    <col min="6919" max="6919" width="14.375" style="132" customWidth="1"/>
    <col min="6920" max="7168" width="9" style="132"/>
    <col min="7169" max="7169" width="10.875" style="132" customWidth="1"/>
    <col min="7170" max="7170" width="9" style="132"/>
    <col min="7171" max="7171" width="15.5" style="132" customWidth="1"/>
    <col min="7172" max="7172" width="20.75" style="132" customWidth="1"/>
    <col min="7173" max="7173" width="10.75" style="132" customWidth="1"/>
    <col min="7174" max="7174" width="15.375" style="132" customWidth="1"/>
    <col min="7175" max="7175" width="14.375" style="132" customWidth="1"/>
    <col min="7176" max="7424" width="9" style="132"/>
    <col min="7425" max="7425" width="10.875" style="132" customWidth="1"/>
    <col min="7426" max="7426" width="9" style="132"/>
    <col min="7427" max="7427" width="15.5" style="132" customWidth="1"/>
    <col min="7428" max="7428" width="20.75" style="132" customWidth="1"/>
    <col min="7429" max="7429" width="10.75" style="132" customWidth="1"/>
    <col min="7430" max="7430" width="15.375" style="132" customWidth="1"/>
    <col min="7431" max="7431" width="14.375" style="132" customWidth="1"/>
    <col min="7432" max="7680" width="9" style="132"/>
    <col min="7681" max="7681" width="10.875" style="132" customWidth="1"/>
    <col min="7682" max="7682" width="9" style="132"/>
    <col min="7683" max="7683" width="15.5" style="132" customWidth="1"/>
    <col min="7684" max="7684" width="20.75" style="132" customWidth="1"/>
    <col min="7685" max="7685" width="10.75" style="132" customWidth="1"/>
    <col min="7686" max="7686" width="15.375" style="132" customWidth="1"/>
    <col min="7687" max="7687" width="14.375" style="132" customWidth="1"/>
    <col min="7688" max="7936" width="9" style="132"/>
    <col min="7937" max="7937" width="10.875" style="132" customWidth="1"/>
    <col min="7938" max="7938" width="9" style="132"/>
    <col min="7939" max="7939" width="15.5" style="132" customWidth="1"/>
    <col min="7940" max="7940" width="20.75" style="132" customWidth="1"/>
    <col min="7941" max="7941" width="10.75" style="132" customWidth="1"/>
    <col min="7942" max="7942" width="15.375" style="132" customWidth="1"/>
    <col min="7943" max="7943" width="14.375" style="132" customWidth="1"/>
    <col min="7944" max="8192" width="9" style="132"/>
    <col min="8193" max="8193" width="10.875" style="132" customWidth="1"/>
    <col min="8194" max="8194" width="9" style="132"/>
    <col min="8195" max="8195" width="15.5" style="132" customWidth="1"/>
    <col min="8196" max="8196" width="20.75" style="132" customWidth="1"/>
    <col min="8197" max="8197" width="10.75" style="132" customWidth="1"/>
    <col min="8198" max="8198" width="15.375" style="132" customWidth="1"/>
    <col min="8199" max="8199" width="14.375" style="132" customWidth="1"/>
    <col min="8200" max="8448" width="9" style="132"/>
    <col min="8449" max="8449" width="10.875" style="132" customWidth="1"/>
    <col min="8450" max="8450" width="9" style="132"/>
    <col min="8451" max="8451" width="15.5" style="132" customWidth="1"/>
    <col min="8452" max="8452" width="20.75" style="132" customWidth="1"/>
    <col min="8453" max="8453" width="10.75" style="132" customWidth="1"/>
    <col min="8454" max="8454" width="15.375" style="132" customWidth="1"/>
    <col min="8455" max="8455" width="14.375" style="132" customWidth="1"/>
    <col min="8456" max="8704" width="9" style="132"/>
    <col min="8705" max="8705" width="10.875" style="132" customWidth="1"/>
    <col min="8706" max="8706" width="9" style="132"/>
    <col min="8707" max="8707" width="15.5" style="132" customWidth="1"/>
    <col min="8708" max="8708" width="20.75" style="132" customWidth="1"/>
    <col min="8709" max="8709" width="10.75" style="132" customWidth="1"/>
    <col min="8710" max="8710" width="15.375" style="132" customWidth="1"/>
    <col min="8711" max="8711" width="14.375" style="132" customWidth="1"/>
    <col min="8712" max="8960" width="9" style="132"/>
    <col min="8961" max="8961" width="10.875" style="132" customWidth="1"/>
    <col min="8962" max="8962" width="9" style="132"/>
    <col min="8963" max="8963" width="15.5" style="132" customWidth="1"/>
    <col min="8964" max="8964" width="20.75" style="132" customWidth="1"/>
    <col min="8965" max="8965" width="10.75" style="132" customWidth="1"/>
    <col min="8966" max="8966" width="15.375" style="132" customWidth="1"/>
    <col min="8967" max="8967" width="14.375" style="132" customWidth="1"/>
    <col min="8968" max="9216" width="9" style="132"/>
    <col min="9217" max="9217" width="10.875" style="132" customWidth="1"/>
    <col min="9218" max="9218" width="9" style="132"/>
    <col min="9219" max="9219" width="15.5" style="132" customWidth="1"/>
    <col min="9220" max="9220" width="20.75" style="132" customWidth="1"/>
    <col min="9221" max="9221" width="10.75" style="132" customWidth="1"/>
    <col min="9222" max="9222" width="15.375" style="132" customWidth="1"/>
    <col min="9223" max="9223" width="14.375" style="132" customWidth="1"/>
    <col min="9224" max="9472" width="9" style="132"/>
    <col min="9473" max="9473" width="10.875" style="132" customWidth="1"/>
    <col min="9474" max="9474" width="9" style="132"/>
    <col min="9475" max="9475" width="15.5" style="132" customWidth="1"/>
    <col min="9476" max="9476" width="20.75" style="132" customWidth="1"/>
    <col min="9477" max="9477" width="10.75" style="132" customWidth="1"/>
    <col min="9478" max="9478" width="15.375" style="132" customWidth="1"/>
    <col min="9479" max="9479" width="14.375" style="132" customWidth="1"/>
    <col min="9480" max="9728" width="9" style="132"/>
    <col min="9729" max="9729" width="10.875" style="132" customWidth="1"/>
    <col min="9730" max="9730" width="9" style="132"/>
    <col min="9731" max="9731" width="15.5" style="132" customWidth="1"/>
    <col min="9732" max="9732" width="20.75" style="132" customWidth="1"/>
    <col min="9733" max="9733" width="10.75" style="132" customWidth="1"/>
    <col min="9734" max="9734" width="15.375" style="132" customWidth="1"/>
    <col min="9735" max="9735" width="14.375" style="132" customWidth="1"/>
    <col min="9736" max="9984" width="9" style="132"/>
    <col min="9985" max="9985" width="10.875" style="132" customWidth="1"/>
    <col min="9986" max="9986" width="9" style="132"/>
    <col min="9987" max="9987" width="15.5" style="132" customWidth="1"/>
    <col min="9988" max="9988" width="20.75" style="132" customWidth="1"/>
    <col min="9989" max="9989" width="10.75" style="132" customWidth="1"/>
    <col min="9990" max="9990" width="15.375" style="132" customWidth="1"/>
    <col min="9991" max="9991" width="14.375" style="132" customWidth="1"/>
    <col min="9992" max="10240" width="9" style="132"/>
    <col min="10241" max="10241" width="10.875" style="132" customWidth="1"/>
    <col min="10242" max="10242" width="9" style="132"/>
    <col min="10243" max="10243" width="15.5" style="132" customWidth="1"/>
    <col min="10244" max="10244" width="20.75" style="132" customWidth="1"/>
    <col min="10245" max="10245" width="10.75" style="132" customWidth="1"/>
    <col min="10246" max="10246" width="15.375" style="132" customWidth="1"/>
    <col min="10247" max="10247" width="14.375" style="132" customWidth="1"/>
    <col min="10248" max="10496" width="9" style="132"/>
    <col min="10497" max="10497" width="10.875" style="132" customWidth="1"/>
    <col min="10498" max="10498" width="9" style="132"/>
    <col min="10499" max="10499" width="15.5" style="132" customWidth="1"/>
    <col min="10500" max="10500" width="20.75" style="132" customWidth="1"/>
    <col min="10501" max="10501" width="10.75" style="132" customWidth="1"/>
    <col min="10502" max="10502" width="15.375" style="132" customWidth="1"/>
    <col min="10503" max="10503" width="14.375" style="132" customWidth="1"/>
    <col min="10504" max="10752" width="9" style="132"/>
    <col min="10753" max="10753" width="10.875" style="132" customWidth="1"/>
    <col min="10754" max="10754" width="9" style="132"/>
    <col min="10755" max="10755" width="15.5" style="132" customWidth="1"/>
    <col min="10756" max="10756" width="20.75" style="132" customWidth="1"/>
    <col min="10757" max="10757" width="10.75" style="132" customWidth="1"/>
    <col min="10758" max="10758" width="15.375" style="132" customWidth="1"/>
    <col min="10759" max="10759" width="14.375" style="132" customWidth="1"/>
    <col min="10760" max="11008" width="9" style="132"/>
    <col min="11009" max="11009" width="10.875" style="132" customWidth="1"/>
    <col min="11010" max="11010" width="9" style="132"/>
    <col min="11011" max="11011" width="15.5" style="132" customWidth="1"/>
    <col min="11012" max="11012" width="20.75" style="132" customWidth="1"/>
    <col min="11013" max="11013" width="10.75" style="132" customWidth="1"/>
    <col min="11014" max="11014" width="15.375" style="132" customWidth="1"/>
    <col min="11015" max="11015" width="14.375" style="132" customWidth="1"/>
    <col min="11016" max="11264" width="9" style="132"/>
    <col min="11265" max="11265" width="10.875" style="132" customWidth="1"/>
    <col min="11266" max="11266" width="9" style="132"/>
    <col min="11267" max="11267" width="15.5" style="132" customWidth="1"/>
    <col min="11268" max="11268" width="20.75" style="132" customWidth="1"/>
    <col min="11269" max="11269" width="10.75" style="132" customWidth="1"/>
    <col min="11270" max="11270" width="15.375" style="132" customWidth="1"/>
    <col min="11271" max="11271" width="14.375" style="132" customWidth="1"/>
    <col min="11272" max="11520" width="9" style="132"/>
    <col min="11521" max="11521" width="10.875" style="132" customWidth="1"/>
    <col min="11522" max="11522" width="9" style="132"/>
    <col min="11523" max="11523" width="15.5" style="132" customWidth="1"/>
    <col min="11524" max="11524" width="20.75" style="132" customWidth="1"/>
    <col min="11525" max="11525" width="10.75" style="132" customWidth="1"/>
    <col min="11526" max="11526" width="15.375" style="132" customWidth="1"/>
    <col min="11527" max="11527" width="14.375" style="132" customWidth="1"/>
    <col min="11528" max="11776" width="9" style="132"/>
    <col min="11777" max="11777" width="10.875" style="132" customWidth="1"/>
    <col min="11778" max="11778" width="9" style="132"/>
    <col min="11779" max="11779" width="15.5" style="132" customWidth="1"/>
    <col min="11780" max="11780" width="20.75" style="132" customWidth="1"/>
    <col min="11781" max="11781" width="10.75" style="132" customWidth="1"/>
    <col min="11782" max="11782" width="15.375" style="132" customWidth="1"/>
    <col min="11783" max="11783" width="14.375" style="132" customWidth="1"/>
    <col min="11784" max="12032" width="9" style="132"/>
    <col min="12033" max="12033" width="10.875" style="132" customWidth="1"/>
    <col min="12034" max="12034" width="9" style="132"/>
    <col min="12035" max="12035" width="15.5" style="132" customWidth="1"/>
    <col min="12036" max="12036" width="20.75" style="132" customWidth="1"/>
    <col min="12037" max="12037" width="10.75" style="132" customWidth="1"/>
    <col min="12038" max="12038" width="15.375" style="132" customWidth="1"/>
    <col min="12039" max="12039" width="14.375" style="132" customWidth="1"/>
    <col min="12040" max="12288" width="9" style="132"/>
    <col min="12289" max="12289" width="10.875" style="132" customWidth="1"/>
    <col min="12290" max="12290" width="9" style="132"/>
    <col min="12291" max="12291" width="15.5" style="132" customWidth="1"/>
    <col min="12292" max="12292" width="20.75" style="132" customWidth="1"/>
    <col min="12293" max="12293" width="10.75" style="132" customWidth="1"/>
    <col min="12294" max="12294" width="15.375" style="132" customWidth="1"/>
    <col min="12295" max="12295" width="14.375" style="132" customWidth="1"/>
    <col min="12296" max="12544" width="9" style="132"/>
    <col min="12545" max="12545" width="10.875" style="132" customWidth="1"/>
    <col min="12546" max="12546" width="9" style="132"/>
    <col min="12547" max="12547" width="15.5" style="132" customWidth="1"/>
    <col min="12548" max="12548" width="20.75" style="132" customWidth="1"/>
    <col min="12549" max="12549" width="10.75" style="132" customWidth="1"/>
    <col min="12550" max="12550" width="15.375" style="132" customWidth="1"/>
    <col min="12551" max="12551" width="14.375" style="132" customWidth="1"/>
    <col min="12552" max="12800" width="9" style="132"/>
    <col min="12801" max="12801" width="10.875" style="132" customWidth="1"/>
    <col min="12802" max="12802" width="9" style="132"/>
    <col min="12803" max="12803" width="15.5" style="132" customWidth="1"/>
    <col min="12804" max="12804" width="20.75" style="132" customWidth="1"/>
    <col min="12805" max="12805" width="10.75" style="132" customWidth="1"/>
    <col min="12806" max="12806" width="15.375" style="132" customWidth="1"/>
    <col min="12807" max="12807" width="14.375" style="132" customWidth="1"/>
    <col min="12808" max="13056" width="9" style="132"/>
    <col min="13057" max="13057" width="10.875" style="132" customWidth="1"/>
    <col min="13058" max="13058" width="9" style="132"/>
    <col min="13059" max="13059" width="15.5" style="132" customWidth="1"/>
    <col min="13060" max="13060" width="20.75" style="132" customWidth="1"/>
    <col min="13061" max="13061" width="10.75" style="132" customWidth="1"/>
    <col min="13062" max="13062" width="15.375" style="132" customWidth="1"/>
    <col min="13063" max="13063" width="14.375" style="132" customWidth="1"/>
    <col min="13064" max="13312" width="9" style="132"/>
    <col min="13313" max="13313" width="10.875" style="132" customWidth="1"/>
    <col min="13314" max="13314" width="9" style="132"/>
    <col min="13315" max="13315" width="15.5" style="132" customWidth="1"/>
    <col min="13316" max="13316" width="20.75" style="132" customWidth="1"/>
    <col min="13317" max="13317" width="10.75" style="132" customWidth="1"/>
    <col min="13318" max="13318" width="15.375" style="132" customWidth="1"/>
    <col min="13319" max="13319" width="14.375" style="132" customWidth="1"/>
    <col min="13320" max="13568" width="9" style="132"/>
    <col min="13569" max="13569" width="10.875" style="132" customWidth="1"/>
    <col min="13570" max="13570" width="9" style="132"/>
    <col min="13571" max="13571" width="15.5" style="132" customWidth="1"/>
    <col min="13572" max="13572" width="20.75" style="132" customWidth="1"/>
    <col min="13573" max="13573" width="10.75" style="132" customWidth="1"/>
    <col min="13574" max="13574" width="15.375" style="132" customWidth="1"/>
    <col min="13575" max="13575" width="14.375" style="132" customWidth="1"/>
    <col min="13576" max="13824" width="9" style="132"/>
    <col min="13825" max="13825" width="10.875" style="132" customWidth="1"/>
    <col min="13826" max="13826" width="9" style="132"/>
    <col min="13827" max="13827" width="15.5" style="132" customWidth="1"/>
    <col min="13828" max="13828" width="20.75" style="132" customWidth="1"/>
    <col min="13829" max="13829" width="10.75" style="132" customWidth="1"/>
    <col min="13830" max="13830" width="15.375" style="132" customWidth="1"/>
    <col min="13831" max="13831" width="14.375" style="132" customWidth="1"/>
    <col min="13832" max="14080" width="9" style="132"/>
    <col min="14081" max="14081" width="10.875" style="132" customWidth="1"/>
    <col min="14082" max="14082" width="9" style="132"/>
    <col min="14083" max="14083" width="15.5" style="132" customWidth="1"/>
    <col min="14084" max="14084" width="20.75" style="132" customWidth="1"/>
    <col min="14085" max="14085" width="10.75" style="132" customWidth="1"/>
    <col min="14086" max="14086" width="15.375" style="132" customWidth="1"/>
    <col min="14087" max="14087" width="14.375" style="132" customWidth="1"/>
    <col min="14088" max="14336" width="9" style="132"/>
    <col min="14337" max="14337" width="10.875" style="132" customWidth="1"/>
    <col min="14338" max="14338" width="9" style="132"/>
    <col min="14339" max="14339" width="15.5" style="132" customWidth="1"/>
    <col min="14340" max="14340" width="20.75" style="132" customWidth="1"/>
    <col min="14341" max="14341" width="10.75" style="132" customWidth="1"/>
    <col min="14342" max="14342" width="15.375" style="132" customWidth="1"/>
    <col min="14343" max="14343" width="14.375" style="132" customWidth="1"/>
    <col min="14344" max="14592" width="9" style="132"/>
    <col min="14593" max="14593" width="10.875" style="132" customWidth="1"/>
    <col min="14594" max="14594" width="9" style="132"/>
    <col min="14595" max="14595" width="15.5" style="132" customWidth="1"/>
    <col min="14596" max="14596" width="20.75" style="132" customWidth="1"/>
    <col min="14597" max="14597" width="10.75" style="132" customWidth="1"/>
    <col min="14598" max="14598" width="15.375" style="132" customWidth="1"/>
    <col min="14599" max="14599" width="14.375" style="132" customWidth="1"/>
    <col min="14600" max="14848" width="9" style="132"/>
    <col min="14849" max="14849" width="10.875" style="132" customWidth="1"/>
    <col min="14850" max="14850" width="9" style="132"/>
    <col min="14851" max="14851" width="15.5" style="132" customWidth="1"/>
    <col min="14852" max="14852" width="20.75" style="132" customWidth="1"/>
    <col min="14853" max="14853" width="10.75" style="132" customWidth="1"/>
    <col min="14854" max="14854" width="15.375" style="132" customWidth="1"/>
    <col min="14855" max="14855" width="14.375" style="132" customWidth="1"/>
    <col min="14856" max="15104" width="9" style="132"/>
    <col min="15105" max="15105" width="10.875" style="132" customWidth="1"/>
    <col min="15106" max="15106" width="9" style="132"/>
    <col min="15107" max="15107" width="15.5" style="132" customWidth="1"/>
    <col min="15108" max="15108" width="20.75" style="132" customWidth="1"/>
    <col min="15109" max="15109" width="10.75" style="132" customWidth="1"/>
    <col min="15110" max="15110" width="15.375" style="132" customWidth="1"/>
    <col min="15111" max="15111" width="14.375" style="132" customWidth="1"/>
    <col min="15112" max="15360" width="9" style="132"/>
    <col min="15361" max="15361" width="10.875" style="132" customWidth="1"/>
    <col min="15362" max="15362" width="9" style="132"/>
    <col min="15363" max="15363" width="15.5" style="132" customWidth="1"/>
    <col min="15364" max="15364" width="20.75" style="132" customWidth="1"/>
    <col min="15365" max="15365" width="10.75" style="132" customWidth="1"/>
    <col min="15366" max="15366" width="15.375" style="132" customWidth="1"/>
    <col min="15367" max="15367" width="14.375" style="132" customWidth="1"/>
    <col min="15368" max="15616" width="9" style="132"/>
    <col min="15617" max="15617" width="10.875" style="132" customWidth="1"/>
    <col min="15618" max="15618" width="9" style="132"/>
    <col min="15619" max="15619" width="15.5" style="132" customWidth="1"/>
    <col min="15620" max="15620" width="20.75" style="132" customWidth="1"/>
    <col min="15621" max="15621" width="10.75" style="132" customWidth="1"/>
    <col min="15622" max="15622" width="15.375" style="132" customWidth="1"/>
    <col min="15623" max="15623" width="14.375" style="132" customWidth="1"/>
    <col min="15624" max="15872" width="9" style="132"/>
    <col min="15873" max="15873" width="10.875" style="132" customWidth="1"/>
    <col min="15874" max="15874" width="9" style="132"/>
    <col min="15875" max="15875" width="15.5" style="132" customWidth="1"/>
    <col min="15876" max="15876" width="20.75" style="132" customWidth="1"/>
    <col min="15877" max="15877" width="10.75" style="132" customWidth="1"/>
    <col min="15878" max="15878" width="15.375" style="132" customWidth="1"/>
    <col min="15879" max="15879" width="14.375" style="132" customWidth="1"/>
    <col min="15880" max="16128" width="9" style="132"/>
    <col min="16129" max="16129" width="10.875" style="132" customWidth="1"/>
    <col min="16130" max="16130" width="9" style="132"/>
    <col min="16131" max="16131" width="15.5" style="132" customWidth="1"/>
    <col min="16132" max="16132" width="20.75" style="132" customWidth="1"/>
    <col min="16133" max="16133" width="10.75" style="132" customWidth="1"/>
    <col min="16134" max="16134" width="15.375" style="132" customWidth="1"/>
    <col min="16135" max="16135" width="14.375" style="132" customWidth="1"/>
    <col min="16136" max="16384" width="9" style="132"/>
  </cols>
  <sheetData>
    <row r="1" spans="1:8" s="1" customFormat="1" ht="16.5" customHeight="1" x14ac:dyDescent="0.3">
      <c r="A1" s="45"/>
      <c r="B1" s="183" t="s">
        <v>211</v>
      </c>
      <c r="C1" s="183"/>
      <c r="D1" s="183"/>
      <c r="E1" s="183"/>
      <c r="F1" s="183"/>
      <c r="G1" s="120"/>
      <c r="H1" s="120"/>
    </row>
    <row r="2" spans="1:8" s="1" customFormat="1" ht="16.5" customHeight="1" x14ac:dyDescent="0.3">
      <c r="A2" s="45"/>
      <c r="B2" s="98"/>
      <c r="C2" s="98"/>
      <c r="D2" s="98"/>
      <c r="E2" s="98"/>
      <c r="F2" s="98"/>
      <c r="G2" s="120"/>
      <c r="H2" s="120"/>
    </row>
    <row r="3" spans="1:8" s="1" customFormat="1" x14ac:dyDescent="0.3">
      <c r="A3" s="121" t="s">
        <v>212</v>
      </c>
      <c r="E3" s="2"/>
      <c r="F3" s="2"/>
      <c r="G3" s="2"/>
    </row>
    <row r="4" spans="1:8" s="1" customFormat="1" x14ac:dyDescent="0.3">
      <c r="A4" s="121"/>
      <c r="B4" s="188" t="s">
        <v>39</v>
      </c>
      <c r="C4" s="189"/>
      <c r="D4" s="189"/>
      <c r="E4" s="122" t="s">
        <v>3</v>
      </c>
      <c r="F4" s="122" t="s">
        <v>4</v>
      </c>
      <c r="G4" s="2"/>
    </row>
    <row r="5" spans="1:8" x14ac:dyDescent="0.3">
      <c r="A5" s="127"/>
      <c r="B5" s="191" t="s">
        <v>198</v>
      </c>
      <c r="C5" s="192" t="s">
        <v>49</v>
      </c>
      <c r="D5" s="193" t="s">
        <v>49</v>
      </c>
      <c r="E5" s="125">
        <v>49</v>
      </c>
      <c r="F5" s="124">
        <f>E5*100/$E$14</f>
        <v>29.696969696969695</v>
      </c>
    </row>
    <row r="6" spans="1:8" x14ac:dyDescent="0.3">
      <c r="A6" s="127"/>
      <c r="B6" s="191" t="s">
        <v>199</v>
      </c>
      <c r="C6" s="192" t="s">
        <v>50</v>
      </c>
      <c r="D6" s="193" t="s">
        <v>50</v>
      </c>
      <c r="E6" s="125">
        <v>23</v>
      </c>
      <c r="F6" s="124">
        <f t="shared" ref="F6:F13" si="0">E6*100/$E$14</f>
        <v>13.939393939393939</v>
      </c>
    </row>
    <row r="7" spans="1:8" x14ac:dyDescent="0.3">
      <c r="A7" s="127"/>
      <c r="B7" s="191" t="s">
        <v>86</v>
      </c>
      <c r="C7" s="192"/>
      <c r="D7" s="193"/>
      <c r="E7" s="125">
        <v>8</v>
      </c>
      <c r="F7" s="124">
        <f t="shared" si="0"/>
        <v>4.8484848484848486</v>
      </c>
    </row>
    <row r="8" spans="1:8" x14ac:dyDescent="0.3">
      <c r="A8" s="127"/>
      <c r="B8" s="191" t="s">
        <v>200</v>
      </c>
      <c r="C8" s="192"/>
      <c r="D8" s="193"/>
      <c r="E8" s="125">
        <v>31</v>
      </c>
      <c r="F8" s="124">
        <f t="shared" si="0"/>
        <v>18.787878787878789</v>
      </c>
    </row>
    <row r="9" spans="1:8" x14ac:dyDescent="0.3">
      <c r="A9" s="127"/>
      <c r="B9" s="191" t="s">
        <v>83</v>
      </c>
      <c r="C9" s="192"/>
      <c r="D9" s="193"/>
      <c r="E9" s="125">
        <v>5</v>
      </c>
      <c r="F9" s="124">
        <f t="shared" si="0"/>
        <v>3.0303030303030303</v>
      </c>
    </row>
    <row r="10" spans="1:8" x14ac:dyDescent="0.3">
      <c r="A10" s="127"/>
      <c r="B10" s="191" t="s">
        <v>201</v>
      </c>
      <c r="C10" s="192"/>
      <c r="D10" s="193"/>
      <c r="E10" s="125">
        <v>2</v>
      </c>
      <c r="F10" s="124">
        <f t="shared" si="0"/>
        <v>1.2121212121212122</v>
      </c>
    </row>
    <row r="11" spans="1:8" x14ac:dyDescent="0.3">
      <c r="A11" s="127"/>
      <c r="B11" s="191" t="s">
        <v>84</v>
      </c>
      <c r="C11" s="192"/>
      <c r="D11" s="193"/>
      <c r="E11" s="125">
        <v>39</v>
      </c>
      <c r="F11" s="124">
        <f t="shared" si="0"/>
        <v>23.636363636363637</v>
      </c>
    </row>
    <row r="12" spans="1:8" x14ac:dyDescent="0.3">
      <c r="A12" s="127"/>
      <c r="B12" s="191" t="s">
        <v>85</v>
      </c>
      <c r="C12" s="192"/>
      <c r="D12" s="193"/>
      <c r="E12" s="125">
        <v>1</v>
      </c>
      <c r="F12" s="124">
        <f t="shared" si="0"/>
        <v>0.60606060606060608</v>
      </c>
    </row>
    <row r="13" spans="1:8" x14ac:dyDescent="0.3">
      <c r="A13" s="127"/>
      <c r="B13" s="191" t="s">
        <v>202</v>
      </c>
      <c r="C13" s="192"/>
      <c r="D13" s="193"/>
      <c r="E13" s="125">
        <v>7</v>
      </c>
      <c r="F13" s="124">
        <f t="shared" si="0"/>
        <v>4.2424242424242422</v>
      </c>
    </row>
    <row r="14" spans="1:8" x14ac:dyDescent="0.3">
      <c r="A14" s="127"/>
      <c r="B14" s="188" t="s">
        <v>87</v>
      </c>
      <c r="C14" s="189"/>
      <c r="D14" s="190"/>
      <c r="E14" s="126">
        <v>165</v>
      </c>
      <c r="F14" s="123">
        <f>E14*100/$E$14</f>
        <v>100</v>
      </c>
    </row>
    <row r="15" spans="1:8" x14ac:dyDescent="0.3">
      <c r="A15" s="127"/>
      <c r="B15" s="128"/>
      <c r="C15" s="128"/>
      <c r="D15" s="128"/>
      <c r="E15" s="129"/>
      <c r="F15" s="130"/>
    </row>
    <row r="16" spans="1:8" s="4" customFormat="1" ht="21" x14ac:dyDescent="0.35">
      <c r="B16" s="89" t="s">
        <v>253</v>
      </c>
      <c r="C16" s="94"/>
      <c r="D16" s="94"/>
      <c r="E16" s="95"/>
      <c r="F16" s="96"/>
      <c r="G16" s="90"/>
    </row>
    <row r="17" spans="1:7" s="4" customFormat="1" ht="21" x14ac:dyDescent="0.35">
      <c r="A17" s="4" t="s">
        <v>255</v>
      </c>
      <c r="B17" s="94"/>
      <c r="C17" s="94"/>
      <c r="D17" s="94"/>
      <c r="E17" s="95"/>
      <c r="F17" s="96"/>
      <c r="G17" s="90"/>
    </row>
    <row r="18" spans="1:7" s="4" customFormat="1" ht="21" x14ac:dyDescent="0.35">
      <c r="A18" s="4" t="s">
        <v>254</v>
      </c>
      <c r="E18" s="90"/>
      <c r="F18" s="90"/>
      <c r="G18" s="90"/>
    </row>
    <row r="19" spans="1:7" s="112" customFormat="1" ht="21" x14ac:dyDescent="0.35">
      <c r="A19" s="112" t="s">
        <v>88</v>
      </c>
      <c r="E19" s="133"/>
      <c r="F19" s="133"/>
      <c r="G19" s="133"/>
    </row>
  </sheetData>
  <mergeCells count="12">
    <mergeCell ref="B14:D14"/>
    <mergeCell ref="B7:D7"/>
    <mergeCell ref="B1:F1"/>
    <mergeCell ref="B4:D4"/>
    <mergeCell ref="B5:D5"/>
    <mergeCell ref="B6:D6"/>
    <mergeCell ref="B12:D12"/>
    <mergeCell ref="B13:D13"/>
    <mergeCell ref="B8:D8"/>
    <mergeCell ref="B9:D9"/>
    <mergeCell ref="B10:D10"/>
    <mergeCell ref="B11:D11"/>
  </mergeCells>
  <pageMargins left="0.31496062992125984" right="0" top="0.74803149606299213" bottom="0.74803149606299213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topLeftCell="A13" zoomScale="120" zoomScaleNormal="120" workbookViewId="0">
      <selection activeCell="E28" sqref="E28"/>
    </sheetView>
  </sheetViews>
  <sheetFormatPr defaultRowHeight="19.5" x14ac:dyDescent="0.3"/>
  <cols>
    <col min="1" max="1" width="7.125" style="1" customWidth="1"/>
    <col min="2" max="2" width="7.75" style="1" customWidth="1"/>
    <col min="3" max="3" width="9.125" style="1"/>
    <col min="4" max="4" width="15.375" style="1" customWidth="1"/>
    <col min="5" max="5" width="16.625" style="1" customWidth="1"/>
    <col min="6" max="7" width="6.5" style="2" customWidth="1"/>
    <col min="8" max="8" width="14.5" style="2" customWidth="1"/>
    <col min="9" max="257" width="9.125" style="1"/>
    <col min="258" max="258" width="10.875" style="1" customWidth="1"/>
    <col min="259" max="259" width="9.125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.125" style="1"/>
    <col min="514" max="514" width="10.875" style="1" customWidth="1"/>
    <col min="515" max="515" width="9.125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.125" style="1"/>
    <col min="770" max="770" width="10.875" style="1" customWidth="1"/>
    <col min="771" max="771" width="9.125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.125" style="1"/>
    <col min="1026" max="1026" width="10.875" style="1" customWidth="1"/>
    <col min="1027" max="1027" width="9.125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.125" style="1"/>
    <col min="1282" max="1282" width="10.875" style="1" customWidth="1"/>
    <col min="1283" max="1283" width="9.125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.125" style="1"/>
    <col min="1538" max="1538" width="10.875" style="1" customWidth="1"/>
    <col min="1539" max="1539" width="9.125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.125" style="1"/>
    <col min="1794" max="1794" width="10.875" style="1" customWidth="1"/>
    <col min="1795" max="1795" width="9.125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.125" style="1"/>
    <col min="2050" max="2050" width="10.875" style="1" customWidth="1"/>
    <col min="2051" max="2051" width="9.125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.125" style="1"/>
    <col min="2306" max="2306" width="10.875" style="1" customWidth="1"/>
    <col min="2307" max="2307" width="9.125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.125" style="1"/>
    <col min="2562" max="2562" width="10.875" style="1" customWidth="1"/>
    <col min="2563" max="2563" width="9.125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.125" style="1"/>
    <col min="2818" max="2818" width="10.875" style="1" customWidth="1"/>
    <col min="2819" max="2819" width="9.125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.125" style="1"/>
    <col min="3074" max="3074" width="10.875" style="1" customWidth="1"/>
    <col min="3075" max="3075" width="9.125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.125" style="1"/>
    <col min="3330" max="3330" width="10.875" style="1" customWidth="1"/>
    <col min="3331" max="3331" width="9.125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.125" style="1"/>
    <col min="3586" max="3586" width="10.875" style="1" customWidth="1"/>
    <col min="3587" max="3587" width="9.125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.125" style="1"/>
    <col min="3842" max="3842" width="10.875" style="1" customWidth="1"/>
    <col min="3843" max="3843" width="9.125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.125" style="1"/>
    <col min="4098" max="4098" width="10.875" style="1" customWidth="1"/>
    <col min="4099" max="4099" width="9.125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.125" style="1"/>
    <col min="4354" max="4354" width="10.875" style="1" customWidth="1"/>
    <col min="4355" max="4355" width="9.125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.125" style="1"/>
    <col min="4610" max="4610" width="10.875" style="1" customWidth="1"/>
    <col min="4611" max="4611" width="9.125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.125" style="1"/>
    <col min="4866" max="4866" width="10.875" style="1" customWidth="1"/>
    <col min="4867" max="4867" width="9.125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.125" style="1"/>
    <col min="5122" max="5122" width="10.875" style="1" customWidth="1"/>
    <col min="5123" max="5123" width="9.125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.125" style="1"/>
    <col min="5378" max="5378" width="10.875" style="1" customWidth="1"/>
    <col min="5379" max="5379" width="9.125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.125" style="1"/>
    <col min="5634" max="5634" width="10.875" style="1" customWidth="1"/>
    <col min="5635" max="5635" width="9.125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.125" style="1"/>
    <col min="5890" max="5890" width="10.875" style="1" customWidth="1"/>
    <col min="5891" max="5891" width="9.125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.125" style="1"/>
    <col min="6146" max="6146" width="10.875" style="1" customWidth="1"/>
    <col min="6147" max="6147" width="9.125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.125" style="1"/>
    <col min="6402" max="6402" width="10.875" style="1" customWidth="1"/>
    <col min="6403" max="6403" width="9.125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.125" style="1"/>
    <col min="6658" max="6658" width="10.875" style="1" customWidth="1"/>
    <col min="6659" max="6659" width="9.125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.125" style="1"/>
    <col min="6914" max="6914" width="10.875" style="1" customWidth="1"/>
    <col min="6915" max="6915" width="9.125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.125" style="1"/>
    <col min="7170" max="7170" width="10.875" style="1" customWidth="1"/>
    <col min="7171" max="7171" width="9.125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.125" style="1"/>
    <col min="7426" max="7426" width="10.875" style="1" customWidth="1"/>
    <col min="7427" max="7427" width="9.125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.125" style="1"/>
    <col min="7682" max="7682" width="10.875" style="1" customWidth="1"/>
    <col min="7683" max="7683" width="9.125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.125" style="1"/>
    <col min="7938" max="7938" width="10.875" style="1" customWidth="1"/>
    <col min="7939" max="7939" width="9.125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.125" style="1"/>
    <col min="8194" max="8194" width="10.875" style="1" customWidth="1"/>
    <col min="8195" max="8195" width="9.125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.125" style="1"/>
    <col min="8450" max="8450" width="10.875" style="1" customWidth="1"/>
    <col min="8451" max="8451" width="9.125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.125" style="1"/>
    <col min="8706" max="8706" width="10.875" style="1" customWidth="1"/>
    <col min="8707" max="8707" width="9.125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.125" style="1"/>
    <col min="8962" max="8962" width="10.875" style="1" customWidth="1"/>
    <col min="8963" max="8963" width="9.125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.125" style="1"/>
    <col min="9218" max="9218" width="10.875" style="1" customWidth="1"/>
    <col min="9219" max="9219" width="9.125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.125" style="1"/>
    <col min="9474" max="9474" width="10.875" style="1" customWidth="1"/>
    <col min="9475" max="9475" width="9.125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.125" style="1"/>
    <col min="9730" max="9730" width="10.875" style="1" customWidth="1"/>
    <col min="9731" max="9731" width="9.125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.125" style="1"/>
    <col min="9986" max="9986" width="10.875" style="1" customWidth="1"/>
    <col min="9987" max="9987" width="9.125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.125" style="1"/>
    <col min="10242" max="10242" width="10.875" style="1" customWidth="1"/>
    <col min="10243" max="10243" width="9.125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.125" style="1"/>
    <col min="10498" max="10498" width="10.875" style="1" customWidth="1"/>
    <col min="10499" max="10499" width="9.125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.125" style="1"/>
    <col min="10754" max="10754" width="10.875" style="1" customWidth="1"/>
    <col min="10755" max="10755" width="9.125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.125" style="1"/>
    <col min="11010" max="11010" width="10.875" style="1" customWidth="1"/>
    <col min="11011" max="11011" width="9.125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.125" style="1"/>
    <col min="11266" max="11266" width="10.875" style="1" customWidth="1"/>
    <col min="11267" max="11267" width="9.125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.125" style="1"/>
    <col min="11522" max="11522" width="10.875" style="1" customWidth="1"/>
    <col min="11523" max="11523" width="9.125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.125" style="1"/>
    <col min="11778" max="11778" width="10.875" style="1" customWidth="1"/>
    <col min="11779" max="11779" width="9.125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.125" style="1"/>
    <col min="12034" max="12034" width="10.875" style="1" customWidth="1"/>
    <col min="12035" max="12035" width="9.125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.125" style="1"/>
    <col min="12290" max="12290" width="10.875" style="1" customWidth="1"/>
    <col min="12291" max="12291" width="9.125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.125" style="1"/>
    <col min="12546" max="12546" width="10.875" style="1" customWidth="1"/>
    <col min="12547" max="12547" width="9.125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.125" style="1"/>
    <col min="12802" max="12802" width="10.875" style="1" customWidth="1"/>
    <col min="12803" max="12803" width="9.125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.125" style="1"/>
    <col min="13058" max="13058" width="10.875" style="1" customWidth="1"/>
    <col min="13059" max="13059" width="9.125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.125" style="1"/>
    <col min="13314" max="13314" width="10.875" style="1" customWidth="1"/>
    <col min="13315" max="13315" width="9.125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.125" style="1"/>
    <col min="13570" max="13570" width="10.875" style="1" customWidth="1"/>
    <col min="13571" max="13571" width="9.125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.125" style="1"/>
    <col min="13826" max="13826" width="10.875" style="1" customWidth="1"/>
    <col min="13827" max="13827" width="9.125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.125" style="1"/>
    <col min="14082" max="14082" width="10.875" style="1" customWidth="1"/>
    <col min="14083" max="14083" width="9.125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.125" style="1"/>
    <col min="14338" max="14338" width="10.875" style="1" customWidth="1"/>
    <col min="14339" max="14339" width="9.125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.125" style="1"/>
    <col min="14594" max="14594" width="10.875" style="1" customWidth="1"/>
    <col min="14595" max="14595" width="9.125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.125" style="1"/>
    <col min="14850" max="14850" width="10.875" style="1" customWidth="1"/>
    <col min="14851" max="14851" width="9.125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.125" style="1"/>
    <col min="15106" max="15106" width="10.875" style="1" customWidth="1"/>
    <col min="15107" max="15107" width="9.125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.125" style="1"/>
    <col min="15362" max="15362" width="10.875" style="1" customWidth="1"/>
    <col min="15363" max="15363" width="9.125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.125" style="1"/>
    <col min="15618" max="15618" width="10.875" style="1" customWidth="1"/>
    <col min="15619" max="15619" width="9.125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.125" style="1"/>
    <col min="15874" max="15874" width="10.875" style="1" customWidth="1"/>
    <col min="15875" max="15875" width="9.125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.125" style="1"/>
    <col min="16130" max="16130" width="10.875" style="1" customWidth="1"/>
    <col min="16131" max="16131" width="9.125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3" width="9.125" style="1"/>
    <col min="16384" max="16384" width="9" style="1" customWidth="1"/>
  </cols>
  <sheetData>
    <row r="1" spans="1:9" s="7" customFormat="1" ht="21" x14ac:dyDescent="0.35">
      <c r="A1" s="214" t="s">
        <v>221</v>
      </c>
      <c r="B1" s="214"/>
      <c r="C1" s="214"/>
      <c r="D1" s="214"/>
      <c r="E1" s="214"/>
      <c r="F1" s="214"/>
      <c r="G1" s="214"/>
      <c r="H1" s="214"/>
    </row>
    <row r="2" spans="1:9" x14ac:dyDescent="0.3">
      <c r="B2" s="2"/>
      <c r="C2" s="2"/>
      <c r="D2" s="2"/>
      <c r="E2" s="2"/>
      <c r="I2" s="3"/>
    </row>
    <row r="3" spans="1:9" s="4" customFormat="1" ht="21" x14ac:dyDescent="0.35">
      <c r="B3" s="5" t="s">
        <v>17</v>
      </c>
      <c r="F3" s="39"/>
      <c r="G3" s="39"/>
      <c r="H3" s="39"/>
    </row>
    <row r="4" spans="1:9" s="10" customFormat="1" ht="25.5" customHeight="1" x14ac:dyDescent="0.35">
      <c r="B4" s="28" t="s">
        <v>92</v>
      </c>
      <c r="F4" s="39"/>
      <c r="G4" s="39"/>
      <c r="H4" s="39"/>
    </row>
    <row r="5" spans="1:9" s="10" customFormat="1" ht="21.75" thickBot="1" x14ac:dyDescent="0.4">
      <c r="B5" s="10" t="s">
        <v>197</v>
      </c>
      <c r="F5" s="41"/>
      <c r="G5" s="41"/>
      <c r="H5" s="41"/>
    </row>
    <row r="6" spans="1:9" s="4" customFormat="1" ht="21.75" thickTop="1" x14ac:dyDescent="0.35">
      <c r="B6" s="204" t="s">
        <v>6</v>
      </c>
      <c r="C6" s="205"/>
      <c r="D6" s="205"/>
      <c r="E6" s="206"/>
      <c r="F6" s="210"/>
      <c r="G6" s="212" t="s">
        <v>7</v>
      </c>
      <c r="H6" s="212" t="s">
        <v>8</v>
      </c>
    </row>
    <row r="7" spans="1:9" s="4" customFormat="1" ht="21.75" thickBot="1" x14ac:dyDescent="0.4">
      <c r="B7" s="207"/>
      <c r="C7" s="208"/>
      <c r="D7" s="208"/>
      <c r="E7" s="209"/>
      <c r="F7" s="211"/>
      <c r="G7" s="213"/>
      <c r="H7" s="213"/>
    </row>
    <row r="8" spans="1:9" s="4" customFormat="1" ht="21.75" thickTop="1" x14ac:dyDescent="0.35">
      <c r="B8" s="83" t="s">
        <v>11</v>
      </c>
      <c r="C8" s="84"/>
      <c r="D8" s="84"/>
      <c r="E8" s="85"/>
      <c r="F8" s="56"/>
      <c r="G8" s="16"/>
      <c r="H8" s="42"/>
      <c r="I8" s="6"/>
    </row>
    <row r="9" spans="1:9" s="4" customFormat="1" ht="24" customHeight="1" x14ac:dyDescent="0.35">
      <c r="B9" s="215" t="s">
        <v>37</v>
      </c>
      <c r="C9" s="216"/>
      <c r="D9" s="216"/>
      <c r="E9" s="217"/>
      <c r="F9" s="197">
        <f>DATA!J167</f>
        <v>2.7207207207207209</v>
      </c>
      <c r="G9" s="197">
        <f>DATA!J168</f>
        <v>1.3959107237093455</v>
      </c>
      <c r="H9" s="199" t="str">
        <f>IF(F9&gt;4.5,"มากที่สุด",IF(F9&gt;3.5,"มาก",IF(F9&gt;2.5,"ปานกลาง",IF(F9&gt;1.5,"น้อย",IF(F9&lt;=1.5,"น้อยที่สุด")))))</f>
        <v>ปานกลาง</v>
      </c>
    </row>
    <row r="10" spans="1:9" s="4" customFormat="1" ht="24" customHeight="1" x14ac:dyDescent="0.35">
      <c r="B10" s="194" t="s">
        <v>35</v>
      </c>
      <c r="C10" s="195"/>
      <c r="D10" s="195"/>
      <c r="E10" s="196"/>
      <c r="F10" s="198"/>
      <c r="G10" s="198"/>
      <c r="H10" s="200"/>
    </row>
    <row r="11" spans="1:9" s="4" customFormat="1" ht="24" customHeight="1" x14ac:dyDescent="0.35">
      <c r="B11" s="215" t="s">
        <v>38</v>
      </c>
      <c r="C11" s="216"/>
      <c r="D11" s="216"/>
      <c r="E11" s="217"/>
      <c r="F11" s="197">
        <f>DATA!K167</f>
        <v>3</v>
      </c>
      <c r="G11" s="197">
        <f>DATA!K168</f>
        <v>1.3348476249438292</v>
      </c>
      <c r="H11" s="199" t="str">
        <f t="shared" ref="H11:H13" si="0">IF(F11&gt;4.5,"มากที่สุด",IF(F11&gt;3.5,"มาก",IF(F11&gt;2.5,"ปานกลาง",IF(F11&gt;1.5,"น้อย",IF(F11&lt;=1.5,"น้อยที่สุด")))))</f>
        <v>ปานกลาง</v>
      </c>
    </row>
    <row r="12" spans="1:9" s="4" customFormat="1" ht="21" customHeight="1" x14ac:dyDescent="0.35">
      <c r="B12" s="194" t="s">
        <v>36</v>
      </c>
      <c r="C12" s="195"/>
      <c r="D12" s="195"/>
      <c r="E12" s="196"/>
      <c r="F12" s="198"/>
      <c r="G12" s="198"/>
      <c r="H12" s="200"/>
    </row>
    <row r="13" spans="1:9" s="4" customFormat="1" ht="21.75" thickBot="1" x14ac:dyDescent="0.4">
      <c r="B13" s="218" t="s">
        <v>12</v>
      </c>
      <c r="C13" s="219"/>
      <c r="D13" s="219"/>
      <c r="E13" s="220"/>
      <c r="F13" s="19">
        <f>DATA!K170</f>
        <v>2.8603603603603602</v>
      </c>
      <c r="G13" s="20">
        <f>DATA!K169</f>
        <v>1.3697956566751202</v>
      </c>
      <c r="H13" s="175" t="str">
        <f t="shared" si="0"/>
        <v>ปานกลาง</v>
      </c>
    </row>
    <row r="14" spans="1:9" s="4" customFormat="1" ht="21.75" thickTop="1" x14ac:dyDescent="0.35">
      <c r="B14" s="57" t="s">
        <v>13</v>
      </c>
      <c r="C14" s="58"/>
      <c r="D14" s="58"/>
      <c r="E14" s="22"/>
      <c r="F14" s="23"/>
      <c r="G14" s="23"/>
      <c r="H14" s="174"/>
    </row>
    <row r="15" spans="1:9" s="4" customFormat="1" ht="24" customHeight="1" x14ac:dyDescent="0.35">
      <c r="B15" s="215" t="s">
        <v>89</v>
      </c>
      <c r="C15" s="216"/>
      <c r="D15" s="216"/>
      <c r="E15" s="217"/>
      <c r="F15" s="197">
        <f>DATA!L167</f>
        <v>4.0900900900900901</v>
      </c>
      <c r="G15" s="197">
        <f>DATA!L168</f>
        <v>0.65434977510015813</v>
      </c>
      <c r="H15" s="199" t="str">
        <f>IF(F15&gt;4.5,"มากที่สุด",IF(F15&gt;3.5,"มาก",IF(F15&gt;2.5,"ปานกลาง",IF(F15&gt;1.5,"น้อย",IF(F15&lt;=1.5,"น้อยที่สุด")))))</f>
        <v>มาก</v>
      </c>
    </row>
    <row r="16" spans="1:9" s="4" customFormat="1" ht="24" customHeight="1" x14ac:dyDescent="0.35">
      <c r="B16" s="194" t="s">
        <v>35</v>
      </c>
      <c r="C16" s="195"/>
      <c r="D16" s="195"/>
      <c r="E16" s="196"/>
      <c r="F16" s="198"/>
      <c r="G16" s="198"/>
      <c r="H16" s="200"/>
    </row>
    <row r="17" spans="1:10" s="4" customFormat="1" ht="24" customHeight="1" x14ac:dyDescent="0.35">
      <c r="B17" s="215" t="s">
        <v>90</v>
      </c>
      <c r="C17" s="216"/>
      <c r="D17" s="216"/>
      <c r="E17" s="217"/>
      <c r="F17" s="197">
        <f>DATA!M167</f>
        <v>4.0990990990990994</v>
      </c>
      <c r="G17" s="197">
        <f>DATA!M168</f>
        <v>0.65995805589797529</v>
      </c>
      <c r="H17" s="199" t="str">
        <f t="shared" ref="H17:H19" si="1">IF(F17&gt;4.5,"มากที่สุด",IF(F17&gt;3.5,"มาก",IF(F17&gt;2.5,"ปานกลาง",IF(F17&gt;1.5,"น้อย",IF(F17&lt;=1.5,"น้อยที่สุด")))))</f>
        <v>มาก</v>
      </c>
    </row>
    <row r="18" spans="1:10" s="4" customFormat="1" ht="24" customHeight="1" x14ac:dyDescent="0.35">
      <c r="B18" s="194" t="s">
        <v>36</v>
      </c>
      <c r="C18" s="195"/>
      <c r="D18" s="195"/>
      <c r="E18" s="196"/>
      <c r="F18" s="198"/>
      <c r="G18" s="198"/>
      <c r="H18" s="200"/>
    </row>
    <row r="19" spans="1:10" s="4" customFormat="1" ht="21.75" thickBot="1" x14ac:dyDescent="0.4">
      <c r="B19" s="201" t="s">
        <v>12</v>
      </c>
      <c r="C19" s="202"/>
      <c r="D19" s="202"/>
      <c r="E19" s="203"/>
      <c r="F19" s="20">
        <f>DATA!M170</f>
        <v>4.0945945945945947</v>
      </c>
      <c r="G19" s="24">
        <f>DATA!M169</f>
        <v>0.65568696838783891</v>
      </c>
      <c r="H19" s="21" t="str">
        <f t="shared" si="1"/>
        <v>มาก</v>
      </c>
      <c r="J19" s="25"/>
    </row>
    <row r="20" spans="1:10" s="4" customFormat="1" ht="16.5" customHeight="1" thickTop="1" x14ac:dyDescent="0.35">
      <c r="B20" s="6"/>
      <c r="C20" s="6"/>
      <c r="D20" s="6"/>
      <c r="E20" s="6"/>
      <c r="F20" s="26"/>
      <c r="G20" s="26"/>
      <c r="H20" s="26"/>
    </row>
    <row r="21" spans="1:10" s="4" customFormat="1" ht="21" x14ac:dyDescent="0.35">
      <c r="B21" s="10"/>
      <c r="C21" s="10" t="s">
        <v>224</v>
      </c>
      <c r="D21" s="10"/>
      <c r="E21" s="10"/>
      <c r="F21" s="10"/>
      <c r="G21" s="10"/>
      <c r="H21" s="10"/>
      <c r="I21" s="10"/>
      <c r="J21" s="10"/>
    </row>
    <row r="22" spans="1:10" s="4" customFormat="1" ht="21" x14ac:dyDescent="0.35">
      <c r="B22" s="10" t="s">
        <v>245</v>
      </c>
      <c r="C22" s="10"/>
      <c r="D22" s="10"/>
      <c r="E22" s="10"/>
      <c r="F22" s="10"/>
      <c r="G22" s="10"/>
      <c r="H22" s="10"/>
      <c r="I22" s="10"/>
      <c r="J22" s="10"/>
    </row>
    <row r="23" spans="1:10" s="4" customFormat="1" ht="21" x14ac:dyDescent="0.35">
      <c r="B23" s="10" t="s">
        <v>225</v>
      </c>
      <c r="C23" s="10"/>
      <c r="D23" s="10"/>
      <c r="E23" s="10"/>
      <c r="F23" s="10"/>
      <c r="G23" s="10"/>
      <c r="H23" s="10"/>
      <c r="I23" s="10"/>
      <c r="J23" s="10"/>
    </row>
    <row r="24" spans="1:10" s="4" customFormat="1" ht="21" x14ac:dyDescent="0.35">
      <c r="A24" s="38"/>
      <c r="B24" s="38"/>
      <c r="C24" s="38"/>
      <c r="D24" s="38"/>
      <c r="E24" s="38"/>
      <c r="F24" s="38"/>
      <c r="G24" s="10"/>
      <c r="H24" s="10"/>
    </row>
    <row r="25" spans="1:10" s="4" customFormat="1" ht="21" x14ac:dyDescent="0.35">
      <c r="B25" s="10"/>
      <c r="C25" s="10"/>
      <c r="D25" s="10"/>
      <c r="E25" s="10"/>
      <c r="F25" s="10"/>
      <c r="G25" s="10"/>
      <c r="H25" s="10"/>
      <c r="I25" s="10"/>
      <c r="J25" s="10"/>
    </row>
    <row r="26" spans="1:10" s="4" customFormat="1" ht="21" x14ac:dyDescent="0.35">
      <c r="B26" s="10"/>
      <c r="C26" s="10"/>
      <c r="D26" s="10"/>
      <c r="E26" s="10"/>
      <c r="F26" s="10"/>
      <c r="G26" s="10"/>
      <c r="H26" s="10"/>
      <c r="I26" s="10"/>
      <c r="J26" s="10"/>
    </row>
    <row r="27" spans="1:10" s="7" customFormat="1" ht="21" x14ac:dyDescent="0.35">
      <c r="B27" s="35"/>
      <c r="C27" s="35"/>
      <c r="D27" s="35"/>
      <c r="E27" s="35"/>
      <c r="F27" s="36"/>
      <c r="G27" s="36"/>
      <c r="H27" s="37"/>
    </row>
  </sheetData>
  <mergeCells count="27">
    <mergeCell ref="B19:E19"/>
    <mergeCell ref="B6:E7"/>
    <mergeCell ref="F6:F7"/>
    <mergeCell ref="G6:G7"/>
    <mergeCell ref="A1:H1"/>
    <mergeCell ref="H6:H7"/>
    <mergeCell ref="B9:E9"/>
    <mergeCell ref="B11:E11"/>
    <mergeCell ref="B13:E13"/>
    <mergeCell ref="B17:E17"/>
    <mergeCell ref="B10:E10"/>
    <mergeCell ref="F9:F10"/>
    <mergeCell ref="G9:G10"/>
    <mergeCell ref="H9:H10"/>
    <mergeCell ref="B15:E15"/>
    <mergeCell ref="F11:F12"/>
    <mergeCell ref="B18:E18"/>
    <mergeCell ref="F17:F18"/>
    <mergeCell ref="G17:G18"/>
    <mergeCell ref="H17:H18"/>
    <mergeCell ref="G11:G12"/>
    <mergeCell ref="H11:H12"/>
    <mergeCell ref="B12:E12"/>
    <mergeCell ref="B16:E16"/>
    <mergeCell ref="F15:F16"/>
    <mergeCell ref="G15:G16"/>
    <mergeCell ref="H15:H16"/>
  </mergeCells>
  <pageMargins left="0.45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5</xdr:col>
                <xdr:colOff>209550</xdr:colOff>
                <xdr:row>5</xdr:row>
                <xdr:rowOff>209550</xdr:rowOff>
              </from>
              <to>
                <xdr:col>5</xdr:col>
                <xdr:colOff>352425</xdr:colOff>
                <xdr:row>6</xdr:row>
                <xdr:rowOff>85725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4"/>
  <sheetViews>
    <sheetView zoomScale="120" zoomScaleNormal="120" workbookViewId="0">
      <selection activeCell="G23" sqref="G23"/>
    </sheetView>
  </sheetViews>
  <sheetFormatPr defaultRowHeight="19.5" x14ac:dyDescent="0.3"/>
  <cols>
    <col min="1" max="1" width="7.125" style="1" customWidth="1"/>
    <col min="2" max="2" width="4.625" style="1" customWidth="1"/>
    <col min="3" max="3" width="7.75" style="1" customWidth="1"/>
    <col min="4" max="4" width="9" style="1"/>
    <col min="5" max="5" width="15.375" style="1" customWidth="1"/>
    <col min="6" max="6" width="21.125" style="1" customWidth="1"/>
    <col min="7" max="7" width="6.75" style="2" customWidth="1"/>
    <col min="8" max="8" width="7" style="2" customWidth="1"/>
    <col min="9" max="9" width="14.75" style="2" customWidth="1"/>
    <col min="10" max="258" width="9" style="1"/>
    <col min="259" max="259" width="10.875" style="1" customWidth="1"/>
    <col min="260" max="260" width="9" style="1"/>
    <col min="261" max="261" width="15.375" style="1" customWidth="1"/>
    <col min="262" max="262" width="30.875" style="1" customWidth="1"/>
    <col min="263" max="263" width="6.875" style="1" customWidth="1"/>
    <col min="264" max="264" width="7" style="1" customWidth="1"/>
    <col min="265" max="265" width="13.75" style="1" customWidth="1"/>
    <col min="266" max="514" width="9" style="1"/>
    <col min="515" max="515" width="10.875" style="1" customWidth="1"/>
    <col min="516" max="516" width="9" style="1"/>
    <col min="517" max="517" width="15.375" style="1" customWidth="1"/>
    <col min="518" max="518" width="30.875" style="1" customWidth="1"/>
    <col min="519" max="519" width="6.875" style="1" customWidth="1"/>
    <col min="520" max="520" width="7" style="1" customWidth="1"/>
    <col min="521" max="521" width="13.75" style="1" customWidth="1"/>
    <col min="522" max="770" width="9" style="1"/>
    <col min="771" max="771" width="10.875" style="1" customWidth="1"/>
    <col min="772" max="772" width="9" style="1"/>
    <col min="773" max="773" width="15.375" style="1" customWidth="1"/>
    <col min="774" max="774" width="30.875" style="1" customWidth="1"/>
    <col min="775" max="775" width="6.875" style="1" customWidth="1"/>
    <col min="776" max="776" width="7" style="1" customWidth="1"/>
    <col min="777" max="777" width="13.75" style="1" customWidth="1"/>
    <col min="778" max="1026" width="9" style="1"/>
    <col min="1027" max="1027" width="10.875" style="1" customWidth="1"/>
    <col min="1028" max="1028" width="9" style="1"/>
    <col min="1029" max="1029" width="15.375" style="1" customWidth="1"/>
    <col min="1030" max="1030" width="30.875" style="1" customWidth="1"/>
    <col min="1031" max="1031" width="6.875" style="1" customWidth="1"/>
    <col min="1032" max="1032" width="7" style="1" customWidth="1"/>
    <col min="1033" max="1033" width="13.75" style="1" customWidth="1"/>
    <col min="1034" max="1282" width="9" style="1"/>
    <col min="1283" max="1283" width="10.875" style="1" customWidth="1"/>
    <col min="1284" max="1284" width="9" style="1"/>
    <col min="1285" max="1285" width="15.375" style="1" customWidth="1"/>
    <col min="1286" max="1286" width="30.875" style="1" customWidth="1"/>
    <col min="1287" max="1287" width="6.875" style="1" customWidth="1"/>
    <col min="1288" max="1288" width="7" style="1" customWidth="1"/>
    <col min="1289" max="1289" width="13.75" style="1" customWidth="1"/>
    <col min="1290" max="1538" width="9" style="1"/>
    <col min="1539" max="1539" width="10.875" style="1" customWidth="1"/>
    <col min="1540" max="1540" width="9" style="1"/>
    <col min="1541" max="1541" width="15.375" style="1" customWidth="1"/>
    <col min="1542" max="1542" width="30.875" style="1" customWidth="1"/>
    <col min="1543" max="1543" width="6.875" style="1" customWidth="1"/>
    <col min="1544" max="1544" width="7" style="1" customWidth="1"/>
    <col min="1545" max="1545" width="13.75" style="1" customWidth="1"/>
    <col min="1546" max="1794" width="9" style="1"/>
    <col min="1795" max="1795" width="10.875" style="1" customWidth="1"/>
    <col min="1796" max="1796" width="9" style="1"/>
    <col min="1797" max="1797" width="15.375" style="1" customWidth="1"/>
    <col min="1798" max="1798" width="30.875" style="1" customWidth="1"/>
    <col min="1799" max="1799" width="6.875" style="1" customWidth="1"/>
    <col min="1800" max="1800" width="7" style="1" customWidth="1"/>
    <col min="1801" max="1801" width="13.75" style="1" customWidth="1"/>
    <col min="1802" max="2050" width="9" style="1"/>
    <col min="2051" max="2051" width="10.875" style="1" customWidth="1"/>
    <col min="2052" max="2052" width="9" style="1"/>
    <col min="2053" max="2053" width="15.375" style="1" customWidth="1"/>
    <col min="2054" max="2054" width="30.875" style="1" customWidth="1"/>
    <col min="2055" max="2055" width="6.875" style="1" customWidth="1"/>
    <col min="2056" max="2056" width="7" style="1" customWidth="1"/>
    <col min="2057" max="2057" width="13.75" style="1" customWidth="1"/>
    <col min="2058" max="2306" width="9" style="1"/>
    <col min="2307" max="2307" width="10.875" style="1" customWidth="1"/>
    <col min="2308" max="2308" width="9" style="1"/>
    <col min="2309" max="2309" width="15.375" style="1" customWidth="1"/>
    <col min="2310" max="2310" width="30.875" style="1" customWidth="1"/>
    <col min="2311" max="2311" width="6.875" style="1" customWidth="1"/>
    <col min="2312" max="2312" width="7" style="1" customWidth="1"/>
    <col min="2313" max="2313" width="13.75" style="1" customWidth="1"/>
    <col min="2314" max="2562" width="9" style="1"/>
    <col min="2563" max="2563" width="10.875" style="1" customWidth="1"/>
    <col min="2564" max="2564" width="9" style="1"/>
    <col min="2565" max="2565" width="15.375" style="1" customWidth="1"/>
    <col min="2566" max="2566" width="30.875" style="1" customWidth="1"/>
    <col min="2567" max="2567" width="6.875" style="1" customWidth="1"/>
    <col min="2568" max="2568" width="7" style="1" customWidth="1"/>
    <col min="2569" max="2569" width="13.75" style="1" customWidth="1"/>
    <col min="2570" max="2818" width="9" style="1"/>
    <col min="2819" max="2819" width="10.875" style="1" customWidth="1"/>
    <col min="2820" max="2820" width="9" style="1"/>
    <col min="2821" max="2821" width="15.375" style="1" customWidth="1"/>
    <col min="2822" max="2822" width="30.875" style="1" customWidth="1"/>
    <col min="2823" max="2823" width="6.875" style="1" customWidth="1"/>
    <col min="2824" max="2824" width="7" style="1" customWidth="1"/>
    <col min="2825" max="2825" width="13.75" style="1" customWidth="1"/>
    <col min="2826" max="3074" width="9" style="1"/>
    <col min="3075" max="3075" width="10.875" style="1" customWidth="1"/>
    <col min="3076" max="3076" width="9" style="1"/>
    <col min="3077" max="3077" width="15.375" style="1" customWidth="1"/>
    <col min="3078" max="3078" width="30.875" style="1" customWidth="1"/>
    <col min="3079" max="3079" width="6.875" style="1" customWidth="1"/>
    <col min="3080" max="3080" width="7" style="1" customWidth="1"/>
    <col min="3081" max="3081" width="13.75" style="1" customWidth="1"/>
    <col min="3082" max="3330" width="9" style="1"/>
    <col min="3331" max="3331" width="10.875" style="1" customWidth="1"/>
    <col min="3332" max="3332" width="9" style="1"/>
    <col min="3333" max="3333" width="15.375" style="1" customWidth="1"/>
    <col min="3334" max="3334" width="30.875" style="1" customWidth="1"/>
    <col min="3335" max="3335" width="6.875" style="1" customWidth="1"/>
    <col min="3336" max="3336" width="7" style="1" customWidth="1"/>
    <col min="3337" max="3337" width="13.75" style="1" customWidth="1"/>
    <col min="3338" max="3586" width="9" style="1"/>
    <col min="3587" max="3587" width="10.875" style="1" customWidth="1"/>
    <col min="3588" max="3588" width="9" style="1"/>
    <col min="3589" max="3589" width="15.375" style="1" customWidth="1"/>
    <col min="3590" max="3590" width="30.875" style="1" customWidth="1"/>
    <col min="3591" max="3591" width="6.875" style="1" customWidth="1"/>
    <col min="3592" max="3592" width="7" style="1" customWidth="1"/>
    <col min="3593" max="3593" width="13.75" style="1" customWidth="1"/>
    <col min="3594" max="3842" width="9" style="1"/>
    <col min="3843" max="3843" width="10.875" style="1" customWidth="1"/>
    <col min="3844" max="3844" width="9" style="1"/>
    <col min="3845" max="3845" width="15.375" style="1" customWidth="1"/>
    <col min="3846" max="3846" width="30.875" style="1" customWidth="1"/>
    <col min="3847" max="3847" width="6.875" style="1" customWidth="1"/>
    <col min="3848" max="3848" width="7" style="1" customWidth="1"/>
    <col min="3849" max="3849" width="13.75" style="1" customWidth="1"/>
    <col min="3850" max="4098" width="9" style="1"/>
    <col min="4099" max="4099" width="10.875" style="1" customWidth="1"/>
    <col min="4100" max="4100" width="9" style="1"/>
    <col min="4101" max="4101" width="15.375" style="1" customWidth="1"/>
    <col min="4102" max="4102" width="30.875" style="1" customWidth="1"/>
    <col min="4103" max="4103" width="6.875" style="1" customWidth="1"/>
    <col min="4104" max="4104" width="7" style="1" customWidth="1"/>
    <col min="4105" max="4105" width="13.75" style="1" customWidth="1"/>
    <col min="4106" max="4354" width="9" style="1"/>
    <col min="4355" max="4355" width="10.875" style="1" customWidth="1"/>
    <col min="4356" max="4356" width="9" style="1"/>
    <col min="4357" max="4357" width="15.375" style="1" customWidth="1"/>
    <col min="4358" max="4358" width="30.875" style="1" customWidth="1"/>
    <col min="4359" max="4359" width="6.875" style="1" customWidth="1"/>
    <col min="4360" max="4360" width="7" style="1" customWidth="1"/>
    <col min="4361" max="4361" width="13.75" style="1" customWidth="1"/>
    <col min="4362" max="4610" width="9" style="1"/>
    <col min="4611" max="4611" width="10.875" style="1" customWidth="1"/>
    <col min="4612" max="4612" width="9" style="1"/>
    <col min="4613" max="4613" width="15.375" style="1" customWidth="1"/>
    <col min="4614" max="4614" width="30.875" style="1" customWidth="1"/>
    <col min="4615" max="4615" width="6.875" style="1" customWidth="1"/>
    <col min="4616" max="4616" width="7" style="1" customWidth="1"/>
    <col min="4617" max="4617" width="13.75" style="1" customWidth="1"/>
    <col min="4618" max="4866" width="9" style="1"/>
    <col min="4867" max="4867" width="10.875" style="1" customWidth="1"/>
    <col min="4868" max="4868" width="9" style="1"/>
    <col min="4869" max="4869" width="15.375" style="1" customWidth="1"/>
    <col min="4870" max="4870" width="30.875" style="1" customWidth="1"/>
    <col min="4871" max="4871" width="6.875" style="1" customWidth="1"/>
    <col min="4872" max="4872" width="7" style="1" customWidth="1"/>
    <col min="4873" max="4873" width="13.75" style="1" customWidth="1"/>
    <col min="4874" max="5122" width="9" style="1"/>
    <col min="5123" max="5123" width="10.875" style="1" customWidth="1"/>
    <col min="5124" max="5124" width="9" style="1"/>
    <col min="5125" max="5125" width="15.375" style="1" customWidth="1"/>
    <col min="5126" max="5126" width="30.875" style="1" customWidth="1"/>
    <col min="5127" max="5127" width="6.875" style="1" customWidth="1"/>
    <col min="5128" max="5128" width="7" style="1" customWidth="1"/>
    <col min="5129" max="5129" width="13.75" style="1" customWidth="1"/>
    <col min="5130" max="5378" width="9" style="1"/>
    <col min="5379" max="5379" width="10.875" style="1" customWidth="1"/>
    <col min="5380" max="5380" width="9" style="1"/>
    <col min="5381" max="5381" width="15.375" style="1" customWidth="1"/>
    <col min="5382" max="5382" width="30.875" style="1" customWidth="1"/>
    <col min="5383" max="5383" width="6.875" style="1" customWidth="1"/>
    <col min="5384" max="5384" width="7" style="1" customWidth="1"/>
    <col min="5385" max="5385" width="13.75" style="1" customWidth="1"/>
    <col min="5386" max="5634" width="9" style="1"/>
    <col min="5635" max="5635" width="10.875" style="1" customWidth="1"/>
    <col min="5636" max="5636" width="9" style="1"/>
    <col min="5637" max="5637" width="15.375" style="1" customWidth="1"/>
    <col min="5638" max="5638" width="30.875" style="1" customWidth="1"/>
    <col min="5639" max="5639" width="6.875" style="1" customWidth="1"/>
    <col min="5640" max="5640" width="7" style="1" customWidth="1"/>
    <col min="5641" max="5641" width="13.75" style="1" customWidth="1"/>
    <col min="5642" max="5890" width="9" style="1"/>
    <col min="5891" max="5891" width="10.875" style="1" customWidth="1"/>
    <col min="5892" max="5892" width="9" style="1"/>
    <col min="5893" max="5893" width="15.375" style="1" customWidth="1"/>
    <col min="5894" max="5894" width="30.875" style="1" customWidth="1"/>
    <col min="5895" max="5895" width="6.875" style="1" customWidth="1"/>
    <col min="5896" max="5896" width="7" style="1" customWidth="1"/>
    <col min="5897" max="5897" width="13.75" style="1" customWidth="1"/>
    <col min="5898" max="6146" width="9" style="1"/>
    <col min="6147" max="6147" width="10.875" style="1" customWidth="1"/>
    <col min="6148" max="6148" width="9" style="1"/>
    <col min="6149" max="6149" width="15.375" style="1" customWidth="1"/>
    <col min="6150" max="6150" width="30.875" style="1" customWidth="1"/>
    <col min="6151" max="6151" width="6.875" style="1" customWidth="1"/>
    <col min="6152" max="6152" width="7" style="1" customWidth="1"/>
    <col min="6153" max="6153" width="13.75" style="1" customWidth="1"/>
    <col min="6154" max="6402" width="9" style="1"/>
    <col min="6403" max="6403" width="10.875" style="1" customWidth="1"/>
    <col min="6404" max="6404" width="9" style="1"/>
    <col min="6405" max="6405" width="15.375" style="1" customWidth="1"/>
    <col min="6406" max="6406" width="30.875" style="1" customWidth="1"/>
    <col min="6407" max="6407" width="6.875" style="1" customWidth="1"/>
    <col min="6408" max="6408" width="7" style="1" customWidth="1"/>
    <col min="6409" max="6409" width="13.75" style="1" customWidth="1"/>
    <col min="6410" max="6658" width="9" style="1"/>
    <col min="6659" max="6659" width="10.875" style="1" customWidth="1"/>
    <col min="6660" max="6660" width="9" style="1"/>
    <col min="6661" max="6661" width="15.375" style="1" customWidth="1"/>
    <col min="6662" max="6662" width="30.875" style="1" customWidth="1"/>
    <col min="6663" max="6663" width="6.875" style="1" customWidth="1"/>
    <col min="6664" max="6664" width="7" style="1" customWidth="1"/>
    <col min="6665" max="6665" width="13.75" style="1" customWidth="1"/>
    <col min="6666" max="6914" width="9" style="1"/>
    <col min="6915" max="6915" width="10.875" style="1" customWidth="1"/>
    <col min="6916" max="6916" width="9" style="1"/>
    <col min="6917" max="6917" width="15.375" style="1" customWidth="1"/>
    <col min="6918" max="6918" width="30.875" style="1" customWidth="1"/>
    <col min="6919" max="6919" width="6.875" style="1" customWidth="1"/>
    <col min="6920" max="6920" width="7" style="1" customWidth="1"/>
    <col min="6921" max="6921" width="13.75" style="1" customWidth="1"/>
    <col min="6922" max="7170" width="9" style="1"/>
    <col min="7171" max="7171" width="10.875" style="1" customWidth="1"/>
    <col min="7172" max="7172" width="9" style="1"/>
    <col min="7173" max="7173" width="15.375" style="1" customWidth="1"/>
    <col min="7174" max="7174" width="30.875" style="1" customWidth="1"/>
    <col min="7175" max="7175" width="6.875" style="1" customWidth="1"/>
    <col min="7176" max="7176" width="7" style="1" customWidth="1"/>
    <col min="7177" max="7177" width="13.75" style="1" customWidth="1"/>
    <col min="7178" max="7426" width="9" style="1"/>
    <col min="7427" max="7427" width="10.875" style="1" customWidth="1"/>
    <col min="7428" max="7428" width="9" style="1"/>
    <col min="7429" max="7429" width="15.375" style="1" customWidth="1"/>
    <col min="7430" max="7430" width="30.875" style="1" customWidth="1"/>
    <col min="7431" max="7431" width="6.875" style="1" customWidth="1"/>
    <col min="7432" max="7432" width="7" style="1" customWidth="1"/>
    <col min="7433" max="7433" width="13.75" style="1" customWidth="1"/>
    <col min="7434" max="7682" width="9" style="1"/>
    <col min="7683" max="7683" width="10.875" style="1" customWidth="1"/>
    <col min="7684" max="7684" width="9" style="1"/>
    <col min="7685" max="7685" width="15.375" style="1" customWidth="1"/>
    <col min="7686" max="7686" width="30.875" style="1" customWidth="1"/>
    <col min="7687" max="7687" width="6.875" style="1" customWidth="1"/>
    <col min="7688" max="7688" width="7" style="1" customWidth="1"/>
    <col min="7689" max="7689" width="13.75" style="1" customWidth="1"/>
    <col min="7690" max="7938" width="9" style="1"/>
    <col min="7939" max="7939" width="10.875" style="1" customWidth="1"/>
    <col min="7940" max="7940" width="9" style="1"/>
    <col min="7941" max="7941" width="15.375" style="1" customWidth="1"/>
    <col min="7942" max="7942" width="30.875" style="1" customWidth="1"/>
    <col min="7943" max="7943" width="6.875" style="1" customWidth="1"/>
    <col min="7944" max="7944" width="7" style="1" customWidth="1"/>
    <col min="7945" max="7945" width="13.75" style="1" customWidth="1"/>
    <col min="7946" max="8194" width="9" style="1"/>
    <col min="8195" max="8195" width="10.875" style="1" customWidth="1"/>
    <col min="8196" max="8196" width="9" style="1"/>
    <col min="8197" max="8197" width="15.375" style="1" customWidth="1"/>
    <col min="8198" max="8198" width="30.875" style="1" customWidth="1"/>
    <col min="8199" max="8199" width="6.875" style="1" customWidth="1"/>
    <col min="8200" max="8200" width="7" style="1" customWidth="1"/>
    <col min="8201" max="8201" width="13.75" style="1" customWidth="1"/>
    <col min="8202" max="8450" width="9" style="1"/>
    <col min="8451" max="8451" width="10.875" style="1" customWidth="1"/>
    <col min="8452" max="8452" width="9" style="1"/>
    <col min="8453" max="8453" width="15.375" style="1" customWidth="1"/>
    <col min="8454" max="8454" width="30.875" style="1" customWidth="1"/>
    <col min="8455" max="8455" width="6.875" style="1" customWidth="1"/>
    <col min="8456" max="8456" width="7" style="1" customWidth="1"/>
    <col min="8457" max="8457" width="13.75" style="1" customWidth="1"/>
    <col min="8458" max="8706" width="9" style="1"/>
    <col min="8707" max="8707" width="10.875" style="1" customWidth="1"/>
    <col min="8708" max="8708" width="9" style="1"/>
    <col min="8709" max="8709" width="15.375" style="1" customWidth="1"/>
    <col min="8710" max="8710" width="30.875" style="1" customWidth="1"/>
    <col min="8711" max="8711" width="6.875" style="1" customWidth="1"/>
    <col min="8712" max="8712" width="7" style="1" customWidth="1"/>
    <col min="8713" max="8713" width="13.75" style="1" customWidth="1"/>
    <col min="8714" max="8962" width="9" style="1"/>
    <col min="8963" max="8963" width="10.875" style="1" customWidth="1"/>
    <col min="8964" max="8964" width="9" style="1"/>
    <col min="8965" max="8965" width="15.375" style="1" customWidth="1"/>
    <col min="8966" max="8966" width="30.875" style="1" customWidth="1"/>
    <col min="8967" max="8967" width="6.875" style="1" customWidth="1"/>
    <col min="8968" max="8968" width="7" style="1" customWidth="1"/>
    <col min="8969" max="8969" width="13.75" style="1" customWidth="1"/>
    <col min="8970" max="9218" width="9" style="1"/>
    <col min="9219" max="9219" width="10.875" style="1" customWidth="1"/>
    <col min="9220" max="9220" width="9" style="1"/>
    <col min="9221" max="9221" width="15.375" style="1" customWidth="1"/>
    <col min="9222" max="9222" width="30.875" style="1" customWidth="1"/>
    <col min="9223" max="9223" width="6.875" style="1" customWidth="1"/>
    <col min="9224" max="9224" width="7" style="1" customWidth="1"/>
    <col min="9225" max="9225" width="13.75" style="1" customWidth="1"/>
    <col min="9226" max="9474" width="9" style="1"/>
    <col min="9475" max="9475" width="10.875" style="1" customWidth="1"/>
    <col min="9476" max="9476" width="9" style="1"/>
    <col min="9477" max="9477" width="15.375" style="1" customWidth="1"/>
    <col min="9478" max="9478" width="30.875" style="1" customWidth="1"/>
    <col min="9479" max="9479" width="6.875" style="1" customWidth="1"/>
    <col min="9480" max="9480" width="7" style="1" customWidth="1"/>
    <col min="9481" max="9481" width="13.75" style="1" customWidth="1"/>
    <col min="9482" max="9730" width="9" style="1"/>
    <col min="9731" max="9731" width="10.875" style="1" customWidth="1"/>
    <col min="9732" max="9732" width="9" style="1"/>
    <col min="9733" max="9733" width="15.375" style="1" customWidth="1"/>
    <col min="9734" max="9734" width="30.875" style="1" customWidth="1"/>
    <col min="9735" max="9735" width="6.875" style="1" customWidth="1"/>
    <col min="9736" max="9736" width="7" style="1" customWidth="1"/>
    <col min="9737" max="9737" width="13.75" style="1" customWidth="1"/>
    <col min="9738" max="9986" width="9" style="1"/>
    <col min="9987" max="9987" width="10.875" style="1" customWidth="1"/>
    <col min="9988" max="9988" width="9" style="1"/>
    <col min="9989" max="9989" width="15.375" style="1" customWidth="1"/>
    <col min="9990" max="9990" width="30.875" style="1" customWidth="1"/>
    <col min="9991" max="9991" width="6.875" style="1" customWidth="1"/>
    <col min="9992" max="9992" width="7" style="1" customWidth="1"/>
    <col min="9993" max="9993" width="13.75" style="1" customWidth="1"/>
    <col min="9994" max="10242" width="9" style="1"/>
    <col min="10243" max="10243" width="10.875" style="1" customWidth="1"/>
    <col min="10244" max="10244" width="9" style="1"/>
    <col min="10245" max="10245" width="15.375" style="1" customWidth="1"/>
    <col min="10246" max="10246" width="30.875" style="1" customWidth="1"/>
    <col min="10247" max="10247" width="6.875" style="1" customWidth="1"/>
    <col min="10248" max="10248" width="7" style="1" customWidth="1"/>
    <col min="10249" max="10249" width="13.75" style="1" customWidth="1"/>
    <col min="10250" max="10498" width="9" style="1"/>
    <col min="10499" max="10499" width="10.875" style="1" customWidth="1"/>
    <col min="10500" max="10500" width="9" style="1"/>
    <col min="10501" max="10501" width="15.375" style="1" customWidth="1"/>
    <col min="10502" max="10502" width="30.875" style="1" customWidth="1"/>
    <col min="10503" max="10503" width="6.875" style="1" customWidth="1"/>
    <col min="10504" max="10504" width="7" style="1" customWidth="1"/>
    <col min="10505" max="10505" width="13.75" style="1" customWidth="1"/>
    <col min="10506" max="10754" width="9" style="1"/>
    <col min="10755" max="10755" width="10.875" style="1" customWidth="1"/>
    <col min="10756" max="10756" width="9" style="1"/>
    <col min="10757" max="10757" width="15.375" style="1" customWidth="1"/>
    <col min="10758" max="10758" width="30.875" style="1" customWidth="1"/>
    <col min="10759" max="10759" width="6.875" style="1" customWidth="1"/>
    <col min="10760" max="10760" width="7" style="1" customWidth="1"/>
    <col min="10761" max="10761" width="13.75" style="1" customWidth="1"/>
    <col min="10762" max="11010" width="9" style="1"/>
    <col min="11011" max="11011" width="10.875" style="1" customWidth="1"/>
    <col min="11012" max="11012" width="9" style="1"/>
    <col min="11013" max="11013" width="15.375" style="1" customWidth="1"/>
    <col min="11014" max="11014" width="30.875" style="1" customWidth="1"/>
    <col min="11015" max="11015" width="6.875" style="1" customWidth="1"/>
    <col min="11016" max="11016" width="7" style="1" customWidth="1"/>
    <col min="11017" max="11017" width="13.75" style="1" customWidth="1"/>
    <col min="11018" max="11266" width="9" style="1"/>
    <col min="11267" max="11267" width="10.875" style="1" customWidth="1"/>
    <col min="11268" max="11268" width="9" style="1"/>
    <col min="11269" max="11269" width="15.375" style="1" customWidth="1"/>
    <col min="11270" max="11270" width="30.875" style="1" customWidth="1"/>
    <col min="11271" max="11271" width="6.875" style="1" customWidth="1"/>
    <col min="11272" max="11272" width="7" style="1" customWidth="1"/>
    <col min="11273" max="11273" width="13.75" style="1" customWidth="1"/>
    <col min="11274" max="11522" width="9" style="1"/>
    <col min="11523" max="11523" width="10.875" style="1" customWidth="1"/>
    <col min="11524" max="11524" width="9" style="1"/>
    <col min="11525" max="11525" width="15.375" style="1" customWidth="1"/>
    <col min="11526" max="11526" width="30.875" style="1" customWidth="1"/>
    <col min="11527" max="11527" width="6.875" style="1" customWidth="1"/>
    <col min="11528" max="11528" width="7" style="1" customWidth="1"/>
    <col min="11529" max="11529" width="13.75" style="1" customWidth="1"/>
    <col min="11530" max="11778" width="9" style="1"/>
    <col min="11779" max="11779" width="10.875" style="1" customWidth="1"/>
    <col min="11780" max="11780" width="9" style="1"/>
    <col min="11781" max="11781" width="15.375" style="1" customWidth="1"/>
    <col min="11782" max="11782" width="30.875" style="1" customWidth="1"/>
    <col min="11783" max="11783" width="6.875" style="1" customWidth="1"/>
    <col min="11784" max="11784" width="7" style="1" customWidth="1"/>
    <col min="11785" max="11785" width="13.75" style="1" customWidth="1"/>
    <col min="11786" max="12034" width="9" style="1"/>
    <col min="12035" max="12035" width="10.875" style="1" customWidth="1"/>
    <col min="12036" max="12036" width="9" style="1"/>
    <col min="12037" max="12037" width="15.375" style="1" customWidth="1"/>
    <col min="12038" max="12038" width="30.875" style="1" customWidth="1"/>
    <col min="12039" max="12039" width="6.875" style="1" customWidth="1"/>
    <col min="12040" max="12040" width="7" style="1" customWidth="1"/>
    <col min="12041" max="12041" width="13.75" style="1" customWidth="1"/>
    <col min="12042" max="12290" width="9" style="1"/>
    <col min="12291" max="12291" width="10.875" style="1" customWidth="1"/>
    <col min="12292" max="12292" width="9" style="1"/>
    <col min="12293" max="12293" width="15.375" style="1" customWidth="1"/>
    <col min="12294" max="12294" width="30.875" style="1" customWidth="1"/>
    <col min="12295" max="12295" width="6.875" style="1" customWidth="1"/>
    <col min="12296" max="12296" width="7" style="1" customWidth="1"/>
    <col min="12297" max="12297" width="13.75" style="1" customWidth="1"/>
    <col min="12298" max="12546" width="9" style="1"/>
    <col min="12547" max="12547" width="10.875" style="1" customWidth="1"/>
    <col min="12548" max="12548" width="9" style="1"/>
    <col min="12549" max="12549" width="15.375" style="1" customWidth="1"/>
    <col min="12550" max="12550" width="30.875" style="1" customWidth="1"/>
    <col min="12551" max="12551" width="6.875" style="1" customWidth="1"/>
    <col min="12552" max="12552" width="7" style="1" customWidth="1"/>
    <col min="12553" max="12553" width="13.75" style="1" customWidth="1"/>
    <col min="12554" max="12802" width="9" style="1"/>
    <col min="12803" max="12803" width="10.875" style="1" customWidth="1"/>
    <col min="12804" max="12804" width="9" style="1"/>
    <col min="12805" max="12805" width="15.375" style="1" customWidth="1"/>
    <col min="12806" max="12806" width="30.875" style="1" customWidth="1"/>
    <col min="12807" max="12807" width="6.875" style="1" customWidth="1"/>
    <col min="12808" max="12808" width="7" style="1" customWidth="1"/>
    <col min="12809" max="12809" width="13.75" style="1" customWidth="1"/>
    <col min="12810" max="13058" width="9" style="1"/>
    <col min="13059" max="13059" width="10.875" style="1" customWidth="1"/>
    <col min="13060" max="13060" width="9" style="1"/>
    <col min="13061" max="13061" width="15.375" style="1" customWidth="1"/>
    <col min="13062" max="13062" width="30.875" style="1" customWidth="1"/>
    <col min="13063" max="13063" width="6.875" style="1" customWidth="1"/>
    <col min="13064" max="13064" width="7" style="1" customWidth="1"/>
    <col min="13065" max="13065" width="13.75" style="1" customWidth="1"/>
    <col min="13066" max="13314" width="9" style="1"/>
    <col min="13315" max="13315" width="10.875" style="1" customWidth="1"/>
    <col min="13316" max="13316" width="9" style="1"/>
    <col min="13317" max="13317" width="15.375" style="1" customWidth="1"/>
    <col min="13318" max="13318" width="30.875" style="1" customWidth="1"/>
    <col min="13319" max="13319" width="6.875" style="1" customWidth="1"/>
    <col min="13320" max="13320" width="7" style="1" customWidth="1"/>
    <col min="13321" max="13321" width="13.75" style="1" customWidth="1"/>
    <col min="13322" max="13570" width="9" style="1"/>
    <col min="13571" max="13571" width="10.875" style="1" customWidth="1"/>
    <col min="13572" max="13572" width="9" style="1"/>
    <col min="13573" max="13573" width="15.375" style="1" customWidth="1"/>
    <col min="13574" max="13574" width="30.875" style="1" customWidth="1"/>
    <col min="13575" max="13575" width="6.875" style="1" customWidth="1"/>
    <col min="13576" max="13576" width="7" style="1" customWidth="1"/>
    <col min="13577" max="13577" width="13.75" style="1" customWidth="1"/>
    <col min="13578" max="13826" width="9" style="1"/>
    <col min="13827" max="13827" width="10.875" style="1" customWidth="1"/>
    <col min="13828" max="13828" width="9" style="1"/>
    <col min="13829" max="13829" width="15.375" style="1" customWidth="1"/>
    <col min="13830" max="13830" width="30.875" style="1" customWidth="1"/>
    <col min="13831" max="13831" width="6.875" style="1" customWidth="1"/>
    <col min="13832" max="13832" width="7" style="1" customWidth="1"/>
    <col min="13833" max="13833" width="13.75" style="1" customWidth="1"/>
    <col min="13834" max="14082" width="9" style="1"/>
    <col min="14083" max="14083" width="10.875" style="1" customWidth="1"/>
    <col min="14084" max="14084" width="9" style="1"/>
    <col min="14085" max="14085" width="15.375" style="1" customWidth="1"/>
    <col min="14086" max="14086" width="30.875" style="1" customWidth="1"/>
    <col min="14087" max="14087" width="6.875" style="1" customWidth="1"/>
    <col min="14088" max="14088" width="7" style="1" customWidth="1"/>
    <col min="14089" max="14089" width="13.75" style="1" customWidth="1"/>
    <col min="14090" max="14338" width="9" style="1"/>
    <col min="14339" max="14339" width="10.875" style="1" customWidth="1"/>
    <col min="14340" max="14340" width="9" style="1"/>
    <col min="14341" max="14341" width="15.375" style="1" customWidth="1"/>
    <col min="14342" max="14342" width="30.875" style="1" customWidth="1"/>
    <col min="14343" max="14343" width="6.875" style="1" customWidth="1"/>
    <col min="14344" max="14344" width="7" style="1" customWidth="1"/>
    <col min="14345" max="14345" width="13.75" style="1" customWidth="1"/>
    <col min="14346" max="14594" width="9" style="1"/>
    <col min="14595" max="14595" width="10.875" style="1" customWidth="1"/>
    <col min="14596" max="14596" width="9" style="1"/>
    <col min="14597" max="14597" width="15.375" style="1" customWidth="1"/>
    <col min="14598" max="14598" width="30.875" style="1" customWidth="1"/>
    <col min="14599" max="14599" width="6.875" style="1" customWidth="1"/>
    <col min="14600" max="14600" width="7" style="1" customWidth="1"/>
    <col min="14601" max="14601" width="13.75" style="1" customWidth="1"/>
    <col min="14602" max="14850" width="9" style="1"/>
    <col min="14851" max="14851" width="10.875" style="1" customWidth="1"/>
    <col min="14852" max="14852" width="9" style="1"/>
    <col min="14853" max="14853" width="15.375" style="1" customWidth="1"/>
    <col min="14854" max="14854" width="30.875" style="1" customWidth="1"/>
    <col min="14855" max="14855" width="6.875" style="1" customWidth="1"/>
    <col min="14856" max="14856" width="7" style="1" customWidth="1"/>
    <col min="14857" max="14857" width="13.75" style="1" customWidth="1"/>
    <col min="14858" max="15106" width="9" style="1"/>
    <col min="15107" max="15107" width="10.875" style="1" customWidth="1"/>
    <col min="15108" max="15108" width="9" style="1"/>
    <col min="15109" max="15109" width="15.375" style="1" customWidth="1"/>
    <col min="15110" max="15110" width="30.875" style="1" customWidth="1"/>
    <col min="15111" max="15111" width="6.875" style="1" customWidth="1"/>
    <col min="15112" max="15112" width="7" style="1" customWidth="1"/>
    <col min="15113" max="15113" width="13.75" style="1" customWidth="1"/>
    <col min="15114" max="15362" width="9" style="1"/>
    <col min="15363" max="15363" width="10.875" style="1" customWidth="1"/>
    <col min="15364" max="15364" width="9" style="1"/>
    <col min="15365" max="15365" width="15.375" style="1" customWidth="1"/>
    <col min="15366" max="15366" width="30.875" style="1" customWidth="1"/>
    <col min="15367" max="15367" width="6.875" style="1" customWidth="1"/>
    <col min="15368" max="15368" width="7" style="1" customWidth="1"/>
    <col min="15369" max="15369" width="13.75" style="1" customWidth="1"/>
    <col min="15370" max="15618" width="9" style="1"/>
    <col min="15619" max="15619" width="10.875" style="1" customWidth="1"/>
    <col min="15620" max="15620" width="9" style="1"/>
    <col min="15621" max="15621" width="15.375" style="1" customWidth="1"/>
    <col min="15622" max="15622" width="30.875" style="1" customWidth="1"/>
    <col min="15623" max="15623" width="6.875" style="1" customWidth="1"/>
    <col min="15624" max="15624" width="7" style="1" customWidth="1"/>
    <col min="15625" max="15625" width="13.75" style="1" customWidth="1"/>
    <col min="15626" max="15874" width="9" style="1"/>
    <col min="15875" max="15875" width="10.875" style="1" customWidth="1"/>
    <col min="15876" max="15876" width="9" style="1"/>
    <col min="15877" max="15877" width="15.375" style="1" customWidth="1"/>
    <col min="15878" max="15878" width="30.875" style="1" customWidth="1"/>
    <col min="15879" max="15879" width="6.875" style="1" customWidth="1"/>
    <col min="15880" max="15880" width="7" style="1" customWidth="1"/>
    <col min="15881" max="15881" width="13.75" style="1" customWidth="1"/>
    <col min="15882" max="16130" width="9" style="1"/>
    <col min="16131" max="16131" width="10.875" style="1" customWidth="1"/>
    <col min="16132" max="16132" width="9" style="1"/>
    <col min="16133" max="16133" width="15.375" style="1" customWidth="1"/>
    <col min="16134" max="16134" width="30.875" style="1" customWidth="1"/>
    <col min="16135" max="16135" width="6.875" style="1" customWidth="1"/>
    <col min="16136" max="16136" width="7" style="1" customWidth="1"/>
    <col min="16137" max="16137" width="13.75" style="1" customWidth="1"/>
    <col min="16138" max="16384" width="9" style="1"/>
  </cols>
  <sheetData>
    <row r="1" spans="1:11" s="7" customFormat="1" ht="21" x14ac:dyDescent="0.35">
      <c r="B1" s="214" t="s">
        <v>222</v>
      </c>
      <c r="C1" s="214"/>
      <c r="D1" s="214"/>
      <c r="E1" s="214"/>
      <c r="F1" s="214"/>
      <c r="G1" s="214"/>
      <c r="H1" s="214"/>
      <c r="I1" s="214"/>
    </row>
    <row r="2" spans="1:11" s="7" customFormat="1" ht="21" x14ac:dyDescent="0.35">
      <c r="B2" s="100"/>
      <c r="C2" s="100"/>
      <c r="D2" s="100"/>
      <c r="E2" s="100"/>
      <c r="F2" s="100"/>
      <c r="G2" s="100"/>
      <c r="H2" s="100"/>
      <c r="I2" s="100"/>
    </row>
    <row r="3" spans="1:11" s="59" customFormat="1" ht="20.25" thickBot="1" x14ac:dyDescent="0.35">
      <c r="C3" s="60" t="s">
        <v>196</v>
      </c>
      <c r="G3" s="61"/>
      <c r="H3" s="61"/>
      <c r="I3" s="61"/>
    </row>
    <row r="4" spans="1:11" s="59" customFormat="1" ht="19.5" customHeight="1" thickTop="1" x14ac:dyDescent="0.3">
      <c r="C4" s="225" t="s">
        <v>6</v>
      </c>
      <c r="D4" s="226"/>
      <c r="E4" s="226"/>
      <c r="F4" s="227"/>
      <c r="G4" s="231"/>
      <c r="H4" s="233" t="s">
        <v>7</v>
      </c>
      <c r="I4" s="233" t="s">
        <v>8</v>
      </c>
    </row>
    <row r="5" spans="1:11" s="59" customFormat="1" ht="12" customHeight="1" thickBot="1" x14ac:dyDescent="0.35">
      <c r="C5" s="228"/>
      <c r="D5" s="229"/>
      <c r="E5" s="229"/>
      <c r="F5" s="230"/>
      <c r="G5" s="232"/>
      <c r="H5" s="234"/>
      <c r="I5" s="234"/>
    </row>
    <row r="6" spans="1:11" s="59" customFormat="1" ht="20.25" thickTop="1" x14ac:dyDescent="0.3">
      <c r="C6" s="235" t="s">
        <v>20</v>
      </c>
      <c r="D6" s="236"/>
      <c r="E6" s="236"/>
      <c r="F6" s="237"/>
      <c r="G6" s="62"/>
      <c r="H6" s="63"/>
      <c r="I6" s="63"/>
    </row>
    <row r="7" spans="1:11" s="59" customFormat="1" x14ac:dyDescent="0.3">
      <c r="C7" s="238" t="s">
        <v>77</v>
      </c>
      <c r="D7" s="239"/>
      <c r="E7" s="239"/>
      <c r="F7" s="240"/>
      <c r="G7" s="64">
        <f>DATA!G167</f>
        <v>4.5315315315315319</v>
      </c>
      <c r="H7" s="64">
        <f>DATA!G168</f>
        <v>0.60030022518766257</v>
      </c>
      <c r="I7" s="65" t="str">
        <f>IF(G7&gt;4.5,"มากที่สุด",IF(G7&gt;3.5,"มาก",IF(G7&gt;2.5,"ปานกลาง",IF(G7&gt;1.5,"น้อย",IF(G7&lt;=1.5,"น้อยที่สุด")))))</f>
        <v>มากที่สุด</v>
      </c>
    </row>
    <row r="8" spans="1:11" s="59" customFormat="1" x14ac:dyDescent="0.3">
      <c r="C8" s="66" t="s">
        <v>104</v>
      </c>
      <c r="D8" s="66"/>
      <c r="E8" s="66"/>
      <c r="F8" s="66"/>
      <c r="G8" s="64">
        <f>DATA!H167</f>
        <v>4.4414414414414418</v>
      </c>
      <c r="H8" s="64">
        <f>DATA!H168</f>
        <v>0.59825024688950912</v>
      </c>
      <c r="I8" s="65" t="str">
        <f>IF(G8&gt;4.5,"มากที่สุด",IF(G8&gt;3.5,"มาก",IF(G8&gt;2.5,"ปานกลาง",IF(G8&gt;1.5,"น้อย",IF(G8&lt;=1.5,"น้อยที่สุด")))))</f>
        <v>มาก</v>
      </c>
    </row>
    <row r="9" spans="1:11" s="59" customFormat="1" x14ac:dyDescent="0.3">
      <c r="C9" s="67" t="s">
        <v>19</v>
      </c>
      <c r="D9" s="68"/>
      <c r="E9" s="68"/>
      <c r="F9" s="69"/>
      <c r="G9" s="244">
        <f>DATA!I167</f>
        <v>4.2342342342342345</v>
      </c>
      <c r="H9" s="244">
        <f>DATA!I168</f>
        <v>0.77406782595648471</v>
      </c>
      <c r="I9" s="246" t="str">
        <f t="shared" ref="I9:I15" si="0">IF(G9&gt;4.5,"มากที่สุด",IF(G9&gt;3.5,"มาก",IF(G9&gt;2.5,"ปานกลาง",IF(G9&gt;1.5,"น้อย",IF(G9&lt;=1.5,"น้อยที่สุด")))))</f>
        <v>มาก</v>
      </c>
    </row>
    <row r="10" spans="1:11" s="59" customFormat="1" x14ac:dyDescent="0.3">
      <c r="C10" s="70" t="s">
        <v>91</v>
      </c>
      <c r="D10" s="71"/>
      <c r="E10" s="71"/>
      <c r="F10" s="72"/>
      <c r="G10" s="245"/>
      <c r="H10" s="245"/>
      <c r="I10" s="247"/>
    </row>
    <row r="11" spans="1:11" s="59" customFormat="1" x14ac:dyDescent="0.3">
      <c r="C11" s="241" t="s">
        <v>9</v>
      </c>
      <c r="D11" s="242"/>
      <c r="E11" s="242"/>
      <c r="F11" s="243"/>
      <c r="G11" s="73">
        <f>DATA!I170</f>
        <v>4.4024024024024024</v>
      </c>
      <c r="H11" s="73">
        <f>DATA!I169</f>
        <v>0.67234098778048035</v>
      </c>
      <c r="I11" s="101" t="str">
        <f>IF(G11&gt;4.5,"มากที่สุด",IF(G11&gt;3.5,"มาก",IF(G11&gt;2.5,"ปานกลาง",IF(G11&gt;1.5,"น้อย",IF(G11&lt;=1.5,"น้อยที่สุด")))))</f>
        <v>มาก</v>
      </c>
      <c r="K11" s="74"/>
    </row>
    <row r="12" spans="1:11" s="59" customFormat="1" x14ac:dyDescent="0.3">
      <c r="C12" s="238" t="s">
        <v>40</v>
      </c>
      <c r="D12" s="239"/>
      <c r="E12" s="239"/>
      <c r="F12" s="240"/>
      <c r="G12" s="75"/>
      <c r="H12" s="75"/>
      <c r="I12" s="76"/>
    </row>
    <row r="13" spans="1:11" s="59" customFormat="1" x14ac:dyDescent="0.3">
      <c r="C13" s="221" t="s">
        <v>41</v>
      </c>
      <c r="D13" s="221"/>
      <c r="E13" s="221"/>
      <c r="F13" s="221"/>
      <c r="G13" s="77">
        <f>DATA!N167</f>
        <v>4.4594594594594597</v>
      </c>
      <c r="H13" s="77">
        <f>DATA!N168</f>
        <v>0.62933996859312491</v>
      </c>
      <c r="I13" s="78" t="str">
        <f t="shared" si="0"/>
        <v>มาก</v>
      </c>
    </row>
    <row r="14" spans="1:11" s="59" customFormat="1" x14ac:dyDescent="0.3">
      <c r="A14" s="59" t="s">
        <v>18</v>
      </c>
      <c r="C14" s="221" t="s">
        <v>93</v>
      </c>
      <c r="D14" s="221"/>
      <c r="E14" s="221"/>
      <c r="F14" s="221"/>
      <c r="G14" s="77">
        <f>DATA!O167</f>
        <v>4.4414414414414418</v>
      </c>
      <c r="H14" s="77">
        <f>DATA!O168</f>
        <v>0.66993466010682678</v>
      </c>
      <c r="I14" s="78" t="str">
        <f t="shared" si="0"/>
        <v>มาก</v>
      </c>
    </row>
    <row r="15" spans="1:11" s="59" customFormat="1" x14ac:dyDescent="0.3">
      <c r="C15" s="222" t="s">
        <v>78</v>
      </c>
      <c r="D15" s="223"/>
      <c r="E15" s="223"/>
      <c r="F15" s="224"/>
      <c r="G15" s="75">
        <f>DATA!O170</f>
        <v>4.4504504504504503</v>
      </c>
      <c r="H15" s="75">
        <f>DATA!O169</f>
        <v>0.64854502997461361</v>
      </c>
      <c r="I15" s="76" t="str">
        <f t="shared" si="0"/>
        <v>มาก</v>
      </c>
    </row>
    <row r="16" spans="1:11" s="59" customFormat="1" ht="20.25" thickBot="1" x14ac:dyDescent="0.35">
      <c r="C16" s="249" t="s">
        <v>10</v>
      </c>
      <c r="D16" s="250"/>
      <c r="E16" s="250"/>
      <c r="F16" s="251"/>
      <c r="G16" s="79">
        <f>DATA!P167</f>
        <v>4.4216216216216218</v>
      </c>
      <c r="H16" s="79">
        <f>DATA!P168</f>
        <v>0.66275399128278767</v>
      </c>
      <c r="I16" s="80" t="str">
        <f t="shared" ref="I16" si="1">IF(G16&gt;4.5,"มากที่สุด",IF(G16&gt;3.5,"มาก",IF(G16&gt;2.5,"ปานกลาง",IF(G16&gt;1.5,"น้อย",IF(G16&lt;=1.5,"น้อยที่สุด")))))</f>
        <v>มาก</v>
      </c>
    </row>
    <row r="17" spans="3:9" s="112" customFormat="1" ht="21.75" thickTop="1" x14ac:dyDescent="0.35">
      <c r="C17" s="113"/>
      <c r="D17" s="113"/>
      <c r="E17" s="113"/>
      <c r="F17" s="113"/>
      <c r="G17" s="114"/>
      <c r="H17" s="114"/>
      <c r="I17" s="113"/>
    </row>
    <row r="18" spans="3:9" s="4" customFormat="1" ht="21" x14ac:dyDescent="0.35">
      <c r="C18" s="16"/>
      <c r="D18" s="252" t="s">
        <v>79</v>
      </c>
      <c r="E18" s="252"/>
      <c r="F18" s="252"/>
      <c r="G18" s="252"/>
      <c r="H18" s="252"/>
      <c r="I18" s="252"/>
    </row>
    <row r="19" spans="3:9" s="4" customFormat="1" ht="21" x14ac:dyDescent="0.35">
      <c r="C19" s="176" t="s">
        <v>105</v>
      </c>
      <c r="D19" s="248"/>
      <c r="E19" s="248"/>
      <c r="F19" s="248"/>
      <c r="G19" s="248"/>
      <c r="H19" s="248"/>
      <c r="I19" s="248"/>
    </row>
    <row r="20" spans="3:9" s="4" customFormat="1" ht="21" x14ac:dyDescent="0.35">
      <c r="C20" s="102" t="s">
        <v>203</v>
      </c>
      <c r="D20" s="103"/>
      <c r="E20" s="103"/>
      <c r="F20" s="103"/>
      <c r="G20" s="103"/>
      <c r="H20" s="103"/>
      <c r="I20" s="103"/>
    </row>
    <row r="21" spans="3:9" s="4" customFormat="1" ht="21" x14ac:dyDescent="0.35">
      <c r="C21" s="27"/>
      <c r="D21" s="176" t="s">
        <v>204</v>
      </c>
      <c r="E21" s="176"/>
      <c r="F21" s="176"/>
      <c r="G21" s="176"/>
      <c r="H21" s="176"/>
      <c r="I21" s="176"/>
    </row>
    <row r="22" spans="3:9" s="4" customFormat="1" ht="21" x14ac:dyDescent="0.35">
      <c r="C22" s="27" t="s">
        <v>205</v>
      </c>
      <c r="D22" s="102"/>
      <c r="E22" s="102"/>
      <c r="F22" s="102"/>
      <c r="G22" s="102"/>
      <c r="H22" s="102"/>
      <c r="I22" s="102"/>
    </row>
    <row r="23" spans="3:9" s="4" customFormat="1" ht="21" x14ac:dyDescent="0.35">
      <c r="C23" s="27" t="s">
        <v>206</v>
      </c>
      <c r="D23" s="102"/>
      <c r="E23" s="102"/>
      <c r="F23" s="102"/>
      <c r="G23" s="102"/>
      <c r="H23" s="102"/>
      <c r="I23" s="102"/>
    </row>
    <row r="24" spans="3:9" s="4" customFormat="1" ht="21" x14ac:dyDescent="0.35">
      <c r="C24" s="176" t="s">
        <v>207</v>
      </c>
      <c r="D24" s="248"/>
      <c r="E24" s="248"/>
      <c r="F24" s="248"/>
      <c r="G24" s="248"/>
      <c r="H24" s="248"/>
      <c r="I24" s="248"/>
    </row>
    <row r="25" spans="3:9" s="4" customFormat="1" ht="21" x14ac:dyDescent="0.35"/>
    <row r="26" spans="3:9" s="4" customFormat="1" ht="21" x14ac:dyDescent="0.35"/>
    <row r="27" spans="3:9" s="112" customFormat="1" ht="21" x14ac:dyDescent="0.35"/>
    <row r="28" spans="3:9" s="112" customFormat="1" ht="21" x14ac:dyDescent="0.35"/>
    <row r="29" spans="3:9" s="112" customFormat="1" ht="21" x14ac:dyDescent="0.35"/>
    <row r="30" spans="3:9" s="112" customFormat="1" ht="21" x14ac:dyDescent="0.35"/>
    <row r="31" spans="3:9" s="112" customFormat="1" ht="21" x14ac:dyDescent="0.35"/>
    <row r="32" spans="3:9" s="112" customFormat="1" ht="21" x14ac:dyDescent="0.35"/>
    <row r="33" s="112" customFormat="1" ht="21" x14ac:dyDescent="0.35"/>
    <row r="34" s="112" customFormat="1" ht="21" x14ac:dyDescent="0.35"/>
    <row r="35" s="112" customFormat="1" ht="21" x14ac:dyDescent="0.35"/>
    <row r="36" s="112" customFormat="1" ht="21" x14ac:dyDescent="0.35"/>
    <row r="37" s="112" customFormat="1" ht="21" x14ac:dyDescent="0.35"/>
    <row r="38" s="112" customFormat="1" ht="21" x14ac:dyDescent="0.35"/>
    <row r="39" s="112" customFormat="1" ht="21" x14ac:dyDescent="0.35"/>
    <row r="40" s="4" customFormat="1" ht="21" x14ac:dyDescent="0.35"/>
    <row r="41" s="4" customFormat="1" ht="21" x14ac:dyDescent="0.35"/>
    <row r="42" s="4" customFormat="1" ht="21" x14ac:dyDescent="0.35"/>
    <row r="43" s="4" customFormat="1" ht="21" x14ac:dyDescent="0.35"/>
    <row r="44" s="4" customFormat="1" ht="21" x14ac:dyDescent="0.35"/>
    <row r="45" s="4" customFormat="1" ht="21" x14ac:dyDescent="0.35"/>
    <row r="46" s="10" customFormat="1" ht="21" x14ac:dyDescent="0.35"/>
    <row r="47" s="10" customFormat="1" ht="21" x14ac:dyDescent="0.35"/>
    <row r="48" s="10" customFormat="1" ht="21" x14ac:dyDescent="0.35"/>
    <row r="49" spans="3:9" s="10" customFormat="1" ht="21" x14ac:dyDescent="0.35"/>
    <row r="50" spans="3:9" s="10" customFormat="1" ht="21" x14ac:dyDescent="0.35"/>
    <row r="51" spans="3:9" s="10" customFormat="1" ht="21" x14ac:dyDescent="0.35"/>
    <row r="52" spans="3:9" s="3" customFormat="1" x14ac:dyDescent="0.3">
      <c r="C52" s="115"/>
      <c r="D52" s="115"/>
    </row>
    <row r="53" spans="3:9" x14ac:dyDescent="0.3">
      <c r="C53" s="116"/>
      <c r="D53" s="116"/>
      <c r="E53" s="116"/>
      <c r="F53" s="116"/>
      <c r="G53" s="117"/>
      <c r="H53" s="117"/>
      <c r="I53" s="117"/>
    </row>
    <row r="54" spans="3:9" x14ac:dyDescent="0.3">
      <c r="C54" s="116"/>
      <c r="D54" s="116"/>
      <c r="E54" s="116"/>
      <c r="F54" s="116"/>
      <c r="G54" s="117"/>
      <c r="H54" s="117"/>
      <c r="I54" s="117"/>
    </row>
    <row r="55" spans="3:9" x14ac:dyDescent="0.3">
      <c r="C55" s="116"/>
      <c r="D55" s="116"/>
      <c r="E55" s="116"/>
      <c r="F55" s="116"/>
      <c r="G55" s="117"/>
      <c r="H55" s="117"/>
      <c r="I55" s="117"/>
    </row>
    <row r="56" spans="3:9" x14ac:dyDescent="0.3">
      <c r="C56" s="116"/>
      <c r="D56" s="116"/>
      <c r="E56" s="116"/>
      <c r="F56" s="116"/>
      <c r="G56" s="117"/>
      <c r="H56" s="117"/>
      <c r="I56" s="117"/>
    </row>
    <row r="57" spans="3:9" x14ac:dyDescent="0.3">
      <c r="C57" s="116"/>
      <c r="D57" s="116"/>
      <c r="E57" s="116"/>
      <c r="F57" s="116"/>
      <c r="G57" s="117"/>
      <c r="H57" s="117"/>
      <c r="I57" s="117"/>
    </row>
    <row r="58" spans="3:9" x14ac:dyDescent="0.3">
      <c r="C58" s="116"/>
      <c r="D58" s="116"/>
      <c r="E58" s="116"/>
      <c r="F58" s="116"/>
      <c r="G58" s="117"/>
      <c r="H58" s="117"/>
      <c r="I58" s="117"/>
    </row>
    <row r="59" spans="3:9" x14ac:dyDescent="0.3">
      <c r="C59" s="116"/>
      <c r="D59" s="116"/>
      <c r="E59" s="116"/>
      <c r="F59" s="116"/>
      <c r="G59" s="117"/>
      <c r="H59" s="117"/>
      <c r="I59" s="117"/>
    </row>
    <row r="60" spans="3:9" x14ac:dyDescent="0.3">
      <c r="C60" s="116"/>
      <c r="D60" s="116"/>
      <c r="E60" s="116"/>
      <c r="F60" s="116"/>
      <c r="G60" s="117"/>
      <c r="H60" s="117"/>
      <c r="I60" s="117"/>
    </row>
    <row r="61" spans="3:9" x14ac:dyDescent="0.3">
      <c r="C61" s="116"/>
      <c r="D61" s="116"/>
      <c r="E61" s="116"/>
      <c r="F61" s="116"/>
      <c r="G61" s="117"/>
      <c r="H61" s="117"/>
      <c r="I61" s="117"/>
    </row>
    <row r="62" spans="3:9" x14ac:dyDescent="0.3">
      <c r="C62" s="116"/>
      <c r="D62" s="116"/>
      <c r="E62" s="116"/>
      <c r="F62" s="116"/>
      <c r="G62" s="117"/>
      <c r="H62" s="117"/>
      <c r="I62" s="117"/>
    </row>
    <row r="63" spans="3:9" x14ac:dyDescent="0.3">
      <c r="C63" s="116"/>
      <c r="D63" s="116"/>
      <c r="E63" s="116"/>
      <c r="F63" s="116"/>
      <c r="G63" s="117"/>
      <c r="H63" s="117"/>
      <c r="I63" s="117"/>
    </row>
    <row r="64" spans="3:9" x14ac:dyDescent="0.3">
      <c r="C64" s="116"/>
      <c r="D64" s="116"/>
      <c r="E64" s="116"/>
      <c r="F64" s="116"/>
      <c r="G64" s="117"/>
      <c r="H64" s="117"/>
      <c r="I64" s="117"/>
    </row>
  </sheetData>
  <mergeCells count="20">
    <mergeCell ref="D21:I21"/>
    <mergeCell ref="C24:I24"/>
    <mergeCell ref="C16:F16"/>
    <mergeCell ref="D18:I18"/>
    <mergeCell ref="C19:I19"/>
    <mergeCell ref="C14:F14"/>
    <mergeCell ref="C15:F15"/>
    <mergeCell ref="B1:I1"/>
    <mergeCell ref="C4:F5"/>
    <mergeCell ref="G4:G5"/>
    <mergeCell ref="H4:H5"/>
    <mergeCell ref="I4:I5"/>
    <mergeCell ref="C6:F6"/>
    <mergeCell ref="C7:F7"/>
    <mergeCell ref="C11:F11"/>
    <mergeCell ref="G9:G10"/>
    <mergeCell ref="H9:H10"/>
    <mergeCell ref="I9:I10"/>
    <mergeCell ref="C12:F12"/>
    <mergeCell ref="C13:F13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6</xdr:col>
                <xdr:colOff>123825</xdr:colOff>
                <xdr:row>3</xdr:row>
                <xdr:rowOff>142875</xdr:rowOff>
              </from>
              <to>
                <xdr:col>6</xdr:col>
                <xdr:colOff>285750</xdr:colOff>
                <xdr:row>4</xdr:row>
                <xdr:rowOff>19050</xdr:rowOff>
              </to>
            </anchor>
          </objectPr>
        </oleObject>
      </mc:Choice>
      <mc:Fallback>
        <oleObject progId="Equation.3" shapeId="10241" r:id="rId4"/>
      </mc:Fallback>
    </mc:AlternateContent>
    <mc:AlternateContent xmlns:mc="http://schemas.openxmlformats.org/markup-compatibility/2006">
      <mc:Choice Requires="x14">
        <oleObject progId="Equation.3" shapeId="10242" r:id="rId6">
          <objectPr defaultSize="0" autoPict="0" r:id="rId5">
            <anchor moveWithCells="1" sizeWithCells="1">
              <from>
                <xdr:col>6</xdr:col>
                <xdr:colOff>123825</xdr:colOff>
                <xdr:row>3</xdr:row>
                <xdr:rowOff>142875</xdr:rowOff>
              </from>
              <to>
                <xdr:col>6</xdr:col>
                <xdr:colOff>285750</xdr:colOff>
                <xdr:row>4</xdr:row>
                <xdr:rowOff>19050</xdr:rowOff>
              </to>
            </anchor>
          </objectPr>
        </oleObject>
      </mc:Choice>
      <mc:Fallback>
        <oleObject progId="Equation.3" shapeId="10242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E26" sqref="E26"/>
    </sheetView>
  </sheetViews>
  <sheetFormatPr defaultRowHeight="21" x14ac:dyDescent="0.35"/>
  <cols>
    <col min="1" max="1" width="5.875" style="4" customWidth="1"/>
    <col min="2" max="2" width="5.625" style="4" customWidth="1"/>
    <col min="3" max="3" width="65" style="4" customWidth="1"/>
    <col min="4" max="4" width="7.75" style="4" customWidth="1"/>
    <col min="5" max="255" width="9" style="4"/>
    <col min="256" max="256" width="5.875" style="4" customWidth="1"/>
    <col min="257" max="257" width="5.625" style="4" customWidth="1"/>
    <col min="258" max="258" width="69.25" style="4" customWidth="1"/>
    <col min="259" max="259" width="7.375" style="4" customWidth="1"/>
    <col min="260" max="511" width="9" style="4"/>
    <col min="512" max="512" width="5.875" style="4" customWidth="1"/>
    <col min="513" max="513" width="5.625" style="4" customWidth="1"/>
    <col min="514" max="514" width="69.25" style="4" customWidth="1"/>
    <col min="515" max="515" width="7.375" style="4" customWidth="1"/>
    <col min="516" max="767" width="9" style="4"/>
    <col min="768" max="768" width="5.875" style="4" customWidth="1"/>
    <col min="769" max="769" width="5.625" style="4" customWidth="1"/>
    <col min="770" max="770" width="69.25" style="4" customWidth="1"/>
    <col min="771" max="771" width="7.375" style="4" customWidth="1"/>
    <col min="772" max="1023" width="9" style="4"/>
    <col min="1024" max="1024" width="5.875" style="4" customWidth="1"/>
    <col min="1025" max="1025" width="5.625" style="4" customWidth="1"/>
    <col min="1026" max="1026" width="69.25" style="4" customWidth="1"/>
    <col min="1027" max="1027" width="7.375" style="4" customWidth="1"/>
    <col min="1028" max="1279" width="9" style="4"/>
    <col min="1280" max="1280" width="5.875" style="4" customWidth="1"/>
    <col min="1281" max="1281" width="5.625" style="4" customWidth="1"/>
    <col min="1282" max="1282" width="69.25" style="4" customWidth="1"/>
    <col min="1283" max="1283" width="7.375" style="4" customWidth="1"/>
    <col min="1284" max="1535" width="9" style="4"/>
    <col min="1536" max="1536" width="5.875" style="4" customWidth="1"/>
    <col min="1537" max="1537" width="5.625" style="4" customWidth="1"/>
    <col min="1538" max="1538" width="69.25" style="4" customWidth="1"/>
    <col min="1539" max="1539" width="7.375" style="4" customWidth="1"/>
    <col min="1540" max="1791" width="9" style="4"/>
    <col min="1792" max="1792" width="5.875" style="4" customWidth="1"/>
    <col min="1793" max="1793" width="5.625" style="4" customWidth="1"/>
    <col min="1794" max="1794" width="69.25" style="4" customWidth="1"/>
    <col min="1795" max="1795" width="7.375" style="4" customWidth="1"/>
    <col min="1796" max="2047" width="9" style="4"/>
    <col min="2048" max="2048" width="5.875" style="4" customWidth="1"/>
    <col min="2049" max="2049" width="5.625" style="4" customWidth="1"/>
    <col min="2050" max="2050" width="69.25" style="4" customWidth="1"/>
    <col min="2051" max="2051" width="7.375" style="4" customWidth="1"/>
    <col min="2052" max="2303" width="9" style="4"/>
    <col min="2304" max="2304" width="5.875" style="4" customWidth="1"/>
    <col min="2305" max="2305" width="5.625" style="4" customWidth="1"/>
    <col min="2306" max="2306" width="69.25" style="4" customWidth="1"/>
    <col min="2307" max="2307" width="7.375" style="4" customWidth="1"/>
    <col min="2308" max="2559" width="9" style="4"/>
    <col min="2560" max="2560" width="5.875" style="4" customWidth="1"/>
    <col min="2561" max="2561" width="5.625" style="4" customWidth="1"/>
    <col min="2562" max="2562" width="69.25" style="4" customWidth="1"/>
    <col min="2563" max="2563" width="7.375" style="4" customWidth="1"/>
    <col min="2564" max="2815" width="9" style="4"/>
    <col min="2816" max="2816" width="5.875" style="4" customWidth="1"/>
    <col min="2817" max="2817" width="5.625" style="4" customWidth="1"/>
    <col min="2818" max="2818" width="69.25" style="4" customWidth="1"/>
    <col min="2819" max="2819" width="7.375" style="4" customWidth="1"/>
    <col min="2820" max="3071" width="9" style="4"/>
    <col min="3072" max="3072" width="5.875" style="4" customWidth="1"/>
    <col min="3073" max="3073" width="5.625" style="4" customWidth="1"/>
    <col min="3074" max="3074" width="69.25" style="4" customWidth="1"/>
    <col min="3075" max="3075" width="7.375" style="4" customWidth="1"/>
    <col min="3076" max="3327" width="9" style="4"/>
    <col min="3328" max="3328" width="5.875" style="4" customWidth="1"/>
    <col min="3329" max="3329" width="5.625" style="4" customWidth="1"/>
    <col min="3330" max="3330" width="69.25" style="4" customWidth="1"/>
    <col min="3331" max="3331" width="7.375" style="4" customWidth="1"/>
    <col min="3332" max="3583" width="9" style="4"/>
    <col min="3584" max="3584" width="5.875" style="4" customWidth="1"/>
    <col min="3585" max="3585" width="5.625" style="4" customWidth="1"/>
    <col min="3586" max="3586" width="69.25" style="4" customWidth="1"/>
    <col min="3587" max="3587" width="7.375" style="4" customWidth="1"/>
    <col min="3588" max="3839" width="9" style="4"/>
    <col min="3840" max="3840" width="5.875" style="4" customWidth="1"/>
    <col min="3841" max="3841" width="5.625" style="4" customWidth="1"/>
    <col min="3842" max="3842" width="69.25" style="4" customWidth="1"/>
    <col min="3843" max="3843" width="7.375" style="4" customWidth="1"/>
    <col min="3844" max="4095" width="9" style="4"/>
    <col min="4096" max="4096" width="5.875" style="4" customWidth="1"/>
    <col min="4097" max="4097" width="5.625" style="4" customWidth="1"/>
    <col min="4098" max="4098" width="69.25" style="4" customWidth="1"/>
    <col min="4099" max="4099" width="7.375" style="4" customWidth="1"/>
    <col min="4100" max="4351" width="9" style="4"/>
    <col min="4352" max="4352" width="5.875" style="4" customWidth="1"/>
    <col min="4353" max="4353" width="5.625" style="4" customWidth="1"/>
    <col min="4354" max="4354" width="69.25" style="4" customWidth="1"/>
    <col min="4355" max="4355" width="7.375" style="4" customWidth="1"/>
    <col min="4356" max="4607" width="9" style="4"/>
    <col min="4608" max="4608" width="5.875" style="4" customWidth="1"/>
    <col min="4609" max="4609" width="5.625" style="4" customWidth="1"/>
    <col min="4610" max="4610" width="69.25" style="4" customWidth="1"/>
    <col min="4611" max="4611" width="7.375" style="4" customWidth="1"/>
    <col min="4612" max="4863" width="9" style="4"/>
    <col min="4864" max="4864" width="5.875" style="4" customWidth="1"/>
    <col min="4865" max="4865" width="5.625" style="4" customWidth="1"/>
    <col min="4866" max="4866" width="69.25" style="4" customWidth="1"/>
    <col min="4867" max="4867" width="7.375" style="4" customWidth="1"/>
    <col min="4868" max="5119" width="9" style="4"/>
    <col min="5120" max="5120" width="5.875" style="4" customWidth="1"/>
    <col min="5121" max="5121" width="5.625" style="4" customWidth="1"/>
    <col min="5122" max="5122" width="69.25" style="4" customWidth="1"/>
    <col min="5123" max="5123" width="7.375" style="4" customWidth="1"/>
    <col min="5124" max="5375" width="9" style="4"/>
    <col min="5376" max="5376" width="5.875" style="4" customWidth="1"/>
    <col min="5377" max="5377" width="5.625" style="4" customWidth="1"/>
    <col min="5378" max="5378" width="69.25" style="4" customWidth="1"/>
    <col min="5379" max="5379" width="7.375" style="4" customWidth="1"/>
    <col min="5380" max="5631" width="9" style="4"/>
    <col min="5632" max="5632" width="5.875" style="4" customWidth="1"/>
    <col min="5633" max="5633" width="5.625" style="4" customWidth="1"/>
    <col min="5634" max="5634" width="69.25" style="4" customWidth="1"/>
    <col min="5635" max="5635" width="7.375" style="4" customWidth="1"/>
    <col min="5636" max="5887" width="9" style="4"/>
    <col min="5888" max="5888" width="5.875" style="4" customWidth="1"/>
    <col min="5889" max="5889" width="5.625" style="4" customWidth="1"/>
    <col min="5890" max="5890" width="69.25" style="4" customWidth="1"/>
    <col min="5891" max="5891" width="7.375" style="4" customWidth="1"/>
    <col min="5892" max="6143" width="9" style="4"/>
    <col min="6144" max="6144" width="5.875" style="4" customWidth="1"/>
    <col min="6145" max="6145" width="5.625" style="4" customWidth="1"/>
    <col min="6146" max="6146" width="69.25" style="4" customWidth="1"/>
    <col min="6147" max="6147" width="7.375" style="4" customWidth="1"/>
    <col min="6148" max="6399" width="9" style="4"/>
    <col min="6400" max="6400" width="5.875" style="4" customWidth="1"/>
    <col min="6401" max="6401" width="5.625" style="4" customWidth="1"/>
    <col min="6402" max="6402" width="69.25" style="4" customWidth="1"/>
    <col min="6403" max="6403" width="7.375" style="4" customWidth="1"/>
    <col min="6404" max="6655" width="9" style="4"/>
    <col min="6656" max="6656" width="5.875" style="4" customWidth="1"/>
    <col min="6657" max="6657" width="5.625" style="4" customWidth="1"/>
    <col min="6658" max="6658" width="69.25" style="4" customWidth="1"/>
    <col min="6659" max="6659" width="7.375" style="4" customWidth="1"/>
    <col min="6660" max="6911" width="9" style="4"/>
    <col min="6912" max="6912" width="5.875" style="4" customWidth="1"/>
    <col min="6913" max="6913" width="5.625" style="4" customWidth="1"/>
    <col min="6914" max="6914" width="69.25" style="4" customWidth="1"/>
    <col min="6915" max="6915" width="7.375" style="4" customWidth="1"/>
    <col min="6916" max="7167" width="9" style="4"/>
    <col min="7168" max="7168" width="5.875" style="4" customWidth="1"/>
    <col min="7169" max="7169" width="5.625" style="4" customWidth="1"/>
    <col min="7170" max="7170" width="69.25" style="4" customWidth="1"/>
    <col min="7171" max="7171" width="7.375" style="4" customWidth="1"/>
    <col min="7172" max="7423" width="9" style="4"/>
    <col min="7424" max="7424" width="5.875" style="4" customWidth="1"/>
    <col min="7425" max="7425" width="5.625" style="4" customWidth="1"/>
    <col min="7426" max="7426" width="69.25" style="4" customWidth="1"/>
    <col min="7427" max="7427" width="7.375" style="4" customWidth="1"/>
    <col min="7428" max="7679" width="9" style="4"/>
    <col min="7680" max="7680" width="5.875" style="4" customWidth="1"/>
    <col min="7681" max="7681" width="5.625" style="4" customWidth="1"/>
    <col min="7682" max="7682" width="69.25" style="4" customWidth="1"/>
    <col min="7683" max="7683" width="7.375" style="4" customWidth="1"/>
    <col min="7684" max="7935" width="9" style="4"/>
    <col min="7936" max="7936" width="5.875" style="4" customWidth="1"/>
    <col min="7937" max="7937" width="5.625" style="4" customWidth="1"/>
    <col min="7938" max="7938" width="69.25" style="4" customWidth="1"/>
    <col min="7939" max="7939" width="7.375" style="4" customWidth="1"/>
    <col min="7940" max="8191" width="9" style="4"/>
    <col min="8192" max="8192" width="5.875" style="4" customWidth="1"/>
    <col min="8193" max="8193" width="5.625" style="4" customWidth="1"/>
    <col min="8194" max="8194" width="69.25" style="4" customWidth="1"/>
    <col min="8195" max="8195" width="7.375" style="4" customWidth="1"/>
    <col min="8196" max="8447" width="9" style="4"/>
    <col min="8448" max="8448" width="5.875" style="4" customWidth="1"/>
    <col min="8449" max="8449" width="5.625" style="4" customWidth="1"/>
    <col min="8450" max="8450" width="69.25" style="4" customWidth="1"/>
    <col min="8451" max="8451" width="7.375" style="4" customWidth="1"/>
    <col min="8452" max="8703" width="9" style="4"/>
    <col min="8704" max="8704" width="5.875" style="4" customWidth="1"/>
    <col min="8705" max="8705" width="5.625" style="4" customWidth="1"/>
    <col min="8706" max="8706" width="69.25" style="4" customWidth="1"/>
    <col min="8707" max="8707" width="7.375" style="4" customWidth="1"/>
    <col min="8708" max="8959" width="9" style="4"/>
    <col min="8960" max="8960" width="5.875" style="4" customWidth="1"/>
    <col min="8961" max="8961" width="5.625" style="4" customWidth="1"/>
    <col min="8962" max="8962" width="69.25" style="4" customWidth="1"/>
    <col min="8963" max="8963" width="7.375" style="4" customWidth="1"/>
    <col min="8964" max="9215" width="9" style="4"/>
    <col min="9216" max="9216" width="5.875" style="4" customWidth="1"/>
    <col min="9217" max="9217" width="5.625" style="4" customWidth="1"/>
    <col min="9218" max="9218" width="69.25" style="4" customWidth="1"/>
    <col min="9219" max="9219" width="7.375" style="4" customWidth="1"/>
    <col min="9220" max="9471" width="9" style="4"/>
    <col min="9472" max="9472" width="5.875" style="4" customWidth="1"/>
    <col min="9473" max="9473" width="5.625" style="4" customWidth="1"/>
    <col min="9474" max="9474" width="69.25" style="4" customWidth="1"/>
    <col min="9475" max="9475" width="7.375" style="4" customWidth="1"/>
    <col min="9476" max="9727" width="9" style="4"/>
    <col min="9728" max="9728" width="5.875" style="4" customWidth="1"/>
    <col min="9729" max="9729" width="5.625" style="4" customWidth="1"/>
    <col min="9730" max="9730" width="69.25" style="4" customWidth="1"/>
    <col min="9731" max="9731" width="7.375" style="4" customWidth="1"/>
    <col min="9732" max="9983" width="9" style="4"/>
    <col min="9984" max="9984" width="5.875" style="4" customWidth="1"/>
    <col min="9985" max="9985" width="5.625" style="4" customWidth="1"/>
    <col min="9986" max="9986" width="69.25" style="4" customWidth="1"/>
    <col min="9987" max="9987" width="7.375" style="4" customWidth="1"/>
    <col min="9988" max="10239" width="9" style="4"/>
    <col min="10240" max="10240" width="5.875" style="4" customWidth="1"/>
    <col min="10241" max="10241" width="5.625" style="4" customWidth="1"/>
    <col min="10242" max="10242" width="69.25" style="4" customWidth="1"/>
    <col min="10243" max="10243" width="7.375" style="4" customWidth="1"/>
    <col min="10244" max="10495" width="9" style="4"/>
    <col min="10496" max="10496" width="5.875" style="4" customWidth="1"/>
    <col min="10497" max="10497" width="5.625" style="4" customWidth="1"/>
    <col min="10498" max="10498" width="69.25" style="4" customWidth="1"/>
    <col min="10499" max="10499" width="7.375" style="4" customWidth="1"/>
    <col min="10500" max="10751" width="9" style="4"/>
    <col min="10752" max="10752" width="5.875" style="4" customWidth="1"/>
    <col min="10753" max="10753" width="5.625" style="4" customWidth="1"/>
    <col min="10754" max="10754" width="69.25" style="4" customWidth="1"/>
    <col min="10755" max="10755" width="7.375" style="4" customWidth="1"/>
    <col min="10756" max="11007" width="9" style="4"/>
    <col min="11008" max="11008" width="5.875" style="4" customWidth="1"/>
    <col min="11009" max="11009" width="5.625" style="4" customWidth="1"/>
    <col min="11010" max="11010" width="69.25" style="4" customWidth="1"/>
    <col min="11011" max="11011" width="7.375" style="4" customWidth="1"/>
    <col min="11012" max="11263" width="9" style="4"/>
    <col min="11264" max="11264" width="5.875" style="4" customWidth="1"/>
    <col min="11265" max="11265" width="5.625" style="4" customWidth="1"/>
    <col min="11266" max="11266" width="69.25" style="4" customWidth="1"/>
    <col min="11267" max="11267" width="7.375" style="4" customWidth="1"/>
    <col min="11268" max="11519" width="9" style="4"/>
    <col min="11520" max="11520" width="5.875" style="4" customWidth="1"/>
    <col min="11521" max="11521" width="5.625" style="4" customWidth="1"/>
    <col min="11522" max="11522" width="69.25" style="4" customWidth="1"/>
    <col min="11523" max="11523" width="7.375" style="4" customWidth="1"/>
    <col min="11524" max="11775" width="9" style="4"/>
    <col min="11776" max="11776" width="5.875" style="4" customWidth="1"/>
    <col min="11777" max="11777" width="5.625" style="4" customWidth="1"/>
    <col min="11778" max="11778" width="69.25" style="4" customWidth="1"/>
    <col min="11779" max="11779" width="7.375" style="4" customWidth="1"/>
    <col min="11780" max="12031" width="9" style="4"/>
    <col min="12032" max="12032" width="5.875" style="4" customWidth="1"/>
    <col min="12033" max="12033" width="5.625" style="4" customWidth="1"/>
    <col min="12034" max="12034" width="69.25" style="4" customWidth="1"/>
    <col min="12035" max="12035" width="7.375" style="4" customWidth="1"/>
    <col min="12036" max="12287" width="9" style="4"/>
    <col min="12288" max="12288" width="5.875" style="4" customWidth="1"/>
    <col min="12289" max="12289" width="5.625" style="4" customWidth="1"/>
    <col min="12290" max="12290" width="69.25" style="4" customWidth="1"/>
    <col min="12291" max="12291" width="7.375" style="4" customWidth="1"/>
    <col min="12292" max="12543" width="9" style="4"/>
    <col min="12544" max="12544" width="5.875" style="4" customWidth="1"/>
    <col min="12545" max="12545" width="5.625" style="4" customWidth="1"/>
    <col min="12546" max="12546" width="69.25" style="4" customWidth="1"/>
    <col min="12547" max="12547" width="7.375" style="4" customWidth="1"/>
    <col min="12548" max="12799" width="9" style="4"/>
    <col min="12800" max="12800" width="5.875" style="4" customWidth="1"/>
    <col min="12801" max="12801" width="5.625" style="4" customWidth="1"/>
    <col min="12802" max="12802" width="69.25" style="4" customWidth="1"/>
    <col min="12803" max="12803" width="7.375" style="4" customWidth="1"/>
    <col min="12804" max="13055" width="9" style="4"/>
    <col min="13056" max="13056" width="5.875" style="4" customWidth="1"/>
    <col min="13057" max="13057" width="5.625" style="4" customWidth="1"/>
    <col min="13058" max="13058" width="69.25" style="4" customWidth="1"/>
    <col min="13059" max="13059" width="7.375" style="4" customWidth="1"/>
    <col min="13060" max="13311" width="9" style="4"/>
    <col min="13312" max="13312" width="5.875" style="4" customWidth="1"/>
    <col min="13313" max="13313" width="5.625" style="4" customWidth="1"/>
    <col min="13314" max="13314" width="69.25" style="4" customWidth="1"/>
    <col min="13315" max="13315" width="7.375" style="4" customWidth="1"/>
    <col min="13316" max="13567" width="9" style="4"/>
    <col min="13568" max="13568" width="5.875" style="4" customWidth="1"/>
    <col min="13569" max="13569" width="5.625" style="4" customWidth="1"/>
    <col min="13570" max="13570" width="69.25" style="4" customWidth="1"/>
    <col min="13571" max="13571" width="7.375" style="4" customWidth="1"/>
    <col min="13572" max="13823" width="9" style="4"/>
    <col min="13824" max="13824" width="5.875" style="4" customWidth="1"/>
    <col min="13825" max="13825" width="5.625" style="4" customWidth="1"/>
    <col min="13826" max="13826" width="69.25" style="4" customWidth="1"/>
    <col min="13827" max="13827" width="7.375" style="4" customWidth="1"/>
    <col min="13828" max="14079" width="9" style="4"/>
    <col min="14080" max="14080" width="5.875" style="4" customWidth="1"/>
    <col min="14081" max="14081" width="5.625" style="4" customWidth="1"/>
    <col min="14082" max="14082" width="69.25" style="4" customWidth="1"/>
    <col min="14083" max="14083" width="7.375" style="4" customWidth="1"/>
    <col min="14084" max="14335" width="9" style="4"/>
    <col min="14336" max="14336" width="5.875" style="4" customWidth="1"/>
    <col min="14337" max="14337" width="5.625" style="4" customWidth="1"/>
    <col min="14338" max="14338" width="69.25" style="4" customWidth="1"/>
    <col min="14339" max="14339" width="7.375" style="4" customWidth="1"/>
    <col min="14340" max="14591" width="9" style="4"/>
    <col min="14592" max="14592" width="5.875" style="4" customWidth="1"/>
    <col min="14593" max="14593" width="5.625" style="4" customWidth="1"/>
    <col min="14594" max="14594" width="69.25" style="4" customWidth="1"/>
    <col min="14595" max="14595" width="7.375" style="4" customWidth="1"/>
    <col min="14596" max="14847" width="9" style="4"/>
    <col min="14848" max="14848" width="5.875" style="4" customWidth="1"/>
    <col min="14849" max="14849" width="5.625" style="4" customWidth="1"/>
    <col min="14850" max="14850" width="69.25" style="4" customWidth="1"/>
    <col min="14851" max="14851" width="7.375" style="4" customWidth="1"/>
    <col min="14852" max="15103" width="9" style="4"/>
    <col min="15104" max="15104" width="5.875" style="4" customWidth="1"/>
    <col min="15105" max="15105" width="5.625" style="4" customWidth="1"/>
    <col min="15106" max="15106" width="69.25" style="4" customWidth="1"/>
    <col min="15107" max="15107" width="7.375" style="4" customWidth="1"/>
    <col min="15108" max="15359" width="9" style="4"/>
    <col min="15360" max="15360" width="5.875" style="4" customWidth="1"/>
    <col min="15361" max="15361" width="5.625" style="4" customWidth="1"/>
    <col min="15362" max="15362" width="69.25" style="4" customWidth="1"/>
    <col min="15363" max="15363" width="7.375" style="4" customWidth="1"/>
    <col min="15364" max="15615" width="9" style="4"/>
    <col min="15616" max="15616" width="5.875" style="4" customWidth="1"/>
    <col min="15617" max="15617" width="5.625" style="4" customWidth="1"/>
    <col min="15618" max="15618" width="69.25" style="4" customWidth="1"/>
    <col min="15619" max="15619" width="7.375" style="4" customWidth="1"/>
    <col min="15620" max="15871" width="9" style="4"/>
    <col min="15872" max="15872" width="5.875" style="4" customWidth="1"/>
    <col min="15873" max="15873" width="5.625" style="4" customWidth="1"/>
    <col min="15874" max="15874" width="69.25" style="4" customWidth="1"/>
    <col min="15875" max="15875" width="7.375" style="4" customWidth="1"/>
    <col min="15876" max="16127" width="9" style="4"/>
    <col min="16128" max="16128" width="5.875" style="4" customWidth="1"/>
    <col min="16129" max="16129" width="5.625" style="4" customWidth="1"/>
    <col min="16130" max="16130" width="69.25" style="4" customWidth="1"/>
    <col min="16131" max="16131" width="7.375" style="4" customWidth="1"/>
    <col min="16132" max="16383" width="9" style="4"/>
    <col min="16384" max="16384" width="9" style="4" customWidth="1"/>
  </cols>
  <sheetData>
    <row r="1" spans="1:4" x14ac:dyDescent="0.35">
      <c r="A1" s="214" t="s">
        <v>223</v>
      </c>
      <c r="B1" s="214"/>
      <c r="C1" s="214"/>
      <c r="D1" s="214"/>
    </row>
    <row r="2" spans="1:4" x14ac:dyDescent="0.35">
      <c r="A2" s="5" t="s">
        <v>98</v>
      </c>
    </row>
    <row r="3" spans="1:4" x14ac:dyDescent="0.35">
      <c r="B3" s="44" t="s">
        <v>99</v>
      </c>
    </row>
    <row r="4" spans="1:4" x14ac:dyDescent="0.35">
      <c r="B4" s="134" t="s">
        <v>14</v>
      </c>
      <c r="C4" s="134" t="s">
        <v>6</v>
      </c>
      <c r="D4" s="135" t="s">
        <v>94</v>
      </c>
    </row>
    <row r="5" spans="1:4" x14ac:dyDescent="0.35">
      <c r="B5" s="136">
        <v>1</v>
      </c>
      <c r="C5" s="172" t="s">
        <v>188</v>
      </c>
      <c r="D5" s="137">
        <v>1</v>
      </c>
    </row>
    <row r="6" spans="1:4" x14ac:dyDescent="0.35">
      <c r="B6" s="136">
        <v>2</v>
      </c>
      <c r="C6" s="172" t="s">
        <v>120</v>
      </c>
      <c r="D6" s="171">
        <v>1</v>
      </c>
    </row>
    <row r="7" spans="1:4" x14ac:dyDescent="0.35">
      <c r="B7" s="136">
        <v>3</v>
      </c>
      <c r="C7" s="172" t="s">
        <v>189</v>
      </c>
      <c r="D7" s="138">
        <v>1</v>
      </c>
    </row>
    <row r="8" spans="1:4" x14ac:dyDescent="0.35">
      <c r="B8" s="136">
        <v>4</v>
      </c>
      <c r="C8" s="172" t="s">
        <v>114</v>
      </c>
      <c r="D8" s="137">
        <v>1</v>
      </c>
    </row>
    <row r="9" spans="1:4" x14ac:dyDescent="0.35">
      <c r="B9" s="136">
        <v>5</v>
      </c>
      <c r="C9" s="173" t="s">
        <v>121</v>
      </c>
      <c r="D9" s="139">
        <v>1</v>
      </c>
    </row>
    <row r="10" spans="1:4" x14ac:dyDescent="0.35">
      <c r="B10" s="136">
        <v>6</v>
      </c>
      <c r="C10" s="141" t="s">
        <v>120</v>
      </c>
      <c r="D10" s="139">
        <v>1</v>
      </c>
    </row>
    <row r="11" spans="1:4" x14ac:dyDescent="0.35">
      <c r="B11" s="136">
        <v>7</v>
      </c>
      <c r="C11" s="141" t="s">
        <v>117</v>
      </c>
      <c r="D11" s="139">
        <v>1</v>
      </c>
    </row>
    <row r="12" spans="1:4" x14ac:dyDescent="0.35">
      <c r="B12" s="136">
        <v>8</v>
      </c>
      <c r="C12" s="173" t="s">
        <v>190</v>
      </c>
      <c r="D12" s="139">
        <v>1</v>
      </c>
    </row>
    <row r="13" spans="1:4" s="112" customFormat="1" x14ac:dyDescent="0.35">
      <c r="B13" s="253" t="s">
        <v>5</v>
      </c>
      <c r="C13" s="254"/>
      <c r="D13" s="140">
        <f>SUM(D5:D12)</f>
        <v>8</v>
      </c>
    </row>
  </sheetData>
  <mergeCells count="2">
    <mergeCell ref="A1:D1"/>
    <mergeCell ref="B13:C13"/>
  </mergeCells>
  <pageMargins left="0.70866141732283472" right="0.11811023622047245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DATA</vt:lpstr>
      <vt:lpstr>บทสรุป</vt:lpstr>
      <vt:lpstr>ข้อเสนอแนะ-</vt:lpstr>
      <vt:lpstr>สรุปตาราง1-3</vt:lpstr>
      <vt:lpstr>ตาราง 4</vt:lpstr>
      <vt:lpstr>ก่อน-หลัง</vt:lpstr>
      <vt:lpstr>ตาราง 6</vt:lpstr>
      <vt:lpstr>ข้อเสนอแนะ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2021-09-27T07:10:16Z</cp:lastPrinted>
  <dcterms:created xsi:type="dcterms:W3CDTF">2014-10-15T08:34:52Z</dcterms:created>
  <dcterms:modified xsi:type="dcterms:W3CDTF">2021-09-28T02:10:09Z</dcterms:modified>
</cp:coreProperties>
</file>