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งานทำที่บ้าน25 มี.ค.-30 เม.ย.63\"/>
    </mc:Choice>
  </mc:AlternateContent>
  <bookViews>
    <workbookView xWindow="0" yWindow="0" windowWidth="20490" windowHeight="7755" activeTab="4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5" sheetId="14" r:id="rId5"/>
  </sheets>
  <definedNames>
    <definedName name="_xlnm._FilterDatabase" localSheetId="0" hidden="1">DATA!$E$1:$E$99</definedName>
  </definedNames>
  <calcPr calcId="162913"/>
</workbook>
</file>

<file path=xl/calcChain.xml><?xml version="1.0" encoding="utf-8"?>
<calcChain xmlns="http://schemas.openxmlformats.org/spreadsheetml/2006/main">
  <c r="H23" i="12" l="1"/>
  <c r="I46" i="1"/>
  <c r="K49" i="1"/>
  <c r="F50" i="2"/>
  <c r="F20" i="2" l="1"/>
  <c r="G47" i="2" l="1"/>
  <c r="G46" i="2"/>
  <c r="G40" i="2"/>
  <c r="G39" i="2"/>
  <c r="G50" i="2"/>
  <c r="G45" i="2"/>
  <c r="G43" i="2"/>
  <c r="G42" i="2"/>
  <c r="G48" i="2"/>
  <c r="G41" i="2"/>
  <c r="G49" i="2"/>
  <c r="G44" i="2"/>
  <c r="P49" i="1"/>
  <c r="P48" i="1"/>
  <c r="N49" i="1"/>
  <c r="N48" i="1"/>
  <c r="K48" i="1"/>
  <c r="H49" i="1"/>
  <c r="H48" i="1"/>
  <c r="Q47" i="1"/>
  <c r="Q46" i="1"/>
  <c r="G46" i="1"/>
  <c r="H46" i="1"/>
  <c r="J46" i="1"/>
  <c r="K46" i="1"/>
  <c r="L46" i="1"/>
  <c r="M46" i="1"/>
  <c r="N46" i="1"/>
  <c r="O46" i="1"/>
  <c r="P46" i="1"/>
  <c r="G47" i="1"/>
  <c r="H47" i="1"/>
  <c r="I47" i="1"/>
  <c r="J47" i="1"/>
  <c r="K47" i="1"/>
  <c r="L47" i="1"/>
  <c r="M47" i="1"/>
  <c r="N47" i="1"/>
  <c r="O47" i="1"/>
  <c r="P47" i="1"/>
  <c r="F47" i="1"/>
  <c r="F46" i="1"/>
  <c r="G7" i="14" s="1"/>
  <c r="G15" i="12" l="1"/>
  <c r="F15" i="12" l="1"/>
  <c r="H15" i="14"/>
  <c r="G15" i="14" l="1"/>
  <c r="G11" i="12"/>
  <c r="F9" i="12" l="1"/>
  <c r="H9" i="12" s="1"/>
  <c r="F12" i="2"/>
  <c r="G19" i="2" l="1"/>
  <c r="G20" i="2"/>
  <c r="G9" i="12"/>
  <c r="G13" i="12"/>
  <c r="H13" i="14"/>
  <c r="H14" i="14"/>
  <c r="F11" i="12"/>
  <c r="H11" i="12" s="1"/>
  <c r="F13" i="12"/>
  <c r="H13" i="12" s="1"/>
  <c r="G13" i="14"/>
  <c r="G14" i="14"/>
  <c r="H16" i="14" l="1"/>
  <c r="G16" i="14"/>
  <c r="G23" i="12" l="1"/>
  <c r="F21" i="12"/>
  <c r="H21" i="12" s="1"/>
  <c r="F23" i="12" l="1"/>
  <c r="G17" i="12"/>
  <c r="G19" i="12"/>
  <c r="G21" i="12"/>
  <c r="F17" i="12"/>
  <c r="F19" i="12"/>
  <c r="H11" i="14" l="1"/>
  <c r="H8" i="14"/>
  <c r="H9" i="14"/>
  <c r="H7" i="14"/>
  <c r="G8" i="14" l="1"/>
  <c r="G9" i="14"/>
  <c r="I16" i="14" l="1"/>
  <c r="I14" i="14"/>
  <c r="I13" i="14"/>
  <c r="I9" i="14"/>
  <c r="I8" i="14"/>
  <c r="I7" i="14"/>
  <c r="H19" i="12"/>
  <c r="H17" i="12"/>
  <c r="I15" i="14" l="1"/>
  <c r="G11" i="14"/>
  <c r="I11" i="14" s="1"/>
  <c r="G11" i="2" l="1"/>
  <c r="G10" i="2" l="1"/>
  <c r="G12" i="2"/>
</calcChain>
</file>

<file path=xl/sharedStrings.xml><?xml version="1.0" encoding="utf-8"?>
<sst xmlns="http://schemas.openxmlformats.org/spreadsheetml/2006/main" count="296" uniqueCount="119">
  <si>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</si>
  <si>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</si>
  <si>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</si>
  <si>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</si>
  <si>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</si>
  <si>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</si>
  <si>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</si>
  <si>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</si>
  <si>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</si>
  <si>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</si>
  <si>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</si>
  <si>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</si>
  <si>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</si>
  <si>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</si>
  <si>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</si>
  <si>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บทสรุปสำหรับผู้บริหาร</t>
  </si>
  <si>
    <t>- 3 -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</si>
  <si>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</si>
  <si>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</si>
  <si>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</si>
  <si>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</si>
  <si>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</si>
  <si>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</si>
  <si>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</si>
  <si>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</si>
  <si>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ความคิดเห็นเกี่ยวกับการจัดโครงการอบรมการใช้งานระบบสารสนเทศของบัณฑิตวิทยาลัย (iThesis) </t>
  </si>
  <si>
    <t>ปริญญาเอก</t>
  </si>
  <si>
    <t>ศึกษาศาสตร์</t>
  </si>
  <si>
    <t>สาธารณสุขศาสตร์</t>
  </si>
  <si>
    <t>ปริญญาโท</t>
  </si>
  <si>
    <t>วิศวกรรมศาสตร์</t>
  </si>
  <si>
    <t>บริหารธุรกิจ เศรษฐศาสตร์และการสื่อสาร</t>
  </si>
  <si>
    <t>พยาบาลศาสตร์</t>
  </si>
  <si>
    <t>เพศ</t>
  </si>
  <si>
    <t>อายุ</t>
  </si>
  <si>
    <t>หญิง</t>
  </si>
  <si>
    <t>31-40 ปี</t>
  </si>
  <si>
    <t>ชาย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</si>
  <si>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</si>
  <si>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</si>
  <si>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</si>
  <si>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</si>
  <si>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>6. ก่อนเข้ารับการอบรมท่านมีความรู้ความเข้าใจในบทบาทของอาจารย์</t>
  </si>
  <si>
    <t>ที่ปรึกษาระบบการเขียนวิทยานิพนธ์อิเล็กทรอนิกส์</t>
  </si>
  <si>
    <t>7. หลังการอบรมท่านมีความรู้ความเข้าใจในภาพรวม</t>
  </si>
  <si>
    <t>ที่ปรึกษาบนระบบการเขียนวิทยานิพนธ์อิเล็กทรอนิกส์</t>
  </si>
  <si>
    <t>9. หลังการอบรมท่านมีความรู้ความเข้าใจในเรื่องบทบาทอาจารย์</t>
  </si>
  <si>
    <t xml:space="preserve">            เฉลี่ยรวมด้านคุณภาพการให้บริการ</t>
  </si>
  <si>
    <t xml:space="preserve">   1.1  ความสะดวกในการสมัครเข้ารับการอบรม</t>
  </si>
  <si>
    <t xml:space="preserve">พบว่า ข้อที่มีค่าเฉลี่ยสูงที่สุดคือ ความสะดวกในการสมัครเข้ารับการอบรม  และการเข้ารับการอบรมฯ </t>
  </si>
  <si>
    <t>คณะศึกษาศาสตร์</t>
  </si>
  <si>
    <t>คณะสาธารณสุขศาสตร์</t>
  </si>
  <si>
    <t>คณะวิศวกรรมศาสตร์</t>
  </si>
  <si>
    <t>คณะบริหารธุรกิจ เศรษฐศาสตร์และการสื่อสาร</t>
  </si>
  <si>
    <t>คณะพยาบาลศาสตร์</t>
  </si>
  <si>
    <t>8. หลังการอบรมท่านมีความรู้ความเข้าใจในระบบการเขียน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</si>
  <si>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</si>
  <si>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</si>
  <si>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 xml:space="preserve">   2.2  การเข้ารับการอบรมฯ ในครั้งนี้เป็นประโยชน์ต่อท่านอยู่ระดับใด</t>
  </si>
  <si>
    <t>น้อย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</si>
  <si>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</si>
  <si>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 xml:space="preserve">   1.2  ความเหมาะสมของวันจัดโครงการ (วันพฤหัสบดีที่ 12 มีนาคม 2563)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</si>
  <si>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  </t>
  </si>
  <si>
    <t xml:space="preserve">ในวันพฤหัสบดีที่ 12 มีนาคม 2563 (ดูผ่าน YouTube) โดยมีวัตถุประสงค์ เพื่อสร้างความรู้ความเข้าใจ </t>
  </si>
  <si>
    <t xml:space="preserve">ให้กับนิสิตบัณฑิตศึกษาเกี่ยวกับวิธีการเขียนวิทยานิพนธ์ด้วยระบบ (iThesis) เป้าหมายผู้เข้าร่วมโครงการ </t>
  </si>
  <si>
    <t>สำหรับเจ้าหน้าที่บัณฑิตศึกษา (ดูผ่าน YouTube)</t>
  </si>
  <si>
    <t xml:space="preserve">         (เวลา 13.00 - 16.00 น.)</t>
  </si>
  <si>
    <t xml:space="preserve">การใช้งานระบบสารสนเทศของบัณฑิตวิทยาลัย (iThesis) ในวันพฤหัสบดีที่ 12 มีนาคม 2563 (ดูผ่าน YouTube) </t>
  </si>
  <si>
    <t>ในวันพฤหัสบดีที่ 12 มีนาคม 2563</t>
  </si>
  <si>
    <t>สหเวชศาสตร์</t>
  </si>
  <si>
    <t>วิทยาศาสตร์</t>
  </si>
  <si>
    <t>ทันตแพทยศาสตร์</t>
  </si>
  <si>
    <t>วิทยาศาสตร์การแพทย์</t>
  </si>
  <si>
    <t>เกษตรศาสตร์</t>
  </si>
  <si>
    <t>มนุษยศาสตร์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</si>
  <si>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</si>
  <si>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จากตาราง 1  แสดงจำนวนและร้อยละของผู้ตอบแบบสอบถาม จำแนกตามเพศ พบว่า</t>
  </si>
  <si>
    <t>ส่วนใหญ่ผู้ตอบแบบสอบถามเป็นเพศหญิง คิดเป็นร้อยละ 81.82 รองลงได้แก่ เพศชาย คิดเป็นร้อยละ 18.18</t>
  </si>
  <si>
    <t>คณะเกษตรศาสตร์ ทรัพยากรธรรมชาติและสิ่งแวดล้อม</t>
  </si>
  <si>
    <t>คณะมนุษยศาสตร์</t>
  </si>
  <si>
    <t>คณะวิทยาศาสตร์การแพทย์</t>
  </si>
  <si>
    <t>คณะทันตแพทยศาสตร์</t>
  </si>
  <si>
    <t>คณะวิทยาศาสตร์</t>
  </si>
  <si>
    <t>คณะสหเวชศาสตร์</t>
  </si>
  <si>
    <t xml:space="preserve">          รองลงมาคือ คณะพยาบาลศาสตร์ คิดเป็นร้อยละ 11.36</t>
  </si>
  <si>
    <t>(N = 44)</t>
  </si>
  <si>
    <t>ที่จัดในโครงการฯ ภาพรวม อยู่ในระดับน้อย (ค่าเฉลี่ย 1.80) และหลังเข้ารับการอบรมค่าเฉลี่ย</t>
  </si>
  <si>
    <t xml:space="preserve">ความรู้ ความเข้าใจสูงขึ้น อยู่ในระดับปานกลาง (ค่าเฉลี่ย 3.33) </t>
  </si>
  <si>
    <t>ในภาพรวมพบว่า ผู้เข้าร่วมโครงการฯ มีความคิดเห็นอยู่ในระดับมาก (ค่าเฉลี่ย 4.04)</t>
  </si>
  <si>
    <t xml:space="preserve">          เมื่อพิจารณารายด้านแล้ว พบว่า ด้านคุณภาพการให้บริการ มีค่าเฉลี่ยสูงสุด (ค่าเฉลี่ย 4.23) </t>
  </si>
  <si>
    <t xml:space="preserve">รองลงมาคือ ด้านกระบวนการและขั้นตอนการให้บริการ (ค่าเฉลี่ย 3.91) เมื่อพิจารณารายข้อแล้ว </t>
  </si>
  <si>
    <t>ความรู้ของวิทยากร (ค่าเฉลี่ย 4.18)</t>
  </si>
  <si>
    <t>ในครั้งนี้เป็นประโยชน์ (ค่าเฉลี่ย 4.27) รองลงมาคือ ความรู้ และความสามารถในการถ่ายทอด</t>
  </si>
  <si>
    <t xml:space="preserve">จำนวน 80 คน มีผู้เข้าร่วมโครงการจำนวน 44 คน ผู้ตอบแบบสอบถาม จำนวนทั้งสิ้น 44 คน คิดเป็นร้อยละ 100.00 </t>
  </si>
  <si>
    <t>เพศชาย</t>
  </si>
  <si>
    <t>เพศหญิง</t>
  </si>
  <si>
    <t>คิดเป็นร้อยละ 18.18</t>
  </si>
  <si>
    <t xml:space="preserve">ของผู้เข้าร่วมโครงการ โดยผู้เข้าร่วมโครงการเป็นเพศหญิง คิดเป็นร้อยละ 81.82 รองลงมาคือ เพศชาย </t>
  </si>
  <si>
    <t>ผู้เข้าร่วมหลังเข้ารับการอบรมค่าเฉลี่ย ความรู้ ความเข้าใจสูงขึ้น อยู่ในระดับปานกลาง (ค่าเฉลี่ย 3.33)</t>
  </si>
  <si>
    <t xml:space="preserve">เมื่อเทียบกับก่อนการเข้ารับการอบรม อยู่ในระดับน้อย (ค่าเฉลี่ย 1.80) </t>
  </si>
  <si>
    <t xml:space="preserve">ภาพรวมอยู่ในระดับปานกลาง (ค่าเฉลี่ย 3.33) และหลังเข้ารับการอบรมค่าเฉลี่ยความรู้ ความเข้าใจสูงขึ้น </t>
  </si>
  <si>
    <t>อยู่ในระดับน้อย (ค่าเฉลี่ย 1.80) เมื่อพิจารณารายข้อพบว่า ผู้เข้าร่วมโครงการมีความรู้ความเข้าใจ</t>
  </si>
  <si>
    <t>(ค่าเฉลี่ยหลัง 3.36) ตามลำดับ ในทำนองเดียวกันกับผู้เข้าร่วมโครงการมีความรู้ความเข้าใจในระบบการเขียน</t>
  </si>
  <si>
    <t>ในบทบาทของอาจารย์ที่ปรึกษาระบบการเขียนวิทยานิพนธ์อิเล็กทรอนิกส์เพิ่มมากขึ้น (ค่าเฉลี่ยก่อน 1.64)</t>
  </si>
  <si>
    <t xml:space="preserve">            วิทยานิพนธ์อิเล็กทรอนิกส์เพิ่มมากขึ้น (ค่าเฉลี่ยก่อน 2.14) (ค่าเฉลี่ยหลัง 3.27) ตามลำดับ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</si>
  <si>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จำแนกตามอายุ</t>
    </r>
  </si>
  <si>
    <t>จากตาราง 1  แสดงจำนวนและร้อยละของผู้ตอบแบบสอบถาม จำแนกตามอายุ พบว่า</t>
  </si>
  <si>
    <t>31 - 40 ปี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</si>
  <si>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</si>
  <si>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r>
      <rPr>
        <b/>
        <i/>
        <sz val="16"/>
        <rFont val="TH SarabunPSK"/>
        <family val="2"/>
      </rPr>
      <t>ตาราง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</si>
  <si>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</si>
  <si>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- 4 -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</si>
  <si>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44)</t>
    </r>
  </si>
  <si>
    <t xml:space="preserve">          จากตาราง 5 พบว่า ผู้ตอบแบบสอบถามมีความคิดเห็นเกี่ยวกับการจัดโครงการอบรมเชิงปฏิบัติการ</t>
  </si>
  <si>
    <t xml:space="preserve">     จากตาราง 3 พบว่า ผู้ตอบแบบสอบถามส่วนใหญ่สังกัดคณะศึกษาศาสตร์ คิดเป็นร้อยละ 13.64</t>
  </si>
  <si>
    <t xml:space="preserve">       ผู้ตอบแบบสอบถามส่วนใหญ่มีอายุ 31 - 40 ปี คิดเป็นร้อยละ 100.00 ผู้ตอบแบบสอบถามส่วนใหญ่</t>
  </si>
  <si>
    <t>สังกัดคณะศึกษาศาสตร์ คิดเป็นร้อยละ 13.64 รองลงมาคือ คณะพยาบาลศาสตร์ คิดเป็นร้อยละ 11.36</t>
  </si>
  <si>
    <t>ผู้ตอบแบบสอบถามมีอายุ 31 - 40 ปี คิดเป็นร้อยละ 100.00</t>
  </si>
  <si>
    <t xml:space="preserve">     ผลการประเมินโครงการอบรมเชิงปฏิบัติการการใช้งานระบบสารสนเทศของบัณฑิตวิทยาลัย (iThesis)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</si>
</sst>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FDA5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8" fillId="6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28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2" fontId="21" fillId="0" borderId="9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2" fontId="19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23" fillId="0" borderId="13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3" xfId="0" applyFont="1" applyBorder="1" applyAlignment="1"/>
    <xf numFmtId="2" fontId="26" fillId="7" borderId="13" xfId="0" applyNumberFormat="1" applyFont="1" applyFill="1" applyBorder="1" applyAlignment="1">
      <alignment wrapText="1"/>
    </xf>
    <xf numFmtId="2" fontId="26" fillId="0" borderId="0" xfId="0" applyNumberFormat="1" applyFont="1" applyAlignment="1">
      <alignment wrapText="1"/>
    </xf>
    <xf numFmtId="2" fontId="25" fillId="7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top" wrapText="1"/>
    </xf>
    <xf numFmtId="0" fontId="26" fillId="8" borderId="13" xfId="0" applyFont="1" applyFill="1" applyBorder="1" applyAlignment="1">
      <alignment horizontal="center" vertical="top" wrapText="1"/>
    </xf>
    <xf numFmtId="0" fontId="26" fillId="9" borderId="13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6" fillId="10" borderId="13" xfId="0" applyFont="1" applyFill="1" applyBorder="1" applyAlignment="1">
      <alignment horizontal="center" vertical="top" wrapText="1"/>
    </xf>
    <xf numFmtId="0" fontId="24" fillId="10" borderId="13" xfId="0" applyFont="1" applyFill="1" applyBorder="1" applyAlignment="1"/>
    <xf numFmtId="2" fontId="26" fillId="10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16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15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16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16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16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23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23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19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20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18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20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opLeftCell="A40" zoomScale="160" zoomScaleNormal="160" workbookViewId="0">
      <selection activeCell="I47" sqref="I47"/>
    </sheetView>
  </sheetViews>
  <sheetFormatPr defaultColWidth="15" defaultRowHeight="24"/>
  <cols>
    <col min="1" max="1" width="4.42578125" style="8" bestFit="1" customWidth="1"/>
    <col min="2" max="2" width="4.7109375" style="8" bestFit="1" customWidth="1"/>
    <col min="3" max="3" width="7.42578125" style="8" bestFit="1" customWidth="1"/>
    <col min="4" max="4" width="27.85546875" style="8" bestFit="1" customWidth="1"/>
    <col min="5" max="5" width="31" style="8" bestFit="1" customWidth="1"/>
    <col min="6" max="7" width="5.140625" style="46" bestFit="1" customWidth="1"/>
    <col min="8" max="8" width="5.5703125" style="46" bestFit="1" customWidth="1"/>
    <col min="9" max="9" width="6.28515625" style="9" customWidth="1"/>
    <col min="10" max="10" width="6.28515625" style="9" bestFit="1" customWidth="1"/>
    <col min="11" max="12" width="6.28515625" style="52" bestFit="1" customWidth="1"/>
    <col min="13" max="14" width="6.28515625" style="32" bestFit="1" customWidth="1"/>
    <col min="15" max="16" width="5.140625" style="47" bestFit="1" customWidth="1"/>
    <col min="17" max="17" width="5" style="8" bestFit="1" customWidth="1"/>
    <col min="18" max="16384" width="15" style="8"/>
  </cols>
  <sheetData>
    <row r="1" spans="1:31" s="113" customFormat="1" ht="24.75" customHeight="1">
      <c r="A1" s="113" t="s">
        <v>14</v>
      </c>
      <c r="B1" s="113" t="s">
        <v>33</v>
      </c>
      <c r="C1" s="113" t="s">
        <v>34</v>
      </c>
      <c r="D1" s="113" t="s">
        <v>2</v>
      </c>
      <c r="E1" s="113" t="s">
        <v>0</v>
      </c>
      <c r="F1" s="114">
        <v>1</v>
      </c>
      <c r="G1" s="114">
        <v>2</v>
      </c>
      <c r="H1" s="114">
        <v>3</v>
      </c>
      <c r="I1" s="134">
        <v>4</v>
      </c>
      <c r="J1" s="134">
        <v>5</v>
      </c>
      <c r="K1" s="134">
        <v>6</v>
      </c>
      <c r="L1" s="134">
        <v>7</v>
      </c>
      <c r="M1" s="134">
        <v>8</v>
      </c>
      <c r="N1" s="134">
        <v>9</v>
      </c>
      <c r="O1" s="115">
        <v>10</v>
      </c>
      <c r="P1" s="115">
        <v>11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108" customFormat="1" ht="21.75">
      <c r="A2" s="107">
        <v>1</v>
      </c>
      <c r="B2" s="109" t="s">
        <v>35</v>
      </c>
      <c r="C2" s="109" t="s">
        <v>36</v>
      </c>
      <c r="D2" s="109" t="s">
        <v>26</v>
      </c>
      <c r="E2" s="109" t="s">
        <v>27</v>
      </c>
      <c r="F2" s="109">
        <v>5</v>
      </c>
      <c r="G2" s="109">
        <v>1</v>
      </c>
      <c r="H2" s="109">
        <v>1</v>
      </c>
      <c r="I2" s="135">
        <v>3</v>
      </c>
      <c r="J2" s="135">
        <v>4</v>
      </c>
      <c r="K2" s="135">
        <v>2</v>
      </c>
      <c r="L2" s="135">
        <v>5</v>
      </c>
      <c r="M2" s="135">
        <v>4</v>
      </c>
      <c r="N2" s="135">
        <v>4</v>
      </c>
      <c r="O2" s="109">
        <v>5</v>
      </c>
      <c r="P2" s="109">
        <v>5</v>
      </c>
    </row>
    <row r="3" spans="1:31" s="108" customFormat="1" ht="21.75">
      <c r="A3" s="107">
        <v>2</v>
      </c>
      <c r="B3" s="109" t="s">
        <v>35</v>
      </c>
      <c r="C3" s="109" t="s">
        <v>36</v>
      </c>
      <c r="D3" s="109" t="s">
        <v>26</v>
      </c>
      <c r="E3" s="109" t="s">
        <v>28</v>
      </c>
      <c r="F3" s="109">
        <v>5</v>
      </c>
      <c r="G3" s="109">
        <v>5</v>
      </c>
      <c r="H3" s="109">
        <v>3</v>
      </c>
      <c r="I3" s="135">
        <v>1</v>
      </c>
      <c r="J3" s="135">
        <v>4</v>
      </c>
      <c r="K3" s="135">
        <v>1</v>
      </c>
      <c r="L3" s="135">
        <v>3</v>
      </c>
      <c r="M3" s="135">
        <v>4</v>
      </c>
      <c r="N3" s="135">
        <v>3</v>
      </c>
      <c r="O3" s="109">
        <v>4</v>
      </c>
      <c r="P3" s="109">
        <v>4</v>
      </c>
    </row>
    <row r="4" spans="1:31" s="108" customFormat="1" ht="21.75">
      <c r="A4" s="107">
        <v>3</v>
      </c>
      <c r="B4" s="109" t="s">
        <v>37</v>
      </c>
      <c r="C4" s="109" t="s">
        <v>36</v>
      </c>
      <c r="D4" s="109" t="s">
        <v>29</v>
      </c>
      <c r="E4" s="109" t="s">
        <v>30</v>
      </c>
      <c r="F4" s="109">
        <v>4</v>
      </c>
      <c r="G4" s="109">
        <v>4</v>
      </c>
      <c r="H4" s="109">
        <v>4</v>
      </c>
      <c r="I4" s="135">
        <v>1</v>
      </c>
      <c r="J4" s="135">
        <v>1</v>
      </c>
      <c r="K4" s="135">
        <v>2</v>
      </c>
      <c r="L4" s="135">
        <v>3</v>
      </c>
      <c r="M4" s="135">
        <v>3</v>
      </c>
      <c r="N4" s="135">
        <v>4</v>
      </c>
      <c r="O4" s="109">
        <v>4</v>
      </c>
      <c r="P4" s="109">
        <v>5</v>
      </c>
    </row>
    <row r="5" spans="1:31" s="108" customFormat="1" ht="21.75">
      <c r="A5" s="107">
        <v>4</v>
      </c>
      <c r="B5" s="109" t="s">
        <v>37</v>
      </c>
      <c r="C5" s="109" t="s">
        <v>36</v>
      </c>
      <c r="D5" s="109" t="s">
        <v>26</v>
      </c>
      <c r="E5" s="109" t="s">
        <v>31</v>
      </c>
      <c r="F5" s="109">
        <v>5</v>
      </c>
      <c r="G5" s="109">
        <v>4</v>
      </c>
      <c r="H5" s="109">
        <v>4</v>
      </c>
      <c r="I5" s="135">
        <v>2</v>
      </c>
      <c r="J5" s="135">
        <v>4</v>
      </c>
      <c r="K5" s="135">
        <v>2</v>
      </c>
      <c r="L5" s="135">
        <v>5</v>
      </c>
      <c r="M5" s="135">
        <v>4</v>
      </c>
      <c r="N5" s="135">
        <v>5</v>
      </c>
      <c r="O5" s="109">
        <v>5</v>
      </c>
      <c r="P5" s="109">
        <v>5</v>
      </c>
    </row>
    <row r="6" spans="1:31" s="108" customFormat="1" ht="21.75">
      <c r="A6" s="107">
        <v>5</v>
      </c>
      <c r="B6" s="109" t="s">
        <v>35</v>
      </c>
      <c r="C6" s="109" t="s">
        <v>36</v>
      </c>
      <c r="D6" s="109" t="s">
        <v>29</v>
      </c>
      <c r="E6" s="109" t="s">
        <v>71</v>
      </c>
      <c r="F6" s="109">
        <v>4</v>
      </c>
      <c r="G6" s="109">
        <v>4</v>
      </c>
      <c r="H6" s="109">
        <v>4</v>
      </c>
      <c r="I6" s="135">
        <v>1</v>
      </c>
      <c r="J6" s="135">
        <v>1</v>
      </c>
      <c r="K6" s="135">
        <v>1</v>
      </c>
      <c r="L6" s="135">
        <v>3</v>
      </c>
      <c r="M6" s="135">
        <v>3</v>
      </c>
      <c r="N6" s="135">
        <v>3</v>
      </c>
      <c r="O6" s="109">
        <v>4</v>
      </c>
      <c r="P6" s="109">
        <v>4</v>
      </c>
    </row>
    <row r="7" spans="1:31" s="108" customFormat="1" ht="21.75">
      <c r="A7" s="107">
        <v>6</v>
      </c>
      <c r="B7" s="109" t="s">
        <v>35</v>
      </c>
      <c r="C7" s="109" t="s">
        <v>36</v>
      </c>
      <c r="D7" s="109" t="s">
        <v>29</v>
      </c>
      <c r="E7" s="109" t="s">
        <v>71</v>
      </c>
      <c r="F7" s="109">
        <v>4</v>
      </c>
      <c r="G7" s="109">
        <v>4</v>
      </c>
      <c r="H7" s="109">
        <v>4</v>
      </c>
      <c r="I7" s="135">
        <v>1</v>
      </c>
      <c r="J7" s="135">
        <v>2</v>
      </c>
      <c r="K7" s="135">
        <v>2</v>
      </c>
      <c r="L7" s="135">
        <v>3</v>
      </c>
      <c r="M7" s="135">
        <v>3</v>
      </c>
      <c r="N7" s="135">
        <v>3</v>
      </c>
      <c r="O7" s="109">
        <v>4</v>
      </c>
      <c r="P7" s="109">
        <v>4</v>
      </c>
    </row>
    <row r="8" spans="1:31" s="108" customFormat="1" ht="21.75">
      <c r="A8" s="107">
        <v>7</v>
      </c>
      <c r="B8" s="109" t="s">
        <v>35</v>
      </c>
      <c r="C8" s="109" t="s">
        <v>36</v>
      </c>
      <c r="D8" s="109" t="s">
        <v>29</v>
      </c>
      <c r="E8" s="109" t="s">
        <v>71</v>
      </c>
      <c r="F8" s="109">
        <v>4</v>
      </c>
      <c r="G8" s="109">
        <v>4</v>
      </c>
      <c r="H8" s="109">
        <v>4</v>
      </c>
      <c r="I8" s="135">
        <v>1</v>
      </c>
      <c r="J8" s="135">
        <v>1</v>
      </c>
      <c r="K8" s="135">
        <v>2</v>
      </c>
      <c r="L8" s="135">
        <v>3</v>
      </c>
      <c r="M8" s="135">
        <v>3</v>
      </c>
      <c r="N8" s="135">
        <v>3</v>
      </c>
      <c r="O8" s="109">
        <v>4</v>
      </c>
      <c r="P8" s="109">
        <v>4</v>
      </c>
    </row>
    <row r="9" spans="1:31" s="108" customFormat="1" ht="21.75">
      <c r="A9" s="107">
        <v>8</v>
      </c>
      <c r="B9" s="109" t="s">
        <v>35</v>
      </c>
      <c r="C9" s="109" t="s">
        <v>36</v>
      </c>
      <c r="D9" s="109" t="s">
        <v>29</v>
      </c>
      <c r="E9" s="109" t="s">
        <v>32</v>
      </c>
      <c r="F9" s="109">
        <v>4</v>
      </c>
      <c r="G9" s="109">
        <v>4</v>
      </c>
      <c r="H9" s="109">
        <v>4</v>
      </c>
      <c r="I9" s="135">
        <v>2</v>
      </c>
      <c r="J9" s="135">
        <v>2</v>
      </c>
      <c r="K9" s="135">
        <v>2</v>
      </c>
      <c r="L9" s="135">
        <v>3</v>
      </c>
      <c r="M9" s="135">
        <v>3</v>
      </c>
      <c r="N9" s="135">
        <v>3</v>
      </c>
      <c r="O9" s="109">
        <v>4</v>
      </c>
      <c r="P9" s="109">
        <v>4</v>
      </c>
    </row>
    <row r="10" spans="1:31" s="108" customFormat="1" ht="21.75">
      <c r="A10" s="107">
        <v>9</v>
      </c>
      <c r="B10" s="109" t="s">
        <v>35</v>
      </c>
      <c r="C10" s="109" t="s">
        <v>36</v>
      </c>
      <c r="D10" s="109" t="s">
        <v>29</v>
      </c>
      <c r="E10" s="109" t="s">
        <v>32</v>
      </c>
      <c r="F10" s="109">
        <v>4</v>
      </c>
      <c r="G10" s="109">
        <v>4</v>
      </c>
      <c r="H10" s="109">
        <v>4</v>
      </c>
      <c r="I10" s="135">
        <v>1</v>
      </c>
      <c r="J10" s="135">
        <v>1</v>
      </c>
      <c r="K10" s="135">
        <v>2</v>
      </c>
      <c r="L10" s="135">
        <v>3</v>
      </c>
      <c r="M10" s="135">
        <v>3</v>
      </c>
      <c r="N10" s="135">
        <v>3</v>
      </c>
      <c r="O10" s="109">
        <v>4</v>
      </c>
      <c r="P10" s="109">
        <v>4</v>
      </c>
    </row>
    <row r="11" spans="1:31" s="108" customFormat="1" ht="21.75">
      <c r="A11" s="107">
        <v>10</v>
      </c>
      <c r="B11" s="109" t="s">
        <v>35</v>
      </c>
      <c r="C11" s="109" t="s">
        <v>36</v>
      </c>
      <c r="D11" s="109" t="s">
        <v>29</v>
      </c>
      <c r="E11" s="109" t="s">
        <v>32</v>
      </c>
      <c r="F11" s="109">
        <v>4</v>
      </c>
      <c r="G11" s="109">
        <v>4</v>
      </c>
      <c r="H11" s="109">
        <v>4</v>
      </c>
      <c r="I11" s="135">
        <v>1</v>
      </c>
      <c r="J11" s="135">
        <v>1</v>
      </c>
      <c r="K11" s="135">
        <v>2</v>
      </c>
      <c r="L11" s="135">
        <v>3</v>
      </c>
      <c r="M11" s="135">
        <v>3</v>
      </c>
      <c r="N11" s="135">
        <v>3</v>
      </c>
      <c r="O11" s="109">
        <v>4</v>
      </c>
      <c r="P11" s="109">
        <v>4</v>
      </c>
    </row>
    <row r="12" spans="1:31" s="108" customFormat="1" ht="21.75">
      <c r="A12" s="107">
        <v>11</v>
      </c>
      <c r="B12" s="109" t="s">
        <v>35</v>
      </c>
      <c r="C12" s="109" t="s">
        <v>36</v>
      </c>
      <c r="D12" s="109" t="s">
        <v>26</v>
      </c>
      <c r="E12" s="109" t="s">
        <v>27</v>
      </c>
      <c r="F12" s="109">
        <v>5</v>
      </c>
      <c r="G12" s="109">
        <v>1</v>
      </c>
      <c r="H12" s="109">
        <v>1</v>
      </c>
      <c r="I12" s="135">
        <v>3</v>
      </c>
      <c r="J12" s="135">
        <v>4</v>
      </c>
      <c r="K12" s="135">
        <v>2</v>
      </c>
      <c r="L12" s="135">
        <v>5</v>
      </c>
      <c r="M12" s="135">
        <v>4</v>
      </c>
      <c r="N12" s="135">
        <v>4</v>
      </c>
      <c r="O12" s="109">
        <v>5</v>
      </c>
      <c r="P12" s="109">
        <v>5</v>
      </c>
    </row>
    <row r="13" spans="1:31" s="108" customFormat="1" ht="21.75">
      <c r="A13" s="107">
        <v>12</v>
      </c>
      <c r="B13" s="109" t="s">
        <v>35</v>
      </c>
      <c r="C13" s="109" t="s">
        <v>36</v>
      </c>
      <c r="D13" s="109" t="s">
        <v>26</v>
      </c>
      <c r="E13" s="109" t="s">
        <v>28</v>
      </c>
      <c r="F13" s="109">
        <v>5</v>
      </c>
      <c r="G13" s="109">
        <v>5</v>
      </c>
      <c r="H13" s="109">
        <v>3</v>
      </c>
      <c r="I13" s="135">
        <v>1</v>
      </c>
      <c r="J13" s="135">
        <v>4</v>
      </c>
      <c r="K13" s="135">
        <v>2</v>
      </c>
      <c r="L13" s="135">
        <v>3</v>
      </c>
      <c r="M13" s="135">
        <v>4</v>
      </c>
      <c r="N13" s="135">
        <v>3</v>
      </c>
      <c r="O13" s="109">
        <v>4</v>
      </c>
      <c r="P13" s="109">
        <v>4</v>
      </c>
    </row>
    <row r="14" spans="1:31" s="108" customFormat="1" ht="21.75">
      <c r="A14" s="107">
        <v>13</v>
      </c>
      <c r="B14" s="109" t="s">
        <v>37</v>
      </c>
      <c r="C14" s="109" t="s">
        <v>36</v>
      </c>
      <c r="D14" s="109" t="s">
        <v>29</v>
      </c>
      <c r="E14" s="109" t="s">
        <v>30</v>
      </c>
      <c r="F14" s="109">
        <v>4</v>
      </c>
      <c r="G14" s="109">
        <v>4</v>
      </c>
      <c r="H14" s="109">
        <v>4</v>
      </c>
      <c r="I14" s="135">
        <v>1</v>
      </c>
      <c r="J14" s="135">
        <v>1</v>
      </c>
      <c r="K14" s="135">
        <v>2</v>
      </c>
      <c r="L14" s="135">
        <v>3</v>
      </c>
      <c r="M14" s="135">
        <v>3</v>
      </c>
      <c r="N14" s="135">
        <v>4</v>
      </c>
      <c r="O14" s="109">
        <v>4</v>
      </c>
      <c r="P14" s="109">
        <v>5</v>
      </c>
    </row>
    <row r="15" spans="1:31" s="108" customFormat="1" ht="21.75">
      <c r="A15" s="107">
        <v>14</v>
      </c>
      <c r="B15" s="109" t="s">
        <v>37</v>
      </c>
      <c r="C15" s="109" t="s">
        <v>36</v>
      </c>
      <c r="D15" s="109" t="s">
        <v>26</v>
      </c>
      <c r="E15" s="109" t="s">
        <v>31</v>
      </c>
      <c r="F15" s="109">
        <v>5</v>
      </c>
      <c r="G15" s="109">
        <v>4</v>
      </c>
      <c r="H15" s="109">
        <v>4</v>
      </c>
      <c r="I15" s="135">
        <v>2</v>
      </c>
      <c r="J15" s="135">
        <v>4</v>
      </c>
      <c r="K15" s="135">
        <v>2</v>
      </c>
      <c r="L15" s="135">
        <v>5</v>
      </c>
      <c r="M15" s="135">
        <v>4</v>
      </c>
      <c r="N15" s="135">
        <v>5</v>
      </c>
      <c r="O15" s="109">
        <v>5</v>
      </c>
      <c r="P15" s="109">
        <v>5</v>
      </c>
    </row>
    <row r="16" spans="1:31" s="108" customFormat="1" ht="21.75">
      <c r="A16" s="107">
        <v>15</v>
      </c>
      <c r="B16" s="109" t="s">
        <v>35</v>
      </c>
      <c r="C16" s="109" t="s">
        <v>36</v>
      </c>
      <c r="D16" s="109" t="s">
        <v>29</v>
      </c>
      <c r="E16" s="109" t="s">
        <v>72</v>
      </c>
      <c r="F16" s="109">
        <v>4</v>
      </c>
      <c r="G16" s="109">
        <v>4</v>
      </c>
      <c r="H16" s="109">
        <v>4</v>
      </c>
      <c r="I16" s="135">
        <v>1</v>
      </c>
      <c r="J16" s="135">
        <v>1</v>
      </c>
      <c r="K16" s="135">
        <v>2</v>
      </c>
      <c r="L16" s="135">
        <v>3</v>
      </c>
      <c r="M16" s="135">
        <v>3</v>
      </c>
      <c r="N16" s="135">
        <v>3</v>
      </c>
      <c r="O16" s="109">
        <v>4</v>
      </c>
      <c r="P16" s="109">
        <v>4</v>
      </c>
    </row>
    <row r="17" spans="1:16" s="108" customFormat="1" ht="21.75">
      <c r="A17" s="107">
        <v>16</v>
      </c>
      <c r="B17" s="109" t="s">
        <v>35</v>
      </c>
      <c r="C17" s="109" t="s">
        <v>36</v>
      </c>
      <c r="D17" s="109" t="s">
        <v>29</v>
      </c>
      <c r="E17" s="109" t="s">
        <v>72</v>
      </c>
      <c r="F17" s="109">
        <v>4</v>
      </c>
      <c r="G17" s="109">
        <v>4</v>
      </c>
      <c r="H17" s="109">
        <v>4</v>
      </c>
      <c r="I17" s="135">
        <v>1</v>
      </c>
      <c r="J17" s="135">
        <v>2</v>
      </c>
      <c r="K17" s="135">
        <v>2</v>
      </c>
      <c r="L17" s="135">
        <v>3</v>
      </c>
      <c r="M17" s="135">
        <v>3</v>
      </c>
      <c r="N17" s="135">
        <v>3</v>
      </c>
      <c r="O17" s="109">
        <v>4</v>
      </c>
      <c r="P17" s="109">
        <v>4</v>
      </c>
    </row>
    <row r="18" spans="1:16" s="108" customFormat="1" ht="21.75">
      <c r="A18" s="107">
        <v>17</v>
      </c>
      <c r="B18" s="109" t="s">
        <v>35</v>
      </c>
      <c r="C18" s="109" t="s">
        <v>36</v>
      </c>
      <c r="D18" s="109" t="s">
        <v>29</v>
      </c>
      <c r="E18" s="109" t="s">
        <v>72</v>
      </c>
      <c r="F18" s="109">
        <v>4</v>
      </c>
      <c r="G18" s="109">
        <v>4</v>
      </c>
      <c r="H18" s="109">
        <v>4</v>
      </c>
      <c r="I18" s="135">
        <v>1</v>
      </c>
      <c r="J18" s="135">
        <v>2</v>
      </c>
      <c r="K18" s="135">
        <v>2</v>
      </c>
      <c r="L18" s="135">
        <v>3</v>
      </c>
      <c r="M18" s="135">
        <v>3</v>
      </c>
      <c r="N18" s="135">
        <v>3</v>
      </c>
      <c r="O18" s="109">
        <v>4</v>
      </c>
      <c r="P18" s="109">
        <v>4</v>
      </c>
    </row>
    <row r="19" spans="1:16" s="108" customFormat="1" ht="21.75">
      <c r="A19" s="107">
        <v>18</v>
      </c>
      <c r="B19" s="109" t="s">
        <v>35</v>
      </c>
      <c r="C19" s="109" t="s">
        <v>36</v>
      </c>
      <c r="D19" s="109" t="s">
        <v>29</v>
      </c>
      <c r="E19" s="109" t="s">
        <v>72</v>
      </c>
      <c r="F19" s="109">
        <v>4</v>
      </c>
      <c r="G19" s="109">
        <v>4</v>
      </c>
      <c r="H19" s="109">
        <v>4</v>
      </c>
      <c r="I19" s="135">
        <v>1</v>
      </c>
      <c r="J19" s="135">
        <v>2</v>
      </c>
      <c r="K19" s="135">
        <v>2</v>
      </c>
      <c r="L19" s="135">
        <v>3</v>
      </c>
      <c r="M19" s="135">
        <v>3</v>
      </c>
      <c r="N19" s="135">
        <v>3</v>
      </c>
      <c r="O19" s="109">
        <v>4</v>
      </c>
      <c r="P19" s="109">
        <v>4</v>
      </c>
    </row>
    <row r="20" spans="1:16" s="108" customFormat="1" ht="21.75">
      <c r="A20" s="107">
        <v>19</v>
      </c>
      <c r="B20" s="109" t="s">
        <v>35</v>
      </c>
      <c r="C20" s="109" t="s">
        <v>36</v>
      </c>
      <c r="D20" s="109" t="s">
        <v>29</v>
      </c>
      <c r="E20" s="109" t="s">
        <v>27</v>
      </c>
      <c r="F20" s="109">
        <v>4</v>
      </c>
      <c r="G20" s="109">
        <v>4</v>
      </c>
      <c r="H20" s="109">
        <v>4</v>
      </c>
      <c r="I20" s="135">
        <v>1</v>
      </c>
      <c r="J20" s="135">
        <v>2</v>
      </c>
      <c r="K20" s="135">
        <v>2</v>
      </c>
      <c r="L20" s="135">
        <v>3</v>
      </c>
      <c r="M20" s="135">
        <v>3</v>
      </c>
      <c r="N20" s="135">
        <v>3</v>
      </c>
      <c r="O20" s="109">
        <v>4</v>
      </c>
      <c r="P20" s="109">
        <v>4</v>
      </c>
    </row>
    <row r="21" spans="1:16" s="108" customFormat="1" ht="21.75">
      <c r="A21" s="107">
        <v>20</v>
      </c>
      <c r="B21" s="109" t="s">
        <v>35</v>
      </c>
      <c r="C21" s="109" t="s">
        <v>36</v>
      </c>
      <c r="D21" s="109" t="s">
        <v>29</v>
      </c>
      <c r="E21" s="109" t="s">
        <v>27</v>
      </c>
      <c r="F21" s="109">
        <v>4</v>
      </c>
      <c r="G21" s="109">
        <v>4</v>
      </c>
      <c r="H21" s="109">
        <v>4</v>
      </c>
      <c r="I21" s="135">
        <v>1</v>
      </c>
      <c r="J21" s="135">
        <v>2</v>
      </c>
      <c r="K21" s="135">
        <v>2</v>
      </c>
      <c r="L21" s="135">
        <v>3</v>
      </c>
      <c r="M21" s="135">
        <v>3</v>
      </c>
      <c r="N21" s="135">
        <v>3</v>
      </c>
      <c r="O21" s="109">
        <v>4</v>
      </c>
      <c r="P21" s="109">
        <v>4</v>
      </c>
    </row>
    <row r="22" spans="1:16" s="108" customFormat="1" ht="21.75">
      <c r="A22" s="107">
        <v>21</v>
      </c>
      <c r="B22" s="109" t="s">
        <v>35</v>
      </c>
      <c r="C22" s="109" t="s">
        <v>36</v>
      </c>
      <c r="D22" s="109" t="s">
        <v>26</v>
      </c>
      <c r="E22" s="109" t="s">
        <v>27</v>
      </c>
      <c r="F22" s="109">
        <v>5</v>
      </c>
      <c r="G22" s="109">
        <v>1</v>
      </c>
      <c r="H22" s="109">
        <v>1</v>
      </c>
      <c r="I22" s="135">
        <v>3</v>
      </c>
      <c r="J22" s="135">
        <v>4</v>
      </c>
      <c r="K22" s="135">
        <v>2</v>
      </c>
      <c r="L22" s="135">
        <v>5</v>
      </c>
      <c r="M22" s="135">
        <v>4</v>
      </c>
      <c r="N22" s="135">
        <v>4</v>
      </c>
      <c r="O22" s="109">
        <v>5</v>
      </c>
      <c r="P22" s="109">
        <v>5</v>
      </c>
    </row>
    <row r="23" spans="1:16" s="108" customFormat="1" ht="21.75">
      <c r="A23" s="107">
        <v>22</v>
      </c>
      <c r="B23" s="109" t="s">
        <v>35</v>
      </c>
      <c r="C23" s="109" t="s">
        <v>36</v>
      </c>
      <c r="D23" s="109" t="s">
        <v>26</v>
      </c>
      <c r="E23" s="109" t="s">
        <v>28</v>
      </c>
      <c r="F23" s="109">
        <v>5</v>
      </c>
      <c r="G23" s="109">
        <v>5</v>
      </c>
      <c r="H23" s="109">
        <v>3</v>
      </c>
      <c r="I23" s="135">
        <v>1</v>
      </c>
      <c r="J23" s="135">
        <v>4</v>
      </c>
      <c r="K23" s="135">
        <v>1</v>
      </c>
      <c r="L23" s="135">
        <v>3</v>
      </c>
      <c r="M23" s="135">
        <v>4</v>
      </c>
      <c r="N23" s="135">
        <v>3</v>
      </c>
      <c r="O23" s="109">
        <v>4</v>
      </c>
      <c r="P23" s="109">
        <v>4</v>
      </c>
    </row>
    <row r="24" spans="1:16" s="108" customFormat="1" ht="21.75">
      <c r="A24" s="107">
        <v>23</v>
      </c>
      <c r="B24" s="109" t="s">
        <v>37</v>
      </c>
      <c r="C24" s="109" t="s">
        <v>36</v>
      </c>
      <c r="D24" s="109" t="s">
        <v>29</v>
      </c>
      <c r="E24" s="109" t="s">
        <v>30</v>
      </c>
      <c r="F24" s="109">
        <v>4</v>
      </c>
      <c r="G24" s="109">
        <v>4</v>
      </c>
      <c r="H24" s="109">
        <v>4</v>
      </c>
      <c r="I24" s="135">
        <v>1</v>
      </c>
      <c r="J24" s="135">
        <v>1</v>
      </c>
      <c r="K24" s="135">
        <v>2</v>
      </c>
      <c r="L24" s="135">
        <v>3</v>
      </c>
      <c r="M24" s="135">
        <v>3</v>
      </c>
      <c r="N24" s="135">
        <v>4</v>
      </c>
      <c r="O24" s="109">
        <v>4</v>
      </c>
      <c r="P24" s="109">
        <v>5</v>
      </c>
    </row>
    <row r="25" spans="1:16" s="108" customFormat="1" ht="21.75">
      <c r="A25" s="107">
        <v>24</v>
      </c>
      <c r="B25" s="109" t="s">
        <v>37</v>
      </c>
      <c r="C25" s="109" t="s">
        <v>36</v>
      </c>
      <c r="D25" s="109" t="s">
        <v>26</v>
      </c>
      <c r="E25" s="109" t="s">
        <v>31</v>
      </c>
      <c r="F25" s="109">
        <v>5</v>
      </c>
      <c r="G25" s="109">
        <v>4</v>
      </c>
      <c r="H25" s="109">
        <v>4</v>
      </c>
      <c r="I25" s="135">
        <v>2</v>
      </c>
      <c r="J25" s="135">
        <v>4</v>
      </c>
      <c r="K25" s="135">
        <v>2</v>
      </c>
      <c r="L25" s="135">
        <v>5</v>
      </c>
      <c r="M25" s="135">
        <v>4</v>
      </c>
      <c r="N25" s="135">
        <v>5</v>
      </c>
      <c r="O25" s="109">
        <v>5</v>
      </c>
      <c r="P25" s="109">
        <v>5</v>
      </c>
    </row>
    <row r="26" spans="1:16" s="108" customFormat="1" ht="21.75">
      <c r="A26" s="107">
        <v>25</v>
      </c>
      <c r="B26" s="109" t="s">
        <v>35</v>
      </c>
      <c r="C26" s="109" t="s">
        <v>36</v>
      </c>
      <c r="D26" s="109" t="s">
        <v>29</v>
      </c>
      <c r="E26" s="109" t="s">
        <v>32</v>
      </c>
      <c r="F26" s="109">
        <v>4</v>
      </c>
      <c r="G26" s="109">
        <v>4</v>
      </c>
      <c r="H26" s="109">
        <v>4</v>
      </c>
      <c r="I26" s="135">
        <v>2</v>
      </c>
      <c r="J26" s="135">
        <v>1</v>
      </c>
      <c r="K26" s="135">
        <v>1</v>
      </c>
      <c r="L26" s="135">
        <v>3</v>
      </c>
      <c r="M26" s="135">
        <v>3</v>
      </c>
      <c r="N26" s="135">
        <v>3</v>
      </c>
      <c r="O26" s="109">
        <v>4</v>
      </c>
      <c r="P26" s="109">
        <v>4</v>
      </c>
    </row>
    <row r="27" spans="1:16" s="108" customFormat="1" ht="21.75">
      <c r="A27" s="107">
        <v>26</v>
      </c>
      <c r="B27" s="109" t="s">
        <v>35</v>
      </c>
      <c r="C27" s="109" t="s">
        <v>36</v>
      </c>
      <c r="D27" s="109" t="s">
        <v>29</v>
      </c>
      <c r="E27" s="109" t="s">
        <v>69</v>
      </c>
      <c r="F27" s="109">
        <v>4</v>
      </c>
      <c r="G27" s="109">
        <v>4</v>
      </c>
      <c r="H27" s="109">
        <v>4</v>
      </c>
      <c r="I27" s="135">
        <v>1</v>
      </c>
      <c r="J27" s="135">
        <v>1</v>
      </c>
      <c r="K27" s="135">
        <v>1</v>
      </c>
      <c r="L27" s="135">
        <v>3</v>
      </c>
      <c r="M27" s="135">
        <v>3</v>
      </c>
      <c r="N27" s="135">
        <v>3</v>
      </c>
      <c r="O27" s="109">
        <v>4</v>
      </c>
      <c r="P27" s="109">
        <v>4</v>
      </c>
    </row>
    <row r="28" spans="1:16" s="108" customFormat="1" ht="21.75">
      <c r="A28" s="107">
        <v>27</v>
      </c>
      <c r="B28" s="109" t="s">
        <v>35</v>
      </c>
      <c r="C28" s="109" t="s">
        <v>36</v>
      </c>
      <c r="D28" s="109" t="s">
        <v>29</v>
      </c>
      <c r="E28" s="109" t="s">
        <v>69</v>
      </c>
      <c r="F28" s="109">
        <v>4</v>
      </c>
      <c r="G28" s="109">
        <v>4</v>
      </c>
      <c r="H28" s="109">
        <v>4</v>
      </c>
      <c r="I28" s="135">
        <v>1</v>
      </c>
      <c r="J28" s="135">
        <v>2</v>
      </c>
      <c r="K28" s="135">
        <v>1</v>
      </c>
      <c r="L28" s="135">
        <v>3</v>
      </c>
      <c r="M28" s="135">
        <v>3</v>
      </c>
      <c r="N28" s="135">
        <v>3</v>
      </c>
      <c r="O28" s="109">
        <v>4</v>
      </c>
      <c r="P28" s="109">
        <v>4</v>
      </c>
    </row>
    <row r="29" spans="1:16" s="108" customFormat="1" ht="21.75">
      <c r="A29" s="107">
        <v>28</v>
      </c>
      <c r="B29" s="109" t="s">
        <v>35</v>
      </c>
      <c r="C29" s="109" t="s">
        <v>36</v>
      </c>
      <c r="D29" s="109" t="s">
        <v>29</v>
      </c>
      <c r="E29" s="109" t="s">
        <v>69</v>
      </c>
      <c r="F29" s="109">
        <v>4</v>
      </c>
      <c r="G29" s="109">
        <v>4</v>
      </c>
      <c r="H29" s="109">
        <v>4</v>
      </c>
      <c r="I29" s="135">
        <v>2</v>
      </c>
      <c r="J29" s="135">
        <v>2</v>
      </c>
      <c r="K29" s="135">
        <v>1</v>
      </c>
      <c r="L29" s="135">
        <v>3</v>
      </c>
      <c r="M29" s="135">
        <v>3</v>
      </c>
      <c r="N29" s="135">
        <v>3</v>
      </c>
      <c r="O29" s="109">
        <v>4</v>
      </c>
      <c r="P29" s="109">
        <v>4</v>
      </c>
    </row>
    <row r="30" spans="1:16" s="108" customFormat="1" ht="21.75">
      <c r="A30" s="107">
        <v>29</v>
      </c>
      <c r="B30" s="109" t="s">
        <v>35</v>
      </c>
      <c r="C30" s="109" t="s">
        <v>36</v>
      </c>
      <c r="D30" s="109" t="s">
        <v>29</v>
      </c>
      <c r="E30" s="109" t="s">
        <v>69</v>
      </c>
      <c r="F30" s="109">
        <v>4</v>
      </c>
      <c r="G30" s="109">
        <v>4</v>
      </c>
      <c r="H30" s="109">
        <v>4</v>
      </c>
      <c r="I30" s="135">
        <v>1</v>
      </c>
      <c r="J30" s="135">
        <v>1</v>
      </c>
      <c r="K30" s="135">
        <v>1</v>
      </c>
      <c r="L30" s="135">
        <v>3</v>
      </c>
      <c r="M30" s="135">
        <v>3</v>
      </c>
      <c r="N30" s="135">
        <v>3</v>
      </c>
      <c r="O30" s="109">
        <v>4</v>
      </c>
      <c r="P30" s="109">
        <v>4</v>
      </c>
    </row>
    <row r="31" spans="1:16" s="108" customFormat="1" ht="21.75">
      <c r="A31" s="107">
        <v>30</v>
      </c>
      <c r="B31" s="109" t="s">
        <v>35</v>
      </c>
      <c r="C31" s="109" t="s">
        <v>36</v>
      </c>
      <c r="D31" s="109" t="s">
        <v>29</v>
      </c>
      <c r="E31" s="109" t="s">
        <v>32</v>
      </c>
      <c r="F31" s="109">
        <v>4</v>
      </c>
      <c r="G31" s="109">
        <v>4</v>
      </c>
      <c r="H31" s="109">
        <v>4</v>
      </c>
      <c r="I31" s="135">
        <v>1</v>
      </c>
      <c r="J31" s="135">
        <v>1</v>
      </c>
      <c r="K31" s="135">
        <v>1</v>
      </c>
      <c r="L31" s="135">
        <v>3</v>
      </c>
      <c r="M31" s="135">
        <v>3</v>
      </c>
      <c r="N31" s="135">
        <v>3</v>
      </c>
      <c r="O31" s="109">
        <v>4</v>
      </c>
      <c r="P31" s="109">
        <v>4</v>
      </c>
    </row>
    <row r="32" spans="1:16" s="108" customFormat="1" ht="21.75">
      <c r="A32" s="107">
        <v>31</v>
      </c>
      <c r="B32" s="109" t="s">
        <v>35</v>
      </c>
      <c r="C32" s="109" t="s">
        <v>36</v>
      </c>
      <c r="D32" s="109" t="s">
        <v>26</v>
      </c>
      <c r="E32" s="109" t="s">
        <v>27</v>
      </c>
      <c r="F32" s="109">
        <v>5</v>
      </c>
      <c r="G32" s="109">
        <v>1</v>
      </c>
      <c r="H32" s="109">
        <v>1</v>
      </c>
      <c r="I32" s="135">
        <v>3</v>
      </c>
      <c r="J32" s="135">
        <v>4</v>
      </c>
      <c r="K32" s="135">
        <v>2</v>
      </c>
      <c r="L32" s="135">
        <v>5</v>
      </c>
      <c r="M32" s="135">
        <v>4</v>
      </c>
      <c r="N32" s="135">
        <v>4</v>
      </c>
      <c r="O32" s="109">
        <v>5</v>
      </c>
      <c r="P32" s="109">
        <v>5</v>
      </c>
    </row>
    <row r="33" spans="1:17" s="108" customFormat="1" ht="21.75">
      <c r="A33" s="107">
        <v>32</v>
      </c>
      <c r="B33" s="109" t="s">
        <v>35</v>
      </c>
      <c r="C33" s="109" t="s">
        <v>36</v>
      </c>
      <c r="D33" s="109" t="s">
        <v>26</v>
      </c>
      <c r="E33" s="109" t="s">
        <v>28</v>
      </c>
      <c r="F33" s="109">
        <v>5</v>
      </c>
      <c r="G33" s="109">
        <v>5</v>
      </c>
      <c r="H33" s="109">
        <v>3</v>
      </c>
      <c r="I33" s="135">
        <v>3</v>
      </c>
      <c r="J33" s="135">
        <v>4</v>
      </c>
      <c r="K33" s="135">
        <v>1</v>
      </c>
      <c r="L33" s="135">
        <v>3</v>
      </c>
      <c r="M33" s="135">
        <v>4</v>
      </c>
      <c r="N33" s="135">
        <v>3</v>
      </c>
      <c r="O33" s="109">
        <v>4</v>
      </c>
      <c r="P33" s="109">
        <v>4</v>
      </c>
    </row>
    <row r="34" spans="1:17" s="108" customFormat="1" ht="21.75">
      <c r="A34" s="107">
        <v>33</v>
      </c>
      <c r="B34" s="109" t="s">
        <v>37</v>
      </c>
      <c r="C34" s="109" t="s">
        <v>36</v>
      </c>
      <c r="D34" s="109" t="s">
        <v>29</v>
      </c>
      <c r="E34" s="109" t="s">
        <v>30</v>
      </c>
      <c r="F34" s="109">
        <v>4</v>
      </c>
      <c r="G34" s="109">
        <v>4</v>
      </c>
      <c r="H34" s="109">
        <v>4</v>
      </c>
      <c r="I34" s="135">
        <v>3</v>
      </c>
      <c r="J34" s="135">
        <v>1</v>
      </c>
      <c r="K34" s="135">
        <v>2</v>
      </c>
      <c r="L34" s="135">
        <v>3</v>
      </c>
      <c r="M34" s="135">
        <v>3</v>
      </c>
      <c r="N34" s="135">
        <v>4</v>
      </c>
      <c r="O34" s="109">
        <v>4</v>
      </c>
      <c r="P34" s="109">
        <v>5</v>
      </c>
    </row>
    <row r="35" spans="1:17" s="108" customFormat="1" ht="21.75">
      <c r="A35" s="107">
        <v>34</v>
      </c>
      <c r="B35" s="109" t="s">
        <v>37</v>
      </c>
      <c r="C35" s="109" t="s">
        <v>36</v>
      </c>
      <c r="D35" s="109" t="s">
        <v>26</v>
      </c>
      <c r="E35" s="109" t="s">
        <v>31</v>
      </c>
      <c r="F35" s="109">
        <v>5</v>
      </c>
      <c r="G35" s="109">
        <v>4</v>
      </c>
      <c r="H35" s="109">
        <v>4</v>
      </c>
      <c r="I35" s="135">
        <v>3</v>
      </c>
      <c r="J35" s="135">
        <v>4</v>
      </c>
      <c r="K35" s="135">
        <v>2</v>
      </c>
      <c r="L35" s="135">
        <v>5</v>
      </c>
      <c r="M35" s="135">
        <v>4</v>
      </c>
      <c r="N35" s="135">
        <v>5</v>
      </c>
      <c r="O35" s="109">
        <v>5</v>
      </c>
      <c r="P35" s="109">
        <v>5</v>
      </c>
    </row>
    <row r="36" spans="1:17" s="108" customFormat="1" ht="21.75">
      <c r="A36" s="107">
        <v>35</v>
      </c>
      <c r="B36" s="109" t="s">
        <v>35</v>
      </c>
      <c r="C36" s="109" t="s">
        <v>36</v>
      </c>
      <c r="D36" s="109" t="s">
        <v>29</v>
      </c>
      <c r="E36" s="109" t="s">
        <v>70</v>
      </c>
      <c r="F36" s="109">
        <v>4</v>
      </c>
      <c r="G36" s="109">
        <v>4</v>
      </c>
      <c r="H36" s="109">
        <v>4</v>
      </c>
      <c r="I36" s="135">
        <v>3</v>
      </c>
      <c r="J36" s="135">
        <v>2</v>
      </c>
      <c r="K36" s="135">
        <v>1</v>
      </c>
      <c r="L36" s="135">
        <v>3</v>
      </c>
      <c r="M36" s="135">
        <v>3</v>
      </c>
      <c r="N36" s="135">
        <v>3</v>
      </c>
      <c r="O36" s="109">
        <v>4</v>
      </c>
      <c r="P36" s="109">
        <v>4</v>
      </c>
    </row>
    <row r="37" spans="1:17" s="108" customFormat="1" ht="21.75">
      <c r="A37" s="107">
        <v>36</v>
      </c>
      <c r="B37" s="109" t="s">
        <v>35</v>
      </c>
      <c r="C37" s="109" t="s">
        <v>36</v>
      </c>
      <c r="D37" s="109" t="s">
        <v>29</v>
      </c>
      <c r="E37" s="109" t="s">
        <v>70</v>
      </c>
      <c r="F37" s="109">
        <v>4</v>
      </c>
      <c r="G37" s="109">
        <v>4</v>
      </c>
      <c r="H37" s="109">
        <v>4</v>
      </c>
      <c r="I37" s="135">
        <v>3</v>
      </c>
      <c r="J37" s="135">
        <v>1</v>
      </c>
      <c r="K37" s="135">
        <v>1</v>
      </c>
      <c r="L37" s="135">
        <v>3</v>
      </c>
      <c r="M37" s="135">
        <v>3</v>
      </c>
      <c r="N37" s="135">
        <v>3</v>
      </c>
      <c r="O37" s="109">
        <v>4</v>
      </c>
      <c r="P37" s="109">
        <v>4</v>
      </c>
    </row>
    <row r="38" spans="1:17" s="108" customFormat="1" ht="21.75">
      <c r="A38" s="107">
        <v>37</v>
      </c>
      <c r="B38" s="109" t="s">
        <v>35</v>
      </c>
      <c r="C38" s="109" t="s">
        <v>36</v>
      </c>
      <c r="D38" s="109" t="s">
        <v>29</v>
      </c>
      <c r="E38" s="109" t="s">
        <v>70</v>
      </c>
      <c r="F38" s="109">
        <v>4</v>
      </c>
      <c r="G38" s="109">
        <v>4</v>
      </c>
      <c r="H38" s="109">
        <v>4</v>
      </c>
      <c r="I38" s="135">
        <v>2</v>
      </c>
      <c r="J38" s="135">
        <v>2</v>
      </c>
      <c r="K38" s="135">
        <v>1</v>
      </c>
      <c r="L38" s="135">
        <v>3</v>
      </c>
      <c r="M38" s="135">
        <v>3</v>
      </c>
      <c r="N38" s="135">
        <v>3</v>
      </c>
      <c r="O38" s="109">
        <v>4</v>
      </c>
      <c r="P38" s="109">
        <v>4</v>
      </c>
    </row>
    <row r="39" spans="1:17" s="108" customFormat="1" ht="21.75">
      <c r="A39" s="107">
        <v>38</v>
      </c>
      <c r="B39" s="109" t="s">
        <v>35</v>
      </c>
      <c r="C39" s="109" t="s">
        <v>36</v>
      </c>
      <c r="D39" s="109" t="s">
        <v>29</v>
      </c>
      <c r="E39" s="109" t="s">
        <v>73</v>
      </c>
      <c r="F39" s="109">
        <v>4</v>
      </c>
      <c r="G39" s="109">
        <v>4</v>
      </c>
      <c r="H39" s="109">
        <v>4</v>
      </c>
      <c r="I39" s="135">
        <v>1</v>
      </c>
      <c r="J39" s="135">
        <v>1</v>
      </c>
      <c r="K39" s="135">
        <v>2</v>
      </c>
      <c r="L39" s="135">
        <v>3</v>
      </c>
      <c r="M39" s="135">
        <v>3</v>
      </c>
      <c r="N39" s="135">
        <v>3</v>
      </c>
      <c r="O39" s="109">
        <v>4</v>
      </c>
      <c r="P39" s="109">
        <v>4</v>
      </c>
    </row>
    <row r="40" spans="1:17" s="108" customFormat="1" ht="21.75">
      <c r="A40" s="107">
        <v>39</v>
      </c>
      <c r="B40" s="109" t="s">
        <v>35</v>
      </c>
      <c r="C40" s="109" t="s">
        <v>36</v>
      </c>
      <c r="D40" s="109" t="s">
        <v>29</v>
      </c>
      <c r="E40" s="109" t="s">
        <v>73</v>
      </c>
      <c r="F40" s="109">
        <v>4</v>
      </c>
      <c r="G40" s="109">
        <v>4</v>
      </c>
      <c r="H40" s="109">
        <v>4</v>
      </c>
      <c r="I40" s="135">
        <v>1</v>
      </c>
      <c r="J40" s="135">
        <v>1</v>
      </c>
      <c r="K40" s="135">
        <v>1</v>
      </c>
      <c r="L40" s="135">
        <v>3</v>
      </c>
      <c r="M40" s="135">
        <v>3</v>
      </c>
      <c r="N40" s="135">
        <v>3</v>
      </c>
      <c r="O40" s="109">
        <v>4</v>
      </c>
      <c r="P40" s="109">
        <v>4</v>
      </c>
    </row>
    <row r="41" spans="1:17" s="108" customFormat="1" ht="21.75">
      <c r="A41" s="107">
        <v>40</v>
      </c>
      <c r="B41" s="109" t="s">
        <v>35</v>
      </c>
      <c r="C41" s="109" t="s">
        <v>36</v>
      </c>
      <c r="D41" s="109" t="s">
        <v>29</v>
      </c>
      <c r="E41" s="109" t="s">
        <v>73</v>
      </c>
      <c r="F41" s="109">
        <v>4</v>
      </c>
      <c r="G41" s="109">
        <v>4</v>
      </c>
      <c r="H41" s="109">
        <v>4</v>
      </c>
      <c r="I41" s="135">
        <v>2</v>
      </c>
      <c r="J41" s="135">
        <v>2</v>
      </c>
      <c r="K41" s="135">
        <v>2</v>
      </c>
      <c r="L41" s="135">
        <v>3</v>
      </c>
      <c r="M41" s="135">
        <v>3</v>
      </c>
      <c r="N41" s="135">
        <v>3</v>
      </c>
      <c r="O41" s="109">
        <v>4</v>
      </c>
      <c r="P41" s="109">
        <v>4</v>
      </c>
    </row>
    <row r="42" spans="1:17" s="108" customFormat="1" ht="21.75">
      <c r="A42" s="107">
        <v>41</v>
      </c>
      <c r="B42" s="109" t="s">
        <v>35</v>
      </c>
      <c r="C42" s="109" t="s">
        <v>36</v>
      </c>
      <c r="D42" s="109" t="s">
        <v>29</v>
      </c>
      <c r="E42" s="109" t="s">
        <v>74</v>
      </c>
      <c r="F42" s="109">
        <v>4</v>
      </c>
      <c r="G42" s="109">
        <v>4</v>
      </c>
      <c r="H42" s="109">
        <v>4</v>
      </c>
      <c r="I42" s="135">
        <v>1</v>
      </c>
      <c r="J42" s="135">
        <v>1</v>
      </c>
      <c r="K42" s="135">
        <v>2</v>
      </c>
      <c r="L42" s="135">
        <v>3</v>
      </c>
      <c r="M42" s="135">
        <v>3</v>
      </c>
      <c r="N42" s="135">
        <v>3</v>
      </c>
      <c r="O42" s="109">
        <v>4</v>
      </c>
      <c r="P42" s="109">
        <v>4</v>
      </c>
    </row>
    <row r="43" spans="1:17" s="108" customFormat="1" ht="21.75">
      <c r="A43" s="107">
        <v>42</v>
      </c>
      <c r="B43" s="109" t="s">
        <v>35</v>
      </c>
      <c r="C43" s="109" t="s">
        <v>36</v>
      </c>
      <c r="D43" s="109" t="s">
        <v>29</v>
      </c>
      <c r="E43" s="109" t="s">
        <v>74</v>
      </c>
      <c r="F43" s="109">
        <v>4</v>
      </c>
      <c r="G43" s="109">
        <v>4</v>
      </c>
      <c r="H43" s="109">
        <v>4</v>
      </c>
      <c r="I43" s="135">
        <v>2</v>
      </c>
      <c r="J43" s="135">
        <v>2</v>
      </c>
      <c r="K43" s="135">
        <v>1</v>
      </c>
      <c r="L43" s="135">
        <v>3</v>
      </c>
      <c r="M43" s="135">
        <v>3</v>
      </c>
      <c r="N43" s="135">
        <v>3</v>
      </c>
      <c r="O43" s="109">
        <v>4</v>
      </c>
      <c r="P43" s="109">
        <v>4</v>
      </c>
    </row>
    <row r="44" spans="1:17" s="108" customFormat="1" ht="21.75">
      <c r="A44" s="107">
        <v>43</v>
      </c>
      <c r="B44" s="109" t="s">
        <v>35</v>
      </c>
      <c r="C44" s="109" t="s">
        <v>36</v>
      </c>
      <c r="D44" s="109" t="s">
        <v>29</v>
      </c>
      <c r="E44" s="109" t="s">
        <v>74</v>
      </c>
      <c r="F44" s="109">
        <v>4</v>
      </c>
      <c r="G44" s="109">
        <v>4</v>
      </c>
      <c r="H44" s="109">
        <v>4</v>
      </c>
      <c r="I44" s="135">
        <v>2</v>
      </c>
      <c r="J44" s="135">
        <v>2</v>
      </c>
      <c r="K44" s="135">
        <v>1</v>
      </c>
      <c r="L44" s="135">
        <v>3</v>
      </c>
      <c r="M44" s="135">
        <v>3</v>
      </c>
      <c r="N44" s="135">
        <v>3</v>
      </c>
      <c r="O44" s="109">
        <v>4</v>
      </c>
      <c r="P44" s="109">
        <v>4</v>
      </c>
    </row>
    <row r="45" spans="1:17" s="108" customFormat="1" ht="21.75">
      <c r="A45" s="107">
        <v>44</v>
      </c>
      <c r="B45" s="109" t="s">
        <v>35</v>
      </c>
      <c r="C45" s="109" t="s">
        <v>36</v>
      </c>
      <c r="D45" s="109" t="s">
        <v>29</v>
      </c>
      <c r="E45" s="109" t="s">
        <v>74</v>
      </c>
      <c r="F45" s="109">
        <v>4</v>
      </c>
      <c r="G45" s="109">
        <v>4</v>
      </c>
      <c r="H45" s="109">
        <v>4</v>
      </c>
      <c r="I45" s="135">
        <v>1</v>
      </c>
      <c r="J45" s="135">
        <v>1</v>
      </c>
      <c r="K45" s="135">
        <v>2</v>
      </c>
      <c r="L45" s="135">
        <v>3</v>
      </c>
      <c r="M45" s="135">
        <v>3</v>
      </c>
      <c r="N45" s="135">
        <v>3</v>
      </c>
      <c r="O45" s="109">
        <v>4</v>
      </c>
      <c r="P45" s="109">
        <v>4</v>
      </c>
    </row>
    <row r="46" spans="1:17" s="60" customFormat="1" ht="21.75">
      <c r="A46" s="60" t="s">
        <v>21</v>
      </c>
      <c r="F46" s="110">
        <f>AVERAGE(F2:F45)</f>
        <v>4.2727272727272725</v>
      </c>
      <c r="G46" s="110">
        <f t="shared" ref="G46:P46" si="0">AVERAGE(G2:G45)</f>
        <v>3.8181818181818183</v>
      </c>
      <c r="H46" s="110">
        <f t="shared" si="0"/>
        <v>3.6363636363636362</v>
      </c>
      <c r="I46" s="136">
        <f>AVERAGE(I2:I45)</f>
        <v>1.6363636363636365</v>
      </c>
      <c r="J46" s="136">
        <f t="shared" si="0"/>
        <v>2.1363636363636362</v>
      </c>
      <c r="K46" s="136">
        <f t="shared" si="0"/>
        <v>1.6363636363636365</v>
      </c>
      <c r="L46" s="136">
        <f t="shared" si="0"/>
        <v>3.3636363636363638</v>
      </c>
      <c r="M46" s="136">
        <f t="shared" si="0"/>
        <v>3.2727272727272729</v>
      </c>
      <c r="N46" s="136">
        <f t="shared" si="0"/>
        <v>3.3636363636363638</v>
      </c>
      <c r="O46" s="110">
        <f t="shared" si="0"/>
        <v>4.1818181818181817</v>
      </c>
      <c r="P46" s="110">
        <f t="shared" si="0"/>
        <v>4.2727272727272725</v>
      </c>
      <c r="Q46" s="111">
        <f>AVERAGE(F2:H45,O2:P45)</f>
        <v>4.0363636363636362</v>
      </c>
    </row>
    <row r="47" spans="1:17" s="60" customFormat="1" ht="21.75">
      <c r="F47" s="110">
        <f>STDEV(F2:F45)</f>
        <v>0.45051063346696724</v>
      </c>
      <c r="G47" s="110">
        <f t="shared" ref="G47:P47" si="1">STDEV(G2:G45)</f>
        <v>0.94678715647273792</v>
      </c>
      <c r="H47" s="110">
        <f t="shared" si="1"/>
        <v>0.89158622927248521</v>
      </c>
      <c r="I47" s="136">
        <f t="shared" si="1"/>
        <v>0.80956230180721711</v>
      </c>
      <c r="J47" s="136">
        <f t="shared" si="1"/>
        <v>1.2312011357964503</v>
      </c>
      <c r="K47" s="136">
        <f t="shared" si="1"/>
        <v>0.48660709956247966</v>
      </c>
      <c r="L47" s="136">
        <f t="shared" si="1"/>
        <v>0.78030730651482627</v>
      </c>
      <c r="M47" s="136">
        <f t="shared" si="1"/>
        <v>0.45051063346696724</v>
      </c>
      <c r="N47" s="136">
        <f t="shared" si="1"/>
        <v>0.65025608876235519</v>
      </c>
      <c r="O47" s="110">
        <f t="shared" si="1"/>
        <v>0.39015365325741302</v>
      </c>
      <c r="P47" s="110">
        <f t="shared" si="1"/>
        <v>0.45051063346696724</v>
      </c>
      <c r="Q47" s="111">
        <f>STDEVA(F2:H45,O2:P45)</f>
        <v>0.71420387362494109</v>
      </c>
    </row>
    <row r="48" spans="1:17" s="60" customFormat="1" ht="21.75">
      <c r="H48" s="110">
        <f>STDEV(F2:H45)</f>
        <v>0.83304413209841133</v>
      </c>
      <c r="K48" s="110">
        <f>STDEVA(I2:K45)</f>
        <v>0.92000160918705876</v>
      </c>
      <c r="N48" s="110">
        <f>STDEVA(L2:N45)</f>
        <v>0.63806322722269593</v>
      </c>
      <c r="P48" s="110">
        <f>STDEVA(O2:P45)</f>
        <v>0.4214717707041869</v>
      </c>
    </row>
    <row r="49" spans="6:16" s="60" customFormat="1" ht="21.75">
      <c r="H49" s="112">
        <f>AVERAGE(F2:H45)</f>
        <v>3.9090909090909092</v>
      </c>
      <c r="K49" s="112">
        <f>AVERAGE(I2:K45)</f>
        <v>1.803030303030303</v>
      </c>
      <c r="N49" s="112">
        <f>AVERAGE(L2:N45)</f>
        <v>3.3333333333333335</v>
      </c>
      <c r="P49" s="112">
        <f>AVERAGE(O2:P45)</f>
        <v>4.2272727272727275</v>
      </c>
    </row>
    <row r="50" spans="6:16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6:16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6:16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6:16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6:16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6:16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6:16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6:16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6:16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6:16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6:16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6:16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6:16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6:16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6:16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6:16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6:16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6:16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6:16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6:16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</sheetData>
  <autoFilter ref="E1:E9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60" zoomScaleNormal="160" workbookViewId="0">
      <selection activeCell="B6" sqref="B6"/>
    </sheetView>
  </sheetViews>
  <sheetFormatPr defaultColWidth="9.140625" defaultRowHeight="15"/>
  <cols>
    <col min="1" max="1" width="10.28515625" style="35" customWidth="1"/>
    <col min="2" max="2" width="9.140625" style="35"/>
    <col min="3" max="3" width="9.140625" style="35" customWidth="1"/>
    <col min="4" max="4" width="9.140625" style="35"/>
    <col min="5" max="5" width="9.140625" style="35" customWidth="1"/>
    <col min="6" max="6" width="38.7109375" style="35" customWidth="1"/>
    <col min="7" max="7" width="9.7109375" style="35" customWidth="1"/>
    <col min="8" max="16384" width="9.140625" style="35"/>
  </cols>
  <sheetData>
    <row r="1" spans="1:7" s="34" customFormat="1" ht="27.75">
      <c r="A1" s="138" t="s">
        <v>15</v>
      </c>
      <c r="B1" s="138"/>
      <c r="C1" s="138"/>
      <c r="D1" s="138"/>
      <c r="E1" s="138"/>
      <c r="F1" s="138"/>
    </row>
    <row r="2" spans="1:7" s="34" customFormat="1" ht="27.75">
      <c r="A2" s="11" t="s">
        <v>118</v>
      </c>
      <c r="B2" s="11"/>
      <c r="C2" s="11"/>
      <c r="D2" s="11"/>
      <c r="E2" s="11"/>
      <c r="F2" s="11"/>
      <c r="G2" s="211"/>
    </row>
    <row r="3" spans="1:7" ht="27.75">
      <c r="A3" s="138" t="s">
        <v>68</v>
      </c>
      <c r="B3" s="138"/>
      <c r="C3" s="138"/>
      <c r="D3" s="138"/>
      <c r="E3" s="138"/>
      <c r="F3" s="138"/>
      <c r="G3" s="138"/>
    </row>
    <row r="4" spans="1:7" ht="27.75">
      <c r="A4" s="138" t="s">
        <v>65</v>
      </c>
      <c r="B4" s="138"/>
      <c r="C4" s="138"/>
      <c r="D4" s="138"/>
      <c r="E4" s="138"/>
      <c r="F4" s="138"/>
      <c r="G4" s="138"/>
    </row>
    <row r="5" spans="1:7" ht="24">
      <c r="A5" s="118"/>
      <c r="B5" s="118"/>
      <c r="C5" s="118"/>
      <c r="D5" s="118"/>
      <c r="E5" s="118"/>
      <c r="F5" s="118"/>
    </row>
    <row r="6" spans="1:7" s="37" customFormat="1" ht="24">
      <c r="A6" s="36" t="s">
        <v>62</v>
      </c>
      <c r="B6" s="36"/>
      <c r="C6" s="36"/>
      <c r="D6" s="36"/>
      <c r="E6" s="36"/>
      <c r="F6" s="36"/>
    </row>
    <row r="7" spans="1:7" s="37" customFormat="1" ht="24">
      <c r="A7" s="36" t="s">
        <v>63</v>
      </c>
      <c r="B7" s="36"/>
      <c r="C7" s="36"/>
      <c r="D7" s="36"/>
      <c r="E7" s="36"/>
      <c r="F7" s="36"/>
    </row>
    <row r="8" spans="1:7" s="37" customFormat="1" ht="24">
      <c r="A8" s="51" t="s">
        <v>64</v>
      </c>
      <c r="B8" s="51"/>
      <c r="C8" s="51"/>
      <c r="D8" s="51"/>
      <c r="E8" s="51"/>
      <c r="F8" s="51"/>
    </row>
    <row r="9" spans="1:7" s="37" customFormat="1" ht="24">
      <c r="A9" s="36" t="s">
        <v>93</v>
      </c>
      <c r="B9" s="36"/>
      <c r="C9" s="36"/>
      <c r="D9" s="36"/>
      <c r="E9" s="36"/>
      <c r="F9" s="36"/>
    </row>
    <row r="10" spans="1:7" s="37" customFormat="1" ht="24">
      <c r="A10" s="36" t="s">
        <v>97</v>
      </c>
      <c r="B10" s="36"/>
      <c r="C10" s="36"/>
      <c r="D10" s="36"/>
      <c r="E10" s="36"/>
      <c r="F10" s="36"/>
    </row>
    <row r="11" spans="1:7" s="37" customFormat="1" ht="24">
      <c r="A11" s="48" t="s">
        <v>96</v>
      </c>
      <c r="B11" s="48"/>
      <c r="C11" s="48"/>
      <c r="D11" s="48"/>
      <c r="E11" s="48"/>
      <c r="F11" s="48"/>
    </row>
    <row r="12" spans="1:7" s="4" customFormat="1" ht="24">
      <c r="B12" s="139" t="s">
        <v>115</v>
      </c>
      <c r="C12" s="139"/>
      <c r="D12" s="139"/>
      <c r="E12" s="139"/>
      <c r="F12" s="139"/>
      <c r="G12" s="105"/>
    </row>
    <row r="13" spans="1:7" s="4" customFormat="1" ht="24">
      <c r="A13" s="57" t="s">
        <v>116</v>
      </c>
      <c r="B13" s="57"/>
      <c r="C13" s="57"/>
      <c r="D13" s="57"/>
      <c r="E13" s="57"/>
      <c r="F13" s="57"/>
    </row>
    <row r="14" spans="1:7" s="4" customFormat="1" ht="24">
      <c r="A14" s="55" t="s">
        <v>20</v>
      </c>
      <c r="B14" s="55"/>
      <c r="C14" s="55"/>
      <c r="D14" s="55"/>
      <c r="E14" s="55"/>
      <c r="F14" s="55"/>
    </row>
    <row r="15" spans="1:7" s="4" customFormat="1" ht="24">
      <c r="A15" s="55" t="s">
        <v>98</v>
      </c>
      <c r="B15" s="55"/>
      <c r="C15" s="55"/>
      <c r="D15" s="55"/>
      <c r="E15" s="55"/>
      <c r="F15" s="55"/>
    </row>
    <row r="16" spans="1:7" s="4" customFormat="1" ht="24">
      <c r="A16" s="55" t="s">
        <v>99</v>
      </c>
      <c r="B16" s="55"/>
      <c r="C16" s="55"/>
      <c r="D16" s="55"/>
      <c r="E16" s="55"/>
      <c r="F16" s="55"/>
    </row>
    <row r="17" spans="1:9" s="4" customFormat="1" ht="24">
      <c r="A17" s="95"/>
      <c r="B17" s="95" t="s">
        <v>25</v>
      </c>
      <c r="C17" s="95"/>
      <c r="D17" s="95"/>
      <c r="E17" s="95"/>
      <c r="F17" s="95"/>
    </row>
    <row r="18" spans="1:9" s="4" customFormat="1" ht="24">
      <c r="A18" s="137" t="s">
        <v>24</v>
      </c>
      <c r="B18" s="137"/>
      <c r="C18" s="137"/>
      <c r="D18" s="137"/>
      <c r="E18" s="137"/>
      <c r="F18" s="137"/>
      <c r="G18" s="10"/>
      <c r="H18" s="96"/>
    </row>
    <row r="19" spans="1:9" s="4" customFormat="1" ht="24">
      <c r="A19" s="96" t="s">
        <v>100</v>
      </c>
      <c r="B19" s="96"/>
      <c r="C19" s="96"/>
      <c r="D19" s="96"/>
      <c r="E19" s="96"/>
      <c r="F19" s="96"/>
      <c r="G19" s="10"/>
      <c r="H19" s="96"/>
    </row>
    <row r="20" spans="1:9" s="4" customFormat="1" ht="24">
      <c r="A20" s="96" t="s">
        <v>101</v>
      </c>
      <c r="B20" s="96"/>
      <c r="C20" s="96"/>
      <c r="D20" s="96"/>
      <c r="E20" s="96"/>
      <c r="F20" s="96"/>
      <c r="G20" s="10"/>
      <c r="H20" s="96"/>
    </row>
    <row r="21" spans="1:9" s="4" customFormat="1" ht="24">
      <c r="A21" s="96" t="s">
        <v>103</v>
      </c>
      <c r="B21" s="96"/>
      <c r="C21" s="96"/>
      <c r="D21" s="96"/>
      <c r="E21" s="96"/>
      <c r="F21" s="96"/>
      <c r="G21" s="10"/>
      <c r="H21" s="96"/>
    </row>
    <row r="22" spans="1:9" s="4" customFormat="1" ht="24">
      <c r="A22" s="96" t="s">
        <v>102</v>
      </c>
      <c r="B22" s="96"/>
      <c r="C22" s="96"/>
      <c r="D22" s="96"/>
      <c r="E22" s="96"/>
      <c r="F22" s="96"/>
      <c r="G22" s="10"/>
      <c r="H22" s="96"/>
    </row>
    <row r="23" spans="1:9" s="4" customFormat="1" ht="24">
      <c r="A23" s="97" t="s">
        <v>104</v>
      </c>
      <c r="B23" s="97"/>
      <c r="C23" s="97"/>
      <c r="D23" s="97"/>
      <c r="E23" s="97"/>
      <c r="F23" s="97"/>
      <c r="G23" s="97"/>
      <c r="H23" s="97"/>
      <c r="I23" s="97"/>
    </row>
    <row r="24" spans="1:9" s="101" customFormat="1" ht="24"/>
    <row r="25" spans="1:9" s="101" customFormat="1" ht="24"/>
  </sheetData>
  <mergeCells count="5">
    <mergeCell ref="A18:F18"/>
    <mergeCell ref="A1:F1"/>
    <mergeCell ref="B12:F12"/>
    <mergeCell ref="A3:G3"/>
    <mergeCell ref="A4:G4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0" zoomScale="120" zoomScaleNormal="120" workbookViewId="0">
      <selection activeCell="B23" sqref="B23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7.425781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50" t="s">
        <v>1</v>
      </c>
      <c r="C1" s="150"/>
      <c r="D1" s="150"/>
      <c r="E1" s="150"/>
      <c r="F1" s="150"/>
      <c r="G1" s="150"/>
      <c r="H1" s="50"/>
    </row>
    <row r="2" spans="2:9">
      <c r="B2" s="103"/>
      <c r="C2" s="103"/>
      <c r="D2" s="103"/>
      <c r="E2" s="103"/>
      <c r="F2" s="103"/>
      <c r="G2" s="103"/>
      <c r="H2" s="50"/>
    </row>
    <row r="3" spans="2:9" s="12" customFormat="1" ht="27.75">
      <c r="B3" s="138" t="s">
        <v>60</v>
      </c>
      <c r="C3" s="138"/>
      <c r="D3" s="138"/>
      <c r="E3" s="138"/>
      <c r="F3" s="138"/>
      <c r="G3" s="138"/>
      <c r="H3" s="90"/>
      <c r="I3" s="11"/>
    </row>
    <row r="4" spans="2:9" s="12" customFormat="1" ht="27.75">
      <c r="B4" s="138" t="s">
        <v>68</v>
      </c>
      <c r="C4" s="138"/>
      <c r="D4" s="138"/>
      <c r="E4" s="138"/>
      <c r="F4" s="138"/>
      <c r="G4" s="138"/>
      <c r="H4" s="11"/>
      <c r="I4" s="11"/>
    </row>
    <row r="5" spans="2:9" s="12" customFormat="1" ht="27.75">
      <c r="B5" s="138" t="s">
        <v>65</v>
      </c>
      <c r="C5" s="138"/>
      <c r="D5" s="138"/>
      <c r="E5" s="138"/>
      <c r="F5" s="138"/>
      <c r="G5" s="138"/>
      <c r="H5" s="11"/>
      <c r="I5" s="11"/>
    </row>
    <row r="6" spans="2:9">
      <c r="B6" s="151"/>
      <c r="C6" s="151"/>
      <c r="D6" s="151"/>
      <c r="E6" s="151"/>
      <c r="F6" s="151"/>
      <c r="G6" s="151"/>
      <c r="H6" s="151"/>
    </row>
    <row r="7" spans="2:9" s="4" customFormat="1" ht="24">
      <c r="B7" s="5" t="s">
        <v>18</v>
      </c>
      <c r="F7" s="13"/>
      <c r="G7" s="13"/>
      <c r="H7" s="13"/>
    </row>
    <row r="8" spans="2:9" s="4" customFormat="1" ht="24">
      <c r="B8" s="14" t="s">
        <v>75</v>
      </c>
      <c r="C8" s="58"/>
      <c r="D8" s="58"/>
      <c r="E8" s="58"/>
      <c r="F8" s="59"/>
      <c r="G8" s="59"/>
      <c r="H8" s="13"/>
    </row>
    <row r="9" spans="2:9" s="4" customFormat="1" ht="24.75" thickBot="1">
      <c r="B9" s="14"/>
      <c r="C9" s="143" t="s">
        <v>33</v>
      </c>
      <c r="D9" s="143"/>
      <c r="E9" s="143"/>
      <c r="F9" s="53" t="s">
        <v>3</v>
      </c>
      <c r="G9" s="53" t="s">
        <v>4</v>
      </c>
      <c r="H9" s="13"/>
    </row>
    <row r="10" spans="2:9" s="4" customFormat="1" ht="24.75" thickTop="1">
      <c r="B10" s="14"/>
      <c r="C10" s="147" t="s">
        <v>94</v>
      </c>
      <c r="D10" s="148"/>
      <c r="E10" s="149"/>
      <c r="F10" s="15">
        <v>8</v>
      </c>
      <c r="G10" s="43">
        <f>F10*100/F$12</f>
        <v>18.181818181818183</v>
      </c>
      <c r="H10" s="91"/>
    </row>
    <row r="11" spans="2:9" s="4" customFormat="1" ht="24">
      <c r="B11" s="14"/>
      <c r="C11" s="147" t="s">
        <v>95</v>
      </c>
      <c r="D11" s="148"/>
      <c r="E11" s="149"/>
      <c r="F11" s="15">
        <v>36</v>
      </c>
      <c r="G11" s="43">
        <f>F11*100/F$12</f>
        <v>81.818181818181813</v>
      </c>
      <c r="H11" s="102"/>
    </row>
    <row r="12" spans="2:9" s="4" customFormat="1" ht="24.75" thickBot="1">
      <c r="B12" s="14"/>
      <c r="C12" s="143" t="s">
        <v>5</v>
      </c>
      <c r="D12" s="143"/>
      <c r="E12" s="143"/>
      <c r="F12" s="54">
        <f>SUM(F10:F11)</f>
        <v>44</v>
      </c>
      <c r="G12" s="33">
        <f>F12*100/F$12</f>
        <v>100</v>
      </c>
    </row>
    <row r="13" spans="2:9" s="4" customFormat="1" ht="14.25" customHeight="1" thickTop="1">
      <c r="B13" s="14"/>
      <c r="C13" s="17"/>
      <c r="D13" s="17"/>
      <c r="E13" s="17"/>
      <c r="F13" s="18"/>
      <c r="G13" s="19"/>
    </row>
    <row r="14" spans="2:9" s="4" customFormat="1" ht="24">
      <c r="B14" s="14"/>
      <c r="C14" s="4" t="s">
        <v>76</v>
      </c>
      <c r="F14" s="13"/>
      <c r="G14" s="13"/>
    </row>
    <row r="15" spans="2:9" s="4" customFormat="1" ht="24">
      <c r="B15" s="4" t="s">
        <v>77</v>
      </c>
      <c r="F15" s="13"/>
      <c r="G15" s="13"/>
    </row>
    <row r="16" spans="2:9" s="4" customFormat="1" ht="24">
      <c r="F16" s="56"/>
      <c r="G16" s="56"/>
    </row>
    <row r="17" spans="2:8" s="4" customFormat="1" ht="24">
      <c r="B17" s="14" t="s">
        <v>105</v>
      </c>
      <c r="C17" s="58"/>
      <c r="D17" s="58"/>
      <c r="E17" s="58"/>
      <c r="F17" s="59"/>
      <c r="G17" s="59"/>
      <c r="H17" s="105"/>
    </row>
    <row r="18" spans="2:8" s="4" customFormat="1" ht="24.75" thickBot="1">
      <c r="B18" s="14"/>
      <c r="C18" s="143" t="s">
        <v>34</v>
      </c>
      <c r="D18" s="143"/>
      <c r="E18" s="143"/>
      <c r="F18" s="132" t="s">
        <v>3</v>
      </c>
      <c r="G18" s="132" t="s">
        <v>4</v>
      </c>
      <c r="H18" s="105"/>
    </row>
    <row r="19" spans="2:8" s="4" customFormat="1" ht="24.75" thickTop="1">
      <c r="B19" s="14"/>
      <c r="C19" s="147" t="s">
        <v>107</v>
      </c>
      <c r="D19" s="148"/>
      <c r="E19" s="149"/>
      <c r="F19" s="15">
        <v>44</v>
      </c>
      <c r="G19" s="43">
        <f>F19*100/F$12</f>
        <v>100</v>
      </c>
      <c r="H19" s="105"/>
    </row>
    <row r="20" spans="2:8" s="4" customFormat="1" ht="24.75" thickBot="1">
      <c r="B20" s="14"/>
      <c r="C20" s="143" t="s">
        <v>5</v>
      </c>
      <c r="D20" s="143"/>
      <c r="E20" s="143"/>
      <c r="F20" s="54">
        <f>SUM(F19:F19)</f>
        <v>44</v>
      </c>
      <c r="G20" s="33">
        <f>F20*100/F$12</f>
        <v>100</v>
      </c>
    </row>
    <row r="21" spans="2:8" s="4" customFormat="1" ht="14.25" customHeight="1" thickTop="1">
      <c r="B21" s="14"/>
      <c r="C21" s="17"/>
      <c r="D21" s="17"/>
      <c r="E21" s="17"/>
      <c r="F21" s="18"/>
      <c r="G21" s="19"/>
    </row>
    <row r="22" spans="2:8" s="4" customFormat="1" ht="24">
      <c r="B22" s="14"/>
      <c r="C22" s="4" t="s">
        <v>106</v>
      </c>
      <c r="F22" s="105"/>
      <c r="G22" s="105"/>
    </row>
    <row r="23" spans="2:8" s="4" customFormat="1" ht="24">
      <c r="B23" s="4" t="s">
        <v>117</v>
      </c>
      <c r="F23" s="105"/>
      <c r="G23" s="105"/>
    </row>
    <row r="24" spans="2:8" s="4" customFormat="1" ht="24">
      <c r="F24" s="105"/>
      <c r="G24" s="105"/>
    </row>
    <row r="25" spans="2:8" s="4" customFormat="1" ht="24">
      <c r="F25" s="105"/>
      <c r="G25" s="105"/>
    </row>
    <row r="26" spans="2:8" s="4" customFormat="1" ht="24">
      <c r="F26" s="105"/>
      <c r="G26" s="105"/>
    </row>
    <row r="27" spans="2:8" s="4" customFormat="1" ht="24">
      <c r="F27" s="105"/>
      <c r="G27" s="105"/>
    </row>
    <row r="28" spans="2:8" s="4" customFormat="1" ht="24">
      <c r="F28" s="105"/>
      <c r="G28" s="105"/>
    </row>
    <row r="29" spans="2:8" s="4" customFormat="1" ht="24">
      <c r="F29" s="105"/>
      <c r="G29" s="105"/>
    </row>
    <row r="30" spans="2:8" s="4" customFormat="1" ht="24">
      <c r="F30" s="105"/>
      <c r="G30" s="105"/>
    </row>
    <row r="31" spans="2:8" s="4" customFormat="1" ht="24">
      <c r="F31" s="105"/>
      <c r="G31" s="105"/>
    </row>
    <row r="32" spans="2:8" s="4" customFormat="1" ht="24">
      <c r="F32" s="105"/>
      <c r="G32" s="105"/>
    </row>
    <row r="33" spans="2:7" s="4" customFormat="1" ht="24">
      <c r="F33" s="105"/>
      <c r="G33" s="105"/>
    </row>
    <row r="34" spans="2:7" s="4" customFormat="1" ht="24">
      <c r="F34" s="105"/>
      <c r="G34" s="105"/>
    </row>
    <row r="35" spans="2:7" s="4" customFormat="1" ht="24">
      <c r="B35" s="150" t="s">
        <v>17</v>
      </c>
      <c r="C35" s="150"/>
      <c r="D35" s="150"/>
      <c r="E35" s="150"/>
      <c r="F35" s="150"/>
      <c r="G35" s="150"/>
    </row>
    <row r="36" spans="2:7" s="4" customFormat="1" ht="24">
      <c r="B36" s="131"/>
      <c r="C36" s="131"/>
      <c r="D36" s="131"/>
      <c r="E36" s="131"/>
      <c r="F36" s="131"/>
      <c r="G36" s="131"/>
    </row>
    <row r="37" spans="2:7" s="4" customFormat="1" ht="24">
      <c r="B37" s="14" t="s">
        <v>108</v>
      </c>
      <c r="F37" s="13"/>
      <c r="G37" s="13"/>
    </row>
    <row r="38" spans="2:7" s="4" customFormat="1" ht="24.75" thickBot="1">
      <c r="C38" s="145" t="s">
        <v>0</v>
      </c>
      <c r="D38" s="146"/>
      <c r="E38" s="146"/>
      <c r="F38" s="121" t="s">
        <v>3</v>
      </c>
      <c r="G38" s="121" t="s">
        <v>4</v>
      </c>
    </row>
    <row r="39" spans="2:7" s="4" customFormat="1" ht="24.75" thickTop="1">
      <c r="C39" s="144" t="s">
        <v>50</v>
      </c>
      <c r="D39" s="144"/>
      <c r="E39" s="144"/>
      <c r="F39" s="133">
        <v>6</v>
      </c>
      <c r="G39" s="16">
        <f t="shared" ref="G39:G50" si="0">F39*100/F$50</f>
        <v>13.636363636363637</v>
      </c>
    </row>
    <row r="40" spans="2:7" s="4" customFormat="1" ht="24">
      <c r="C40" s="122" t="s">
        <v>54</v>
      </c>
      <c r="D40" s="123"/>
      <c r="E40" s="123"/>
      <c r="F40" s="124">
        <v>5</v>
      </c>
      <c r="G40" s="16">
        <f t="shared" si="0"/>
        <v>11.363636363636363</v>
      </c>
    </row>
    <row r="41" spans="2:7" s="4" customFormat="1" ht="24">
      <c r="C41" s="128" t="s">
        <v>51</v>
      </c>
      <c r="D41" s="129"/>
      <c r="E41" s="130"/>
      <c r="F41" s="20">
        <v>4</v>
      </c>
      <c r="G41" s="16">
        <f t="shared" si="0"/>
        <v>9.0909090909090917</v>
      </c>
    </row>
    <row r="42" spans="2:7" s="4" customFormat="1" ht="24">
      <c r="C42" s="147" t="s">
        <v>79</v>
      </c>
      <c r="D42" s="148"/>
      <c r="E42" s="149"/>
      <c r="F42" s="20">
        <v>4</v>
      </c>
      <c r="G42" s="16">
        <f t="shared" si="0"/>
        <v>9.0909090909090917</v>
      </c>
    </row>
    <row r="43" spans="2:7" s="4" customFormat="1" ht="24">
      <c r="C43" s="122" t="s">
        <v>52</v>
      </c>
      <c r="D43" s="123"/>
      <c r="E43" s="123"/>
      <c r="F43" s="124">
        <v>4</v>
      </c>
      <c r="G43" s="16">
        <f t="shared" si="0"/>
        <v>9.0909090909090917</v>
      </c>
    </row>
    <row r="44" spans="2:7" s="4" customFormat="1" ht="24">
      <c r="C44" s="122" t="s">
        <v>80</v>
      </c>
      <c r="D44" s="123"/>
      <c r="E44" s="123"/>
      <c r="F44" s="124">
        <v>4</v>
      </c>
      <c r="G44" s="16">
        <f t="shared" si="0"/>
        <v>9.0909090909090917</v>
      </c>
    </row>
    <row r="45" spans="2:7" s="4" customFormat="1" ht="24">
      <c r="C45" s="122" t="s">
        <v>53</v>
      </c>
      <c r="D45" s="123"/>
      <c r="E45" s="123"/>
      <c r="F45" s="124">
        <v>4</v>
      </c>
      <c r="G45" s="16">
        <f t="shared" si="0"/>
        <v>9.0909090909090917</v>
      </c>
    </row>
    <row r="46" spans="2:7" s="4" customFormat="1" ht="24">
      <c r="C46" s="122" t="s">
        <v>83</v>
      </c>
      <c r="D46" s="123"/>
      <c r="E46" s="123"/>
      <c r="F46" s="124">
        <v>4</v>
      </c>
      <c r="G46" s="16">
        <f t="shared" si="0"/>
        <v>9.0909090909090917</v>
      </c>
    </row>
    <row r="47" spans="2:7" s="4" customFormat="1" ht="24">
      <c r="C47" s="144" t="s">
        <v>78</v>
      </c>
      <c r="D47" s="144"/>
      <c r="E47" s="144"/>
      <c r="F47" s="20">
        <v>3</v>
      </c>
      <c r="G47" s="16">
        <f t="shared" si="0"/>
        <v>6.8181818181818183</v>
      </c>
    </row>
    <row r="48" spans="2:7" s="4" customFormat="1" ht="24">
      <c r="C48" s="122" t="s">
        <v>81</v>
      </c>
      <c r="D48" s="123"/>
      <c r="E48" s="123"/>
      <c r="F48" s="124">
        <v>3</v>
      </c>
      <c r="G48" s="16">
        <f t="shared" si="0"/>
        <v>6.8181818181818183</v>
      </c>
    </row>
    <row r="49" spans="1:7" s="4" customFormat="1" ht="24">
      <c r="C49" s="122" t="s">
        <v>82</v>
      </c>
      <c r="D49" s="123"/>
      <c r="E49" s="123"/>
      <c r="F49" s="124">
        <v>3</v>
      </c>
      <c r="G49" s="16">
        <f t="shared" si="0"/>
        <v>6.8181818181818183</v>
      </c>
    </row>
    <row r="50" spans="1:7" s="4" customFormat="1" ht="24.75" thickBot="1">
      <c r="C50" s="140" t="s">
        <v>5</v>
      </c>
      <c r="D50" s="141"/>
      <c r="E50" s="142"/>
      <c r="F50" s="21">
        <f>SUM(F39:F49)</f>
        <v>44</v>
      </c>
      <c r="G50" s="33">
        <f t="shared" si="0"/>
        <v>100</v>
      </c>
    </row>
    <row r="51" spans="1:7" s="4" customFormat="1" ht="24.75" thickTop="1">
      <c r="B51" s="119"/>
      <c r="C51" s="119"/>
      <c r="D51" s="119"/>
      <c r="E51" s="119"/>
      <c r="F51" s="119"/>
      <c r="G51" s="119"/>
    </row>
    <row r="52" spans="1:7" s="4" customFormat="1" ht="24">
      <c r="B52" s="104" t="s">
        <v>114</v>
      </c>
      <c r="C52" s="125"/>
      <c r="D52" s="125"/>
      <c r="E52" s="126"/>
      <c r="F52" s="127"/>
      <c r="G52" s="105"/>
    </row>
    <row r="53" spans="1:7" s="4" customFormat="1" ht="24">
      <c r="A53" s="4" t="s">
        <v>84</v>
      </c>
      <c r="B53" s="125"/>
      <c r="C53" s="125"/>
      <c r="D53" s="125"/>
      <c r="E53" s="126"/>
      <c r="F53" s="127"/>
      <c r="G53" s="105"/>
    </row>
  </sheetData>
  <mergeCells count="18">
    <mergeCell ref="C11:E11"/>
    <mergeCell ref="B1:G1"/>
    <mergeCell ref="B6:H6"/>
    <mergeCell ref="C9:E9"/>
    <mergeCell ref="B4:G4"/>
    <mergeCell ref="B5:G5"/>
    <mergeCell ref="B3:G3"/>
    <mergeCell ref="C10:E10"/>
    <mergeCell ref="C50:E50"/>
    <mergeCell ref="C12:E12"/>
    <mergeCell ref="C39:E39"/>
    <mergeCell ref="C38:E38"/>
    <mergeCell ref="C42:E42"/>
    <mergeCell ref="C18:E18"/>
    <mergeCell ref="C19:E19"/>
    <mergeCell ref="C20:E20"/>
    <mergeCell ref="B35:G35"/>
    <mergeCell ref="C47:E47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opLeftCell="A7" zoomScale="120" zoomScaleNormal="120" workbookViewId="0">
      <selection activeCell="K17" sqref="K17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0.710937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7" customFormat="1" ht="24">
      <c r="A1" s="165" t="s">
        <v>16</v>
      </c>
      <c r="B1" s="165"/>
      <c r="C1" s="165"/>
      <c r="D1" s="165"/>
      <c r="E1" s="165"/>
      <c r="F1" s="165"/>
      <c r="G1" s="165"/>
      <c r="H1" s="165"/>
    </row>
    <row r="2" spans="1:9">
      <c r="B2" s="2"/>
      <c r="C2" s="2"/>
      <c r="D2" s="2"/>
      <c r="E2" s="2"/>
      <c r="I2" s="3"/>
    </row>
    <row r="3" spans="1:9" s="4" customFormat="1" ht="24">
      <c r="B3" s="5" t="s">
        <v>19</v>
      </c>
      <c r="F3" s="42"/>
      <c r="G3" s="42"/>
      <c r="H3" s="42"/>
    </row>
    <row r="4" spans="1:9" s="10" customFormat="1" ht="25.5" customHeight="1">
      <c r="B4" s="31" t="s">
        <v>109</v>
      </c>
      <c r="F4" s="42"/>
      <c r="G4" s="42"/>
      <c r="H4" s="42"/>
    </row>
    <row r="5" spans="1:9" s="10" customFormat="1" ht="24.75" thickBot="1">
      <c r="B5" s="10" t="s">
        <v>85</v>
      </c>
      <c r="F5" s="44"/>
      <c r="G5" s="44"/>
      <c r="H5" s="44"/>
    </row>
    <row r="6" spans="1:9" s="4" customFormat="1" ht="24.75" thickTop="1">
      <c r="B6" s="155" t="s">
        <v>6</v>
      </c>
      <c r="C6" s="156"/>
      <c r="D6" s="156"/>
      <c r="E6" s="157"/>
      <c r="F6" s="161"/>
      <c r="G6" s="163" t="s">
        <v>7</v>
      </c>
      <c r="H6" s="163" t="s">
        <v>8</v>
      </c>
    </row>
    <row r="7" spans="1:9" s="4" customFormat="1" ht="24.75" thickBot="1">
      <c r="B7" s="158"/>
      <c r="C7" s="159"/>
      <c r="D7" s="159"/>
      <c r="E7" s="160"/>
      <c r="F7" s="162"/>
      <c r="G7" s="164"/>
      <c r="H7" s="164"/>
    </row>
    <row r="8" spans="1:9" s="4" customFormat="1" ht="24.75" thickTop="1">
      <c r="B8" s="92" t="s">
        <v>11</v>
      </c>
      <c r="C8" s="93"/>
      <c r="D8" s="93"/>
      <c r="E8" s="94"/>
      <c r="F8" s="62"/>
      <c r="G8" s="17"/>
      <c r="H8" s="45"/>
      <c r="I8" s="6"/>
    </row>
    <row r="9" spans="1:9" s="4" customFormat="1" ht="24" customHeight="1">
      <c r="B9" s="166" t="s">
        <v>40</v>
      </c>
      <c r="C9" s="167"/>
      <c r="D9" s="167"/>
      <c r="E9" s="168"/>
      <c r="F9" s="175">
        <f>DATA!I46</f>
        <v>1.6363636363636365</v>
      </c>
      <c r="G9" s="175">
        <f>DATA!I47</f>
        <v>0.80956230180721711</v>
      </c>
      <c r="H9" s="177" t="str">
        <f t="shared" ref="H9" si="0">IF(F9&gt;4.5,"มากที่สุด",IF(F9&gt;3.5,"มาก",IF(F9&gt;2.5,"ปานกลาง",IF(F9&gt;1.5,"น้อย",IF(F9&lt;=1.5,"น้อยที่สุด")))))</f>
        <v>น้อย</v>
      </c>
    </row>
    <row r="10" spans="1:9" s="4" customFormat="1" ht="24" customHeight="1">
      <c r="B10" s="172" t="s">
        <v>38</v>
      </c>
      <c r="C10" s="173"/>
      <c r="D10" s="173"/>
      <c r="E10" s="174"/>
      <c r="F10" s="176"/>
      <c r="G10" s="176"/>
      <c r="H10" s="178"/>
    </row>
    <row r="11" spans="1:9" s="4" customFormat="1" ht="24" customHeight="1">
      <c r="B11" s="166" t="s">
        <v>41</v>
      </c>
      <c r="C11" s="167"/>
      <c r="D11" s="167"/>
      <c r="E11" s="168"/>
      <c r="F11" s="175">
        <f>DATA!J46</f>
        <v>2.1363636363636362</v>
      </c>
      <c r="G11" s="175">
        <f>DATA!J47</f>
        <v>1.2312011357964503</v>
      </c>
      <c r="H11" s="177" t="str">
        <f t="shared" ref="H11" si="1">IF(F11&gt;4.5,"มากที่สุด",IF(F11&gt;3.5,"มาก",IF(F11&gt;2.5,"ปานกลาง",IF(F11&gt;1.5,"น้อย",IF(F11&lt;=1.5,"น้อยที่สุด")))))</f>
        <v>น้อย</v>
      </c>
    </row>
    <row r="12" spans="1:9" s="4" customFormat="1" ht="24">
      <c r="B12" s="172" t="s">
        <v>39</v>
      </c>
      <c r="C12" s="173"/>
      <c r="D12" s="173"/>
      <c r="E12" s="174"/>
      <c r="F12" s="176"/>
      <c r="G12" s="176"/>
      <c r="H12" s="178"/>
    </row>
    <row r="13" spans="1:9" s="4" customFormat="1" ht="24" customHeight="1">
      <c r="B13" s="166" t="s">
        <v>42</v>
      </c>
      <c r="C13" s="167"/>
      <c r="D13" s="167"/>
      <c r="E13" s="168"/>
      <c r="F13" s="175">
        <f>DATA!K46</f>
        <v>1.6363636363636365</v>
      </c>
      <c r="G13" s="175">
        <f>DATA!K47</f>
        <v>0.48660709956247966</v>
      </c>
      <c r="H13" s="177" t="str">
        <f t="shared" ref="H13" si="2">IF(F13&gt;4.5,"มากที่สุด",IF(F13&gt;3.5,"มาก",IF(F13&gt;2.5,"ปานกลาง",IF(F13&gt;1.5,"น้อย",IF(F13&lt;=1.5,"น้อยที่สุด")))))</f>
        <v>น้อย</v>
      </c>
    </row>
    <row r="14" spans="1:9" s="4" customFormat="1" ht="24" customHeight="1">
      <c r="B14" s="172" t="s">
        <v>43</v>
      </c>
      <c r="C14" s="173"/>
      <c r="D14" s="173"/>
      <c r="E14" s="174"/>
      <c r="F14" s="176"/>
      <c r="G14" s="176"/>
      <c r="H14" s="178"/>
    </row>
    <row r="15" spans="1:9" s="4" customFormat="1" ht="24.75" thickBot="1">
      <c r="B15" s="169" t="s">
        <v>12</v>
      </c>
      <c r="C15" s="170"/>
      <c r="D15" s="170"/>
      <c r="E15" s="171"/>
      <c r="F15" s="22">
        <f>DATA!K49</f>
        <v>1.803030303030303</v>
      </c>
      <c r="G15" s="23">
        <f>DATA!K48</f>
        <v>0.92000160918705876</v>
      </c>
      <c r="H15" s="24" t="s">
        <v>59</v>
      </c>
    </row>
    <row r="16" spans="1:9" s="4" customFormat="1" ht="24.75" thickTop="1">
      <c r="B16" s="63" t="s">
        <v>13</v>
      </c>
      <c r="C16" s="64"/>
      <c r="D16" s="64"/>
      <c r="E16" s="25"/>
      <c r="F16" s="26"/>
      <c r="G16" s="26"/>
      <c r="H16" s="25"/>
    </row>
    <row r="17" spans="1:10" s="4" customFormat="1" ht="24" customHeight="1">
      <c r="B17" s="166" t="s">
        <v>44</v>
      </c>
      <c r="C17" s="167"/>
      <c r="D17" s="167"/>
      <c r="E17" s="168"/>
      <c r="F17" s="175">
        <f>DATA!L46</f>
        <v>3.3636363636363638</v>
      </c>
      <c r="G17" s="175">
        <f>DATA!L47</f>
        <v>0.78030730651482627</v>
      </c>
      <c r="H17" s="177" t="str">
        <f>IF(F17&gt;4.5,"มากที่สุด",IF(F17&gt;3.5,"มาก",IF(F17&gt;2.5,"ปานกลาง",IF(F17&gt;1.5,"น้อย",IF(F17&lt;=1.5,"น้อยที่สุด")))))</f>
        <v>ปานกลาง</v>
      </c>
    </row>
    <row r="18" spans="1:10" s="4" customFormat="1" ht="24" customHeight="1">
      <c r="B18" s="172" t="s">
        <v>38</v>
      </c>
      <c r="C18" s="173"/>
      <c r="D18" s="173"/>
      <c r="E18" s="174"/>
      <c r="F18" s="176"/>
      <c r="G18" s="176"/>
      <c r="H18" s="178"/>
    </row>
    <row r="19" spans="1:10" s="4" customFormat="1" ht="24" customHeight="1">
      <c r="B19" s="166" t="s">
        <v>55</v>
      </c>
      <c r="C19" s="167"/>
      <c r="D19" s="167"/>
      <c r="E19" s="168"/>
      <c r="F19" s="175">
        <f>DATA!M46</f>
        <v>3.2727272727272729</v>
      </c>
      <c r="G19" s="175">
        <f>DATA!M47</f>
        <v>0.45051063346696724</v>
      </c>
      <c r="H19" s="177" t="str">
        <f t="shared" ref="H19" si="3">IF(F19&gt;4.5,"มากที่สุด",IF(F19&gt;3.5,"มาก",IF(F19&gt;2.5,"ปานกลาง",IF(F19&gt;1.5,"น้อย",IF(F19&lt;=1.5,"น้อยที่สุด")))))</f>
        <v>ปานกลาง</v>
      </c>
    </row>
    <row r="20" spans="1:10" s="4" customFormat="1" ht="24" customHeight="1">
      <c r="B20" s="172" t="s">
        <v>39</v>
      </c>
      <c r="C20" s="173"/>
      <c r="D20" s="173"/>
      <c r="E20" s="174"/>
      <c r="F20" s="176"/>
      <c r="G20" s="176"/>
      <c r="H20" s="178"/>
    </row>
    <row r="21" spans="1:10" s="4" customFormat="1" ht="24" customHeight="1">
      <c r="B21" s="166" t="s">
        <v>46</v>
      </c>
      <c r="C21" s="167"/>
      <c r="D21" s="167"/>
      <c r="E21" s="168"/>
      <c r="F21" s="175">
        <f>DATA!N46</f>
        <v>3.3636363636363638</v>
      </c>
      <c r="G21" s="175">
        <f>DATA!N47</f>
        <v>0.65025608876235519</v>
      </c>
      <c r="H21" s="177" t="str">
        <f t="shared" ref="H21" si="4">IF(F21&gt;4.5,"มากที่สุด",IF(F21&gt;3.5,"มาก",IF(F21&gt;2.5,"ปานกลาง",IF(F21&gt;1.5,"น้อย",IF(F21&lt;=1.5,"น้อยที่สุด")))))</f>
        <v>ปานกลาง</v>
      </c>
    </row>
    <row r="22" spans="1:10" s="4" customFormat="1" ht="24" customHeight="1">
      <c r="B22" s="172" t="s">
        <v>45</v>
      </c>
      <c r="C22" s="173"/>
      <c r="D22" s="173"/>
      <c r="E22" s="174"/>
      <c r="F22" s="176"/>
      <c r="G22" s="176"/>
      <c r="H22" s="178"/>
    </row>
    <row r="23" spans="1:10" s="4" customFormat="1" ht="24.75" thickBot="1">
      <c r="B23" s="152" t="s">
        <v>12</v>
      </c>
      <c r="C23" s="153"/>
      <c r="D23" s="153"/>
      <c r="E23" s="154"/>
      <c r="F23" s="23">
        <f>DATA!N49</f>
        <v>3.3333333333333335</v>
      </c>
      <c r="G23" s="27">
        <f>DATA!N48</f>
        <v>0.63806322722269593</v>
      </c>
      <c r="H23" s="24" t="str">
        <f>IF(F23&gt;4.5,"มากที่สุด",IF(F23&gt;3.5,"มาก",IF(F23&gt;2.5,"ปานกลาง",IF(F23&gt;1.5,"น้อย",IF(F23&lt;=1.5,"น้อยที่สุด")))))</f>
        <v>ปานกลาง</v>
      </c>
      <c r="J23" s="28"/>
    </row>
    <row r="24" spans="1:10" s="4" customFormat="1" ht="16.5" customHeight="1" thickTop="1">
      <c r="B24" s="6"/>
      <c r="C24" s="6"/>
      <c r="D24" s="6"/>
      <c r="E24" s="6"/>
      <c r="F24" s="29"/>
      <c r="G24" s="29"/>
      <c r="H24" s="29"/>
    </row>
    <row r="25" spans="1:10" s="4" customFormat="1" ht="24">
      <c r="B25" s="10"/>
      <c r="C25" s="10" t="s">
        <v>110</v>
      </c>
      <c r="D25" s="10"/>
      <c r="E25" s="10"/>
      <c r="F25" s="10"/>
      <c r="G25" s="10"/>
      <c r="H25" s="10"/>
      <c r="I25" s="10"/>
      <c r="J25" s="10"/>
    </row>
    <row r="26" spans="1:10" s="4" customFormat="1" ht="24">
      <c r="B26" s="10" t="s">
        <v>86</v>
      </c>
      <c r="C26" s="10"/>
      <c r="D26" s="10"/>
      <c r="E26" s="10"/>
      <c r="F26" s="10"/>
      <c r="G26" s="10"/>
      <c r="H26" s="10"/>
      <c r="I26" s="10"/>
      <c r="J26" s="10"/>
    </row>
    <row r="27" spans="1:10" s="4" customFormat="1" ht="24">
      <c r="B27" s="10" t="s">
        <v>87</v>
      </c>
      <c r="C27" s="10"/>
      <c r="D27" s="10"/>
      <c r="E27" s="10"/>
      <c r="F27" s="10"/>
      <c r="G27" s="10"/>
      <c r="H27" s="10"/>
      <c r="I27" s="10"/>
      <c r="J27" s="10"/>
    </row>
    <row r="28" spans="1:10" s="4" customFormat="1" ht="24">
      <c r="A28" s="41"/>
      <c r="B28" s="41"/>
      <c r="C28" s="41"/>
      <c r="D28" s="41"/>
      <c r="E28" s="41"/>
      <c r="F28" s="41"/>
      <c r="G28" s="10"/>
      <c r="H28" s="10"/>
    </row>
    <row r="29" spans="1:10" s="4" customFormat="1" ht="24">
      <c r="B29" s="10"/>
      <c r="C29" s="10"/>
      <c r="D29" s="10"/>
      <c r="E29" s="10"/>
      <c r="F29" s="10"/>
      <c r="G29" s="10"/>
      <c r="H29" s="10"/>
      <c r="I29" s="10"/>
      <c r="J29" s="10"/>
    </row>
    <row r="30" spans="1:10" s="4" customFormat="1" ht="24">
      <c r="B30" s="10"/>
      <c r="C30" s="10"/>
      <c r="D30" s="10"/>
      <c r="E30" s="10"/>
      <c r="F30" s="10"/>
      <c r="G30" s="10"/>
      <c r="H30" s="10"/>
      <c r="I30" s="10"/>
      <c r="J30" s="10"/>
    </row>
    <row r="31" spans="1:10" s="7" customFormat="1" ht="24">
      <c r="B31" s="38"/>
      <c r="C31" s="38"/>
      <c r="D31" s="38"/>
      <c r="E31" s="38"/>
      <c r="F31" s="39"/>
      <c r="G31" s="39"/>
      <c r="H31" s="40"/>
    </row>
  </sheetData>
  <mergeCells count="37">
    <mergeCell ref="B18:E18"/>
    <mergeCell ref="B22:E22"/>
    <mergeCell ref="F17:F18"/>
    <mergeCell ref="G17:G18"/>
    <mergeCell ref="H17:H18"/>
    <mergeCell ref="F21:F22"/>
    <mergeCell ref="G21:G22"/>
    <mergeCell ref="H21:H22"/>
    <mergeCell ref="B20:E20"/>
    <mergeCell ref="F19:F20"/>
    <mergeCell ref="G19:G20"/>
    <mergeCell ref="H19:H20"/>
    <mergeCell ref="H9:H10"/>
    <mergeCell ref="F13:F14"/>
    <mergeCell ref="G13:G14"/>
    <mergeCell ref="H13:H14"/>
    <mergeCell ref="B17:E17"/>
    <mergeCell ref="F11:F12"/>
    <mergeCell ref="G11:G12"/>
    <mergeCell ref="H11:H12"/>
    <mergeCell ref="B12:E12"/>
    <mergeCell ref="B23:E23"/>
    <mergeCell ref="B6:E7"/>
    <mergeCell ref="F6:F7"/>
    <mergeCell ref="G6:G7"/>
    <mergeCell ref="A1:H1"/>
    <mergeCell ref="H6:H7"/>
    <mergeCell ref="B9:E9"/>
    <mergeCell ref="B11:E11"/>
    <mergeCell ref="B15:E15"/>
    <mergeCell ref="B19:E19"/>
    <mergeCell ref="B21:E21"/>
    <mergeCell ref="B13:E13"/>
    <mergeCell ref="B10:E10"/>
    <mergeCell ref="B14:E14"/>
    <mergeCell ref="F9:F10"/>
    <mergeCell ref="G9:G10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7"/>
  <sheetViews>
    <sheetView tabSelected="1" zoomScale="160" zoomScaleNormal="160" workbookViewId="0">
      <selection activeCell="C12" sqref="C12:F12"/>
    </sheetView>
  </sheetViews>
  <sheetFormatPr defaultRowHeight="23.25"/>
  <cols>
    <col min="1" max="1" width="7.140625" style="1" customWidth="1"/>
    <col min="2" max="2" width="4.5703125" style="1" customWidth="1"/>
    <col min="3" max="3" width="16.140625" style="1" customWidth="1"/>
    <col min="4" max="4" width="6.28515625" style="1" customWidth="1"/>
    <col min="5" max="5" width="15.42578125" style="1" customWidth="1"/>
    <col min="6" max="6" width="15.5703125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7" customFormat="1" ht="24">
      <c r="B1" s="165" t="s">
        <v>111</v>
      </c>
      <c r="C1" s="165"/>
      <c r="D1" s="165"/>
      <c r="E1" s="165"/>
      <c r="F1" s="165"/>
      <c r="G1" s="165"/>
      <c r="H1" s="165"/>
      <c r="I1" s="165"/>
    </row>
    <row r="2" spans="2:11" s="7" customFormat="1" ht="24">
      <c r="B2" s="61"/>
      <c r="C2" s="61"/>
      <c r="D2" s="61"/>
      <c r="E2" s="61"/>
      <c r="F2" s="61"/>
      <c r="G2" s="61"/>
      <c r="H2" s="61"/>
      <c r="I2" s="61"/>
    </row>
    <row r="3" spans="2:11" s="65" customFormat="1" ht="24" thickBot="1">
      <c r="C3" s="66" t="s">
        <v>112</v>
      </c>
      <c r="G3" s="67"/>
      <c r="H3" s="67"/>
      <c r="I3" s="67"/>
    </row>
    <row r="4" spans="2:11" s="65" customFormat="1" ht="19.5" customHeight="1" thickTop="1">
      <c r="C4" s="179" t="s">
        <v>6</v>
      </c>
      <c r="D4" s="180"/>
      <c r="E4" s="180"/>
      <c r="F4" s="181"/>
      <c r="G4" s="185"/>
      <c r="H4" s="187" t="s">
        <v>7</v>
      </c>
      <c r="I4" s="187" t="s">
        <v>8</v>
      </c>
    </row>
    <row r="5" spans="2:11" s="65" customFormat="1" ht="12" customHeight="1" thickBot="1">
      <c r="C5" s="182"/>
      <c r="D5" s="183"/>
      <c r="E5" s="183"/>
      <c r="F5" s="184"/>
      <c r="G5" s="186"/>
      <c r="H5" s="188"/>
      <c r="I5" s="188"/>
    </row>
    <row r="6" spans="2:11" s="65" customFormat="1" ht="24" thickTop="1">
      <c r="C6" s="189" t="s">
        <v>23</v>
      </c>
      <c r="D6" s="190"/>
      <c r="E6" s="190"/>
      <c r="F6" s="191"/>
      <c r="G6" s="68"/>
      <c r="H6" s="69"/>
      <c r="I6" s="69"/>
    </row>
    <row r="7" spans="2:11" s="65" customFormat="1">
      <c r="C7" s="192" t="s">
        <v>48</v>
      </c>
      <c r="D7" s="193"/>
      <c r="E7" s="193"/>
      <c r="F7" s="194"/>
      <c r="G7" s="70">
        <f>DATA!F46</f>
        <v>4.2727272727272725</v>
      </c>
      <c r="H7" s="70">
        <f>DATA!F47</f>
        <v>0.45051063346696724</v>
      </c>
      <c r="I7" s="71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65" customFormat="1">
      <c r="C8" s="72" t="s">
        <v>61</v>
      </c>
      <c r="D8" s="72"/>
      <c r="E8" s="72"/>
      <c r="F8" s="72"/>
      <c r="G8" s="70">
        <f>DATA!G46</f>
        <v>3.8181818181818183</v>
      </c>
      <c r="H8" s="70">
        <f>DATA!G47</f>
        <v>0.94678715647273792</v>
      </c>
      <c r="I8" s="71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65" customFormat="1">
      <c r="C9" s="73" t="s">
        <v>22</v>
      </c>
      <c r="D9" s="74"/>
      <c r="E9" s="74"/>
      <c r="F9" s="75"/>
      <c r="G9" s="198">
        <f>DATA!H46</f>
        <v>3.6363636363636362</v>
      </c>
      <c r="H9" s="198">
        <f>DATA!H47</f>
        <v>0.89158622927248521</v>
      </c>
      <c r="I9" s="202" t="str">
        <f t="shared" ref="I9" si="0">IF(G9&gt;4.5,"มากที่สุด",IF(G9&gt;3.5,"มาก",IF(G9&gt;2.5,"ปานกลาง",IF(G9&gt;1.5,"น้อย",IF(G9&lt;=1.5,"น้อยที่สุด")))))</f>
        <v>มาก</v>
      </c>
    </row>
    <row r="10" spans="2:11" s="65" customFormat="1">
      <c r="C10" s="76" t="s">
        <v>66</v>
      </c>
      <c r="D10" s="77"/>
      <c r="E10" s="77"/>
      <c r="F10" s="78"/>
      <c r="G10" s="199"/>
      <c r="H10" s="199"/>
      <c r="I10" s="203"/>
    </row>
    <row r="11" spans="2:11" s="65" customFormat="1">
      <c r="C11" s="195" t="s">
        <v>9</v>
      </c>
      <c r="D11" s="196"/>
      <c r="E11" s="196"/>
      <c r="F11" s="197"/>
      <c r="G11" s="79">
        <f>DATA!H49</f>
        <v>3.9090909090909092</v>
      </c>
      <c r="H11" s="79">
        <f>DATA!H48</f>
        <v>0.83304413209841133</v>
      </c>
      <c r="I11" s="80" t="str">
        <f>IF(G11&gt;4.5,"มากที่สุด",IF(G11&gt;3.5,"มาก",IF(G11&gt;2.5,"ปานกลาง",IF(G11&gt;1.5,"น้อย",IF(G11&lt;=1.5,"น้อยที่สุด")))))</f>
        <v>มาก</v>
      </c>
      <c r="K11" s="81"/>
    </row>
    <row r="12" spans="2:11" s="65" customFormat="1">
      <c r="C12" s="192" t="s">
        <v>56</v>
      </c>
      <c r="D12" s="193"/>
      <c r="E12" s="193"/>
      <c r="F12" s="194"/>
      <c r="G12" s="86"/>
      <c r="H12" s="86"/>
      <c r="I12" s="87"/>
    </row>
    <row r="13" spans="2:11" s="65" customFormat="1" ht="23.25" customHeight="1">
      <c r="C13" s="210" t="s">
        <v>57</v>
      </c>
      <c r="D13" s="210"/>
      <c r="E13" s="210"/>
      <c r="F13" s="210"/>
      <c r="G13" s="86">
        <f>DATA!O46</f>
        <v>4.1818181818181817</v>
      </c>
      <c r="H13" s="86">
        <f>DATA!O47</f>
        <v>0.39015365325741302</v>
      </c>
      <c r="I13" s="71" t="str">
        <f t="shared" ref="I13:I16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65" customFormat="1" ht="23.25" customHeight="1">
      <c r="C14" s="210" t="s">
        <v>58</v>
      </c>
      <c r="D14" s="210"/>
      <c r="E14" s="210"/>
      <c r="F14" s="210"/>
      <c r="G14" s="84">
        <f>DATA!P46</f>
        <v>4.2727272727272725</v>
      </c>
      <c r="H14" s="84">
        <f>DATA!P47</f>
        <v>0.45051063346696724</v>
      </c>
      <c r="I14" s="85" t="str">
        <f t="shared" si="1"/>
        <v>มาก</v>
      </c>
    </row>
    <row r="15" spans="2:11" s="65" customFormat="1">
      <c r="C15" s="204" t="s">
        <v>47</v>
      </c>
      <c r="D15" s="205"/>
      <c r="E15" s="205"/>
      <c r="F15" s="206"/>
      <c r="G15" s="82">
        <f>DATA!P49</f>
        <v>4.2272727272727275</v>
      </c>
      <c r="H15" s="82">
        <f>DATA!P48</f>
        <v>0.4214717707041869</v>
      </c>
      <c r="I15" s="83" t="str">
        <f t="shared" si="1"/>
        <v>มาก</v>
      </c>
    </row>
    <row r="16" spans="2:11" s="65" customFormat="1" ht="24" thickBot="1">
      <c r="C16" s="207" t="s">
        <v>10</v>
      </c>
      <c r="D16" s="208"/>
      <c r="E16" s="208"/>
      <c r="F16" s="209"/>
      <c r="G16" s="88">
        <f>DATA!Q46</f>
        <v>4.0363636363636362</v>
      </c>
      <c r="H16" s="88">
        <f>DATA!Q47</f>
        <v>0.71420387362494109</v>
      </c>
      <c r="I16" s="89" t="str">
        <f t="shared" si="1"/>
        <v>มาก</v>
      </c>
    </row>
    <row r="17" spans="2:9" s="65" customFormat="1" ht="24" thickTop="1">
      <c r="C17" s="98"/>
      <c r="D17" s="98"/>
      <c r="E17" s="98"/>
      <c r="F17" s="98"/>
      <c r="G17" s="99"/>
      <c r="H17" s="99"/>
      <c r="I17" s="100"/>
    </row>
    <row r="18" spans="2:9" s="4" customFormat="1" ht="24">
      <c r="C18" s="104" t="s">
        <v>113</v>
      </c>
      <c r="D18" s="106"/>
      <c r="E18" s="106"/>
      <c r="F18" s="106"/>
      <c r="G18" s="106"/>
      <c r="H18" s="106"/>
      <c r="I18" s="106"/>
    </row>
    <row r="19" spans="2:9" s="4" customFormat="1" ht="24">
      <c r="C19" s="200" t="s">
        <v>67</v>
      </c>
      <c r="D19" s="201"/>
      <c r="E19" s="201"/>
      <c r="F19" s="201"/>
      <c r="G19" s="201"/>
      <c r="H19" s="201"/>
      <c r="I19" s="201"/>
    </row>
    <row r="20" spans="2:9" s="4" customFormat="1" ht="24">
      <c r="C20" s="117" t="s">
        <v>88</v>
      </c>
      <c r="D20" s="120"/>
      <c r="E20" s="120"/>
      <c r="F20" s="120"/>
      <c r="G20" s="120"/>
      <c r="H20" s="120"/>
      <c r="I20" s="120"/>
    </row>
    <row r="21" spans="2:9" s="4" customFormat="1" ht="24">
      <c r="C21" s="30" t="s">
        <v>89</v>
      </c>
      <c r="D21" s="30"/>
      <c r="E21" s="30"/>
      <c r="F21" s="30"/>
      <c r="G21" s="30"/>
      <c r="H21" s="30"/>
      <c r="I21" s="30"/>
    </row>
    <row r="22" spans="2:9" s="4" customFormat="1" ht="24">
      <c r="C22" s="30" t="s">
        <v>90</v>
      </c>
      <c r="D22" s="117"/>
      <c r="E22" s="117"/>
      <c r="F22" s="117"/>
      <c r="G22" s="117"/>
      <c r="H22" s="117"/>
      <c r="I22" s="117"/>
    </row>
    <row r="23" spans="2:9" s="4" customFormat="1" ht="24">
      <c r="C23" s="30" t="s">
        <v>49</v>
      </c>
      <c r="D23" s="117"/>
      <c r="E23" s="117"/>
      <c r="F23" s="117"/>
      <c r="G23" s="117"/>
      <c r="H23" s="117"/>
      <c r="I23" s="117"/>
    </row>
    <row r="24" spans="2:9" s="4" customFormat="1" ht="24">
      <c r="C24" s="200" t="s">
        <v>92</v>
      </c>
      <c r="D24" s="201"/>
      <c r="E24" s="201"/>
      <c r="F24" s="201"/>
      <c r="G24" s="201"/>
      <c r="H24" s="201"/>
      <c r="I24" s="201"/>
    </row>
    <row r="25" spans="2:9" s="4" customFormat="1" ht="24">
      <c r="C25" s="117" t="s">
        <v>91</v>
      </c>
      <c r="D25" s="120"/>
      <c r="E25" s="120"/>
      <c r="F25" s="120"/>
      <c r="G25" s="120"/>
      <c r="H25" s="120"/>
      <c r="I25" s="120"/>
    </row>
    <row r="26" spans="2:9" s="4" customFormat="1" ht="24">
      <c r="C26" s="117"/>
      <c r="D26" s="120"/>
      <c r="E26" s="120"/>
      <c r="F26" s="120"/>
      <c r="G26" s="120"/>
      <c r="H26" s="120"/>
      <c r="I26" s="120"/>
    </row>
    <row r="27" spans="2:9" s="4" customFormat="1" ht="24">
      <c r="B27" s="49"/>
    </row>
  </sheetData>
  <mergeCells count="18">
    <mergeCell ref="C19:I19"/>
    <mergeCell ref="C24:I24"/>
    <mergeCell ref="I9:I10"/>
    <mergeCell ref="C15:F15"/>
    <mergeCell ref="C16:F16"/>
    <mergeCell ref="C14:F14"/>
    <mergeCell ref="C12:F12"/>
    <mergeCell ref="C13:F13"/>
    <mergeCell ref="C6:F6"/>
    <mergeCell ref="C7:F7"/>
    <mergeCell ref="C11:F11"/>
    <mergeCell ref="G9:G10"/>
    <mergeCell ref="H9:H10"/>
    <mergeCell ref="B1:I1"/>
    <mergeCell ref="C4:F5"/>
    <mergeCell ref="G4:G5"/>
    <mergeCell ref="H4:H5"/>
    <mergeCell ref="I4:I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ก่อน-หลัง</vt:lpstr>
      <vt:lpstr>ตาราง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2020-05-08T02:33:28Z</cp:lastPrinted>
  <dcterms:created xsi:type="dcterms:W3CDTF">2014-10-15T08:34:52Z</dcterms:created>
  <dcterms:modified xsi:type="dcterms:W3CDTF">2020-05-08T02:33:46Z</dcterms:modified>
</cp:coreProperties>
</file>