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3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4" sheetId="14" r:id="rId5"/>
    <sheet name="เสนอแนะ" sheetId="17" r:id="rId6"/>
  </sheets>
  <definedNames>
    <definedName name="_xlnm._FilterDatabase" localSheetId="0" hidden="1">DATA!$A$1:$BW$1</definedName>
  </definedNames>
  <calcPr calcId="162913"/>
</workbook>
</file>

<file path=xl/calcChain.xml><?xml version="1.0" encoding="utf-8"?>
<calcChain xmlns="http://schemas.openxmlformats.org/spreadsheetml/2006/main">
  <c r="G8" i="12" l="1"/>
  <c r="F32" i="14"/>
  <c r="G32" i="14"/>
  <c r="G31" i="14"/>
  <c r="G30" i="14"/>
  <c r="G29" i="14"/>
  <c r="F31" i="14"/>
  <c r="F30" i="14"/>
  <c r="F29" i="14"/>
  <c r="AO12" i="1"/>
  <c r="AO10" i="1"/>
  <c r="AP11" i="1"/>
  <c r="AP10" i="1"/>
  <c r="AO13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G20" i="12" s="1"/>
  <c r="AG11" i="1"/>
  <c r="AH11" i="1"/>
  <c r="AI11" i="1"/>
  <c r="AJ11" i="1"/>
  <c r="AK11" i="1"/>
  <c r="AL11" i="1"/>
  <c r="AM11" i="1"/>
  <c r="AN11" i="1"/>
  <c r="AO11" i="1"/>
  <c r="M10" i="1"/>
  <c r="N10" i="1"/>
  <c r="O10" i="1"/>
  <c r="P10" i="1"/>
  <c r="Q10" i="1"/>
  <c r="R10" i="1"/>
  <c r="S10" i="1"/>
  <c r="T10" i="1"/>
  <c r="U10" i="1"/>
  <c r="V10" i="1"/>
  <c r="W10" i="1"/>
  <c r="X10" i="1"/>
  <c r="F10" i="12" s="1"/>
  <c r="Y10" i="1"/>
  <c r="F11" i="12" s="1"/>
  <c r="Z10" i="1"/>
  <c r="AA10" i="1"/>
  <c r="AB10" i="1"/>
  <c r="F14" i="12" s="1"/>
  <c r="AC10" i="1"/>
  <c r="AD10" i="1"/>
  <c r="AE10" i="1"/>
  <c r="AF10" i="1"/>
  <c r="AG10" i="1"/>
  <c r="AH10" i="1"/>
  <c r="AI10" i="1"/>
  <c r="AJ10" i="1"/>
  <c r="AK10" i="1"/>
  <c r="AL10" i="1"/>
  <c r="AM10" i="1"/>
  <c r="AN10" i="1"/>
  <c r="L11" i="1"/>
  <c r="L10" i="1"/>
  <c r="G26" i="14"/>
  <c r="G25" i="14"/>
  <c r="F27" i="14"/>
  <c r="H27" i="14" s="1"/>
  <c r="F26" i="14"/>
  <c r="H26" i="14" s="1"/>
  <c r="F25" i="14"/>
  <c r="H25" i="14" s="1"/>
  <c r="F24" i="14"/>
  <c r="H24" i="14" s="1"/>
  <c r="G23" i="12"/>
  <c r="G22" i="12"/>
  <c r="G21" i="12"/>
  <c r="G19" i="12"/>
  <c r="G18" i="12"/>
  <c r="G17" i="12"/>
  <c r="F23" i="12"/>
  <c r="F22" i="12"/>
  <c r="F21" i="12"/>
  <c r="F20" i="12"/>
  <c r="F19" i="12"/>
  <c r="F18" i="12"/>
  <c r="F17" i="12"/>
  <c r="G15" i="12"/>
  <c r="G14" i="12"/>
  <c r="G13" i="12"/>
  <c r="G12" i="12"/>
  <c r="G11" i="12"/>
  <c r="G10" i="12"/>
  <c r="F13" i="12"/>
  <c r="F12" i="12"/>
  <c r="F9" i="12"/>
  <c r="F8" i="12"/>
  <c r="G24" i="14" l="1"/>
  <c r="D15" i="17"/>
  <c r="H11" i="12"/>
  <c r="H12" i="12"/>
  <c r="H13" i="12"/>
  <c r="H14" i="12"/>
  <c r="H20" i="12"/>
  <c r="H21" i="12"/>
  <c r="H22" i="12"/>
  <c r="H23" i="12"/>
  <c r="H17" i="12"/>
  <c r="H18" i="12"/>
  <c r="H19" i="12"/>
  <c r="H9" i="12"/>
  <c r="G9" i="12"/>
  <c r="H10" i="12"/>
  <c r="G47" i="2"/>
  <c r="G29" i="2"/>
  <c r="G19" i="2"/>
  <c r="H28" i="2" s="1"/>
  <c r="D20" i="1"/>
  <c r="D19" i="1"/>
  <c r="D18" i="1"/>
  <c r="D17" i="1"/>
  <c r="D16" i="1"/>
  <c r="D15" i="1"/>
  <c r="N12" i="1"/>
  <c r="E11" i="1"/>
  <c r="F11" i="1"/>
  <c r="G11" i="1"/>
  <c r="H11" i="1"/>
  <c r="I11" i="1"/>
  <c r="J11" i="1"/>
  <c r="K11" i="1"/>
  <c r="E10" i="1"/>
  <c r="F10" i="1"/>
  <c r="G10" i="1"/>
  <c r="H10" i="1"/>
  <c r="I10" i="1"/>
  <c r="J10" i="1"/>
  <c r="K10" i="1"/>
  <c r="U12" i="1"/>
  <c r="AB12" i="1"/>
  <c r="AI13" i="1"/>
  <c r="AI12" i="1"/>
  <c r="AL12" i="1"/>
  <c r="AB13" i="1"/>
  <c r="H27" i="2" l="1"/>
  <c r="H29" i="2"/>
  <c r="U13" i="1" l="1"/>
  <c r="AL13" i="1"/>
  <c r="P13" i="1"/>
  <c r="P12" i="1"/>
  <c r="N13" i="1"/>
  <c r="D11" i="1"/>
  <c r="D10" i="1"/>
  <c r="G33" i="14" l="1"/>
  <c r="F33" i="14"/>
  <c r="H33" i="14" s="1"/>
  <c r="D9" i="17" l="1"/>
  <c r="H15" i="2" l="1"/>
  <c r="H18" i="2"/>
  <c r="H19" i="2"/>
  <c r="H17" i="2"/>
  <c r="H16" i="2"/>
  <c r="F15" i="12" l="1"/>
  <c r="H29" i="14"/>
  <c r="H31" i="14"/>
  <c r="H43" i="2" l="1"/>
  <c r="H45" i="2" l="1"/>
  <c r="H42" i="2"/>
  <c r="H40" i="2"/>
  <c r="H41" i="2"/>
  <c r="H47" i="2"/>
  <c r="H44" i="2"/>
  <c r="H46" i="2"/>
  <c r="H39" i="2"/>
  <c r="H8" i="12" l="1"/>
  <c r="F24" i="12"/>
  <c r="G24" i="12"/>
  <c r="F8" i="14" l="1"/>
  <c r="H8" i="14" s="1"/>
  <c r="G11" i="14" l="1"/>
  <c r="F14" i="14"/>
  <c r="F17" i="14"/>
  <c r="F18" i="14"/>
  <c r="F19" i="14"/>
  <c r="F20" i="14"/>
  <c r="F21" i="14"/>
  <c r="F13" i="14"/>
  <c r="G9" i="14"/>
  <c r="G10" i="14"/>
  <c r="G13" i="14"/>
  <c r="G14" i="14"/>
  <c r="G17" i="14"/>
  <c r="G18" i="14"/>
  <c r="G19" i="14"/>
  <c r="G20" i="14"/>
  <c r="G21" i="14"/>
  <c r="G8" i="14"/>
  <c r="F9" i="14" l="1"/>
  <c r="F10" i="14"/>
  <c r="H30" i="14" l="1"/>
  <c r="H21" i="14"/>
  <c r="H20" i="14"/>
  <c r="H19" i="14"/>
  <c r="H18" i="14"/>
  <c r="H17" i="14"/>
  <c r="H14" i="14"/>
  <c r="H13" i="14"/>
  <c r="H10" i="14"/>
  <c r="H9" i="14"/>
  <c r="H24" i="12"/>
  <c r="H15" i="12" l="1"/>
  <c r="F22" i="14" l="1"/>
  <c r="H22" i="14" s="1"/>
  <c r="F15" i="14"/>
  <c r="H15" i="14" s="1"/>
  <c r="H32" i="14" l="1"/>
  <c r="F11" i="14"/>
  <c r="H11" i="14" s="1"/>
  <c r="G22" i="14" l="1"/>
  <c r="G15" i="14" l="1"/>
  <c r="H14" i="2" l="1"/>
</calcChain>
</file>

<file path=xl/sharedStrings.xml><?xml version="1.0" encoding="utf-8"?>
<sst xmlns="http://schemas.openxmlformats.org/spreadsheetml/2006/main" count="223" uniqueCount="177">
  <si>
    <t>คณะ</t>
  </si>
  <si>
    <t>web</t>
  </si>
  <si>
    <t>เฟสบุ๊ก</t>
  </si>
  <si>
    <t>อาจารย์</t>
  </si>
  <si>
    <t>4.1.1</t>
  </si>
  <si>
    <t>4.2.1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</si>
  <si>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</si>
  <si>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</si>
  <si>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</si>
  <si>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</si>
  <si>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</si>
  <si>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</si>
  <si>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</si>
  <si>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</si>
  <si>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</si>
  <si>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</si>
  <si>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</si>
  <si>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</si>
  <si>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</si>
  <si>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</si>
  <si>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</si>
  <si>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</si>
  <si>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</si>
  <si>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</si>
  <si>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</si>
  <si>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</si>
  <si>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3.2 ความชัดเจนของจอภาพนำเสนอ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</si>
  <si>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</si>
  <si>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</si>
  <si>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</si>
  <si>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</si>
  <si>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</si>
  <si>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</si>
  <si>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</si>
  <si>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</si>
  <si>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</si>
  <si>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</si>
  <si>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</si>
  <si>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</si>
  <si>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</si>
  <si>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</si>
  <si>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</si>
  <si>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</si>
  <si>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</si>
  <si>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</si>
  <si>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     เฉลี่ยรวมด้านเอกสารประกอบการอบรม</t>
  </si>
  <si>
    <t>(ตอบได้มากกว่า 1 ข้อ)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</si>
  <si>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</si>
  <si>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4.1.3</t>
  </si>
  <si>
    <t>4.2.3</t>
  </si>
  <si>
    <t>ใบปลิว</t>
  </si>
  <si>
    <t>Website บัณฑิตวิทยาลัย</t>
  </si>
  <si>
    <t>E-mail</t>
  </si>
  <si>
    <t>ใบปลิว/โปสเตอร์ประชาสัมพันธ์โครงการ</t>
  </si>
  <si>
    <t xml:space="preserve">        ตอนที่ 3 ข้อเสนอแนะอื่นๆ</t>
  </si>
  <si>
    <t>บุคลากรมหาวิทยาลัยนเรศวร</t>
  </si>
  <si>
    <t>4.1.4</t>
  </si>
  <si>
    <t>4.1.5</t>
  </si>
  <si>
    <t>4.1.6</t>
  </si>
  <si>
    <t>4.1.7</t>
  </si>
  <si>
    <t>4.2.4</t>
  </si>
  <si>
    <t>4.2.5</t>
  </si>
  <si>
    <t>4.2.6</t>
  </si>
  <si>
    <t>4.2.7</t>
  </si>
  <si>
    <t>สาขาวิชา</t>
  </si>
  <si>
    <t>ไม่ระบุ</t>
  </si>
  <si>
    <t>วิศวกรรมคอมพิวเตอร์</t>
  </si>
  <si>
    <t>Big Data/Data Science/Data Engineer</t>
  </si>
  <si>
    <t>เศรษฐศาสตร์ /การเงิน /การออมเงินระยะยาว</t>
  </si>
  <si>
    <t>บุคคลภายนอก</t>
  </si>
  <si>
    <t>หนังสือ ปชส.</t>
  </si>
  <si>
    <t>นิสิตระดับปริญญาเอก</t>
  </si>
  <si>
    <t>นิสิตระดับปริญญาโท</t>
  </si>
  <si>
    <t>ผลการประเมินโครงการบริการวิชาการเพื่อพัฒนาศักยภาพทรัพยากรบุคคลแบบบูรณาการศาสตร์</t>
  </si>
  <si>
    <t>ยุค Thailand 4.0 ประจำปีงบประมาณ 2562</t>
  </si>
  <si>
    <t>ระหว่างวันที่ 1 - 2 มิถุนายน 2562</t>
  </si>
  <si>
    <t>จัดโดย บัณฑิตวิทยาลัย มหาวิทยาลัยนเรศวร</t>
  </si>
  <si>
    <t>ณ ห้องปฏิบัติการคอมพิวเตอร์ 209 กองบริการเทคโนโลยีสารสนเทศและการสื่อสาร (CITCOMS)</t>
  </si>
  <si>
    <t>หลักสูตร การพัฒนาบล็อกเชน (Block chain Development)</t>
  </si>
  <si>
    <t xml:space="preserve">          จากการจัดโครงการบริการวิชาการเพื่อพัฒนาศักยภาพทรัพยากรบุคคลแบบบูรณาการศาสตร์</t>
  </si>
  <si>
    <t>ยุค Thailand 4.0 ประจำปีงบประมาณ 2562 หลักสูตร การพัฒนาบล็อกเชน (Block chain Development)</t>
  </si>
  <si>
    <t>ระหว่างวันที่ 1 - 2 มิถุนายน 2562 ณ ห้องปฏิบัติการคอมพิวเตอร์ 209 กองบริการเทคโนโลยีสารสนเทศ</t>
  </si>
  <si>
    <t xml:space="preserve">      ผลการประเมินโครงการบริการวิชาการเพื่อพัฒนาศักยภาพทรัพยากรบุคคลแบบบูรณาการศาสตร์</t>
  </si>
  <si>
    <t xml:space="preserve">      ณ ห้องปฏิบัติการคอมพิวเตอร์ 209 กองบริการเทคโนโลยีสารสนเทศและการสื่อสาร (CITCOMS)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</si>
  <si>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</si>
  <si>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>สาขาวิชาวิศวกรรมคอมพิวเตอร์</t>
  </si>
  <si>
    <r>
      <t xml:space="preserve">ตาราง 3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</si>
  <si>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E - Mail</t>
  </si>
  <si>
    <t>หนังสือประชาสัมพันธ์</t>
  </si>
  <si>
    <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8)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</si>
  <si>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</si>
  <si>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t xml:space="preserve">ตาราง 5 </t>
    </r>
    <r>
      <rPr>
        <sz val="16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8)</t>
    </r>
  </si>
  <si>
    <t>4.1.1 Blockchain Introduction, Blockchain in Finance, Insurance, Logistics, Healthcare, Energy, Media, Retails, Real Estate, Government, etc.</t>
  </si>
  <si>
    <t>4.1.2  Blockchain Technical Session, Mining Process and Proof of Work และ Double Spend in Bitcoin</t>
  </si>
  <si>
    <t>4.1.3 Cryptocurrency และ Digital asset exchange market and Security Token Offering</t>
  </si>
  <si>
    <t>4.1.4 Introduction to Ethereum and Smart Contract และ Ethereum Installation and Setup</t>
  </si>
  <si>
    <t>4.1.5 Solidity Language และ Ethereum and Matamask</t>
  </si>
  <si>
    <t>4.1.6 Ethereum Application Development using web3.js และ Private Blockchain on Ethereum</t>
  </si>
  <si>
    <t>4.1.7 Multiple Node Setup on private blockchain และ Blockchain Development Case Study (E-Vote)</t>
  </si>
  <si>
    <t>ควรมีเอกสารประกอบการอบรมทุกบทเรียน เพราะมีเนื้อหาบางส่วน</t>
  </si>
  <si>
    <t>ต้องเขียนเพิ่มเติมในขณะที่วิทยากรบรรยาย</t>
  </si>
  <si>
    <t>ที่จัดในโครงการฯ ภาพรวม อยู่ในระดับน้อย (ค่าเฉลี่ย 1.64)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</si>
  <si>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3.98) </t>
  </si>
  <si>
    <t xml:space="preserve">   1.2  ความเหมาะสมของวันจัดโครงการ (วันเสาร์ - อาทิตย์)</t>
  </si>
  <si>
    <t xml:space="preserve">   1.3  ความเหมาะสมของระยะเวลาในการจัดโครงการ (08.00 - 17.00 น.)</t>
  </si>
  <si>
    <t xml:space="preserve">   4.6 การเข้ารับการอบรมในครั้งนี้เป็นประโยชน์ต่อท่านมากน้อยเพียงใด</t>
  </si>
  <si>
    <t>5.  ด้านเอกสารประกอบการอบรม</t>
  </si>
  <si>
    <t xml:space="preserve">   5.1 ความชัดเจน ความสมบูรณ์ของเอกสารประกอบการอบรม</t>
  </si>
  <si>
    <t>ครั้งต่อไปอย่างไรบ้าง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</si>
  <si>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ท่านมีข้อเสนอแนะเพื่อการปรับปรุงการดำเนินโครงการฯ </t>
  </si>
  <si>
    <t>3.2 ท่านต้องการให้บัณฑิตวิทยาลัยเปิดหลักสูตรอบรมระยะสั้นในหัวข้อใด</t>
  </si>
  <si>
    <t xml:space="preserve">   3.3 ความชัดเจนของระบบเสียงภายในห้องอบรม</t>
  </si>
  <si>
    <t xml:space="preserve">   3.1 ความเหมาะสมของขนาดห้องอบรม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</si>
  <si>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</si>
  <si>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</si>
  <si>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4.2.1 Blockchain Introduction, Blockchain in Finance, Insurance, Logistics, Healthcare, Energy, Media, Retails, Real Estate, Government, etc.</t>
  </si>
  <si>
    <t>4.2.2  Blockchain Technical Session, Mining Process and Proof of Work และ Double Spend in Bitcoin</t>
  </si>
  <si>
    <t>4.2.3 Cryptocurrency และ Digital asset exchange market and Security Token Offering</t>
  </si>
  <si>
    <t>4.2.4 Introduction to Ethereum and Smart Contract และ Ethereum Installation and Setup</t>
  </si>
  <si>
    <t>4.2.5 Solidity Language และ Ethereum and Matamask</t>
  </si>
  <si>
    <t>4.2.6 Ethereum Application Development using web3.js และ Private Blockchain on Ethereum</t>
  </si>
  <si>
    <t>4.2.7 Multiple Node Setup on private blockchain และ Blockchain Development Case Study (E-Vote)</t>
  </si>
  <si>
    <t>ระดับ</t>
  </si>
  <si>
    <t>ความคิดเห็น</t>
  </si>
  <si>
    <t>และการสื่อสาร (CITCOMS)  มหาวิทยาลัยนเรศวร โดยมีวัตถุประสงค์ เพื่อเพิ่มพูนพัฒนาทักษะและส่งเสริม</t>
  </si>
  <si>
    <t xml:space="preserve">   5.2 เนื้อหาสาระของเอกสารประกอบการอบรมตรงตามความต้องการของท่าน</t>
  </si>
  <si>
    <t xml:space="preserve">   5.3 ประโยชน์ที่ได้รับจากเอกสารประกอบการอบรม</t>
  </si>
  <si>
    <t>ของผู้เข้าร่วมโครงการ โดยผู้เข้าร่วมโครงการเป็นบุคลากรมหาวิทยาลัยนเรศวร คิดเป็นร้อยละ 50.00</t>
  </si>
  <si>
    <t xml:space="preserve">          ผู้ตอบแบบสอบถามทราบข้อมูลการดำเนินโครงการจากอาจารย์ที่ปรึกษามากที่สุด คิดเป็นร้อยละ 21.43</t>
  </si>
  <si>
    <t>รองลงมาได้แก่ Website บัณฑิตวิทยาลัย Facebook บัณฑิตวิทยาลัย คณะที่สังกัด และใบปลิว/โปสเตอร์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</si>
  <si>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3.98) เมื่อเทียบกับ</t>
  </si>
  <si>
    <t>ก่อนการเข้ารับการอบรม อยู่ในระดับน้อย (ค่าเฉลี่ย 1.64)</t>
  </si>
  <si>
    <t xml:space="preserve">         ความรู้ของวิทยากร (ผศ.ดร.รัฐกร พูลทรัพย์) ความรู้ และความสามารถในการถ่ายทอดความรู้ของวิทยากร </t>
  </si>
  <si>
    <t xml:space="preserve">         (คุณธีรพงค์ ศันสนียวรรธน์) การเข้ารับการอบรมในครั้งนี้เป็นประโยชน์ (ค่าเฉลี่ย 4.88) และข้อที่มีค่าเฉลี่ยต่ำที่สุดคือ </t>
  </si>
  <si>
    <t xml:space="preserve">         ความเหมาะสมของวันจัดโครงการ (วันเสาร์ - อาทิตย์) ความเหมาะสมของระยะเวลาในการจัดโครงการ </t>
  </si>
  <si>
    <t xml:space="preserve">         (08.00 - 17.00 น.) (ค่าเฉลี่ย 4.38)</t>
  </si>
  <si>
    <t>1.ควรมีเอกสารประกอบการอบรมทุกบทเรียน เพราะมีเนื้อหาบางส่วนต้องเขียนเพิ่มเติมในขณะที่วิทยากรบรรยาย</t>
  </si>
  <si>
    <t>ข้อเสนอแนะอื่นๆ</t>
  </si>
  <si>
    <t>1.Big Data/Data Science/Data Engineer</t>
  </si>
  <si>
    <t>2.เศรษฐศาสตร์ /การเงิน /การออมเงินระยะยาว</t>
  </si>
  <si>
    <t>ท่านต้องการให้บัณฑิตวิทยาลัยเปิดหลักสูตรอบรมระยะสั้นในหัวข้อใด</t>
  </si>
  <si>
    <t xml:space="preserve">             จากการดำเนินการจัดโครงการฯ ครั้งนี้ ท่านมีข้อเสนอแนะเพื่อการปรับปรุงการดำเนินโครงการฯ </t>
  </si>
  <si>
    <t>ศักยภาพทรัพยากรมนุษย์ด้วยโครงการบริการวิชาการ เป้าหมายผู้เข้าร่วมโครงการ จำนวน 30 คน</t>
  </si>
  <si>
    <t>มีผู้เข้าร่วมโครงการ จำนวน 10 คน มีผู้ตอบแบบสอบถาม จำนวนทั้งสิ้น 8 คน คิดเป็นร้อยละ 80.00</t>
  </si>
  <si>
    <t>จากตาราง 5 พบว่าผู้ตอบแบบสอบถามมีความคิดเห็นเกี่ยวกับการจัดโครงการบริการวิชาการเพื่อพัฒนา</t>
  </si>
  <si>
    <t>ศักยภาพทรัพยากรบุคคลแบบบูรณาการศาสตร์ยุค Thailand 4.0 ประจำปีงบประมาณ 2562 หลักสูตร การพัฒนา</t>
  </si>
  <si>
    <t xml:space="preserve">บล็อกเชน (Block chain Development) ระหว่างวันที่ 1 - 2 มิถุนายน 2562 ณ ห้องปฏิบัติการคอมพิวเตอร์ 209 </t>
  </si>
  <si>
    <t>โครงการฯ มีความคิดเห็นอยู่ในระดับมากที่สุด (ค่าเฉลี่ย 4.69)</t>
  </si>
  <si>
    <t>กองบริการเทคโนโลยีสารสนเทศและการสื่อสาร (CITCOMS) มหาวิทยาลัยนเรศวร ในภาพรวมพบว่า ผู้เข้าร่วม</t>
  </si>
  <si>
    <t>ด้านสิ่งอำนวยความสะดวก (ค่าเฉลี่ย 4.73) และด้านเอกสารประกอบการอบรม (ค่าเฉลี่ย 4.71) เมื่อพิจารณา</t>
  </si>
  <si>
    <t>รายข้อแล้ว พบว่า ข้อที่มีค่าเฉลี่ยสูงที่สุดคือ ความชัดเจนของระบบเสียงภายในห้องอบรม ความรู้ และความสามารถ</t>
  </si>
  <si>
    <t>ในการถ่ายทอดความรู้ของวิทยากร (ผศ.ดร.รัฐกร พูลทรัพย์) ความรู้ และความสามารถในการถ่ายทอดความรู้</t>
  </si>
  <si>
    <t>ของวิทยากร (คุณธีรพงค์ ศันสนียวรรธน์) การเข้ารับการอบรมในครั้งนี้เป็นประโยชน์ (ค่าเฉลี่ย 4.88) และข้อที่มี</t>
  </si>
  <si>
    <t>จัดโครงการ (08.00 - 17.00 น.) (ค่าเฉลี่ย 4.38)</t>
  </si>
  <si>
    <t>ค่าเฉลี่ยต่ำที่สุดคือ ความเหมาะสมของวันจัดโครงการ (วันเสาร์ - อาทิตย์) ความเหมาะสมของระยะเวลาในการ</t>
  </si>
  <si>
    <t>4. ด้านคุณภาพการให้บริการ (โครงการอบรมฯ)</t>
  </si>
  <si>
    <t xml:space="preserve">            เฉลี่ยรวมด้านคุณภาพการให้บริการ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</si>
  <si>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4.88) รองลงมาคือ </t>
  </si>
  <si>
    <t xml:space="preserve">         (ค่าเฉลี่ย 4.73) และด้านเอกสารประกอบการอบรม (ค่าเฉลี่ย 4.71) เมื่อพิจารณารายข้อแล้ว พบว่า </t>
  </si>
  <si>
    <t xml:space="preserve">         พบว่า ด้านคุณภาพการให้บริการ มีค่าเฉลี่ยสูงสุด (ค่าเฉลี่ย 4.88) รองลงมาคือ ด้านสิ่งอำนวยความสะดวก </t>
  </si>
  <si>
    <t xml:space="preserve">           ประชาสัมพันธ์โครงการ คิดเป็นร้อยละ 14.29</t>
  </si>
  <si>
    <t>สังกัดสาขาวิชาวิศวกรรมคอมพิวเตอร์ คิดเป็นร้อยละ 12.50</t>
  </si>
  <si>
    <t xml:space="preserve">          ความคิดเห็นเกี่ยวกับการจัดโครงการฯ ในภาพรวมอยู่ในระดับมากที่สุด (ค่าเฉลี่ย 4.69) เมื่อพิจารณารายด้าน</t>
  </si>
  <si>
    <t xml:space="preserve">         ข้อที่มีค่าเฉลี่ยสูงที่สุดคือ ความชัดเจนของระบบเสียงภายในห้องอบรม ความรู้ และความสามารถในการถ่ายทอด</t>
  </si>
  <si>
    <t xml:space="preserve">จากตาราง 1 แสดงจำนวนและร้อยละของผู้ตอบแบบสอบถาม จำแนกตามสถานภาพ พบว่า </t>
  </si>
  <si>
    <t>ผู้ตอบแบบสอบถามส่วนใหญ่เป็นบุคลากรมหาวิทยาลัยนเรศวร คิดเป็นร้อยละ 50.00</t>
  </si>
  <si>
    <t xml:space="preserve">จากตาราง 2   แสดงจำนวนและร้อยละของผู้ตอบแบบสอบถาม จำแนกตามสาขาวิชา พบว่า </t>
  </si>
  <si>
    <t>ผู้ตอบแบบสอบถามสังกัดสาขาวิชาวิศวกรรมคอมพิวเตอร์ คิดเป็นร้อยละ 12.50</t>
  </si>
  <si>
    <t>จากตาราง 3 แสดงจำนวนและร้อยละของผู้ตอบแบบสอบถาม จำแนกตามการประชาสัมพันธ์</t>
  </si>
  <si>
    <t xml:space="preserve">โครงการฯ  พบว่า ผู้ตอบแบบสอบถามทราบข้อมูลการจัดโครงการจาก อาจารย์ที่ปรึกษามากที่สุด </t>
  </si>
  <si>
    <t xml:space="preserve">คิดเป็นร้อยละ 21.43 รองลงมาได้แก่ Website บัณฑิตวิทยาลัย Facebook บัณฑิตวิทยาลัย คณะที่สังกัด </t>
  </si>
  <si>
    <t>และใบปลิว/โปสเตอร์ประชาสัมพันธ์โครงการ คิดเป็นร้อยละ 14.29</t>
  </si>
  <si>
    <r>
      <t xml:space="preserve">   4.4 ความรู้ และความสามารถในการถ่ายทอดความรู้ของวิทยากร </t>
    </r>
    <r>
      <rPr>
        <sz val="14"/>
        <color theme="1"/>
        <rFont val="TH SarabunPSK"/>
        <family val="2"/>
      </rPr>
      <t>(คุณธีรพงค์ ศันสนียวรรธน์)</t>
    </r>
  </si>
  <si>
    <r>
      <t xml:space="preserve">   4.3 ความรู้ และความสามารถในการถ่ายทอดความรู้ของวิทยากร </t>
    </r>
    <r>
      <rPr>
        <sz val="14"/>
        <color theme="1"/>
        <rFont val="TH SarabunPSK"/>
        <family val="2"/>
      </rPr>
      <t>(ผศ.ดร.รัฐกร พูลทรัพย์)</t>
    </r>
  </si>
  <si>
    <t>- 5 -</t>
  </si>
  <si>
    <t>- 6 -</t>
  </si>
  <si>
    <t>- 7 -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</si>
</sst>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  <font>
      <sz val="10"/>
      <color rgb="FF000000"/>
      <name val="Arial"/>
      <family val="2"/>
    </font>
    <font>
      <b/>
      <sz val="16"/>
      <color rgb="FF000000"/>
      <name val="TH SarabunPSK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indexed="8"/>
      <name val="TH SarabunPSK"/>
      <family val="2"/>
    </font>
    <font>
      <sz val="18"/>
      <color rgb="FFFF0000"/>
      <name val="TH SarabunPSK"/>
      <family val="2"/>
    </font>
    <font>
      <sz val="18"/>
      <color indexed="8"/>
      <name val="TH SarabunPSK"/>
      <family val="2"/>
    </font>
    <font>
      <i/>
      <sz val="16"/>
      <color theme="1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" fillId="0" borderId="0" xfId="0" applyFont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2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1" xfId="0" applyFont="1" applyBorder="1"/>
    <xf numFmtId="0" fontId="1" fillId="0" borderId="2" xfId="0" applyFont="1" applyBorder="1"/>
    <xf numFmtId="0" fontId="12" fillId="0" borderId="3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left" indent="5"/>
    </xf>
    <xf numFmtId="0" fontId="17" fillId="0" borderId="0" xfId="0" applyFont="1"/>
    <xf numFmtId="0" fontId="1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2" fontId="1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7" fillId="0" borderId="0" xfId="0" applyFont="1"/>
    <xf numFmtId="49" fontId="2" fillId="0" borderId="0" xfId="0" applyNumberFormat="1" applyFont="1" applyAlignment="1"/>
    <xf numFmtId="0" fontId="9" fillId="7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5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20" fillId="0" borderId="14" xfId="0" applyFont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20" fillId="7" borderId="14" xfId="0" applyFont="1" applyFill="1" applyBorder="1" applyAlignment="1">
      <alignment wrapText="1"/>
    </xf>
    <xf numFmtId="0" fontId="20" fillId="8" borderId="14" xfId="0" applyFont="1" applyFill="1" applyBorder="1" applyAlignment="1">
      <alignment wrapText="1"/>
    </xf>
    <xf numFmtId="0" fontId="20" fillId="0" borderId="0" xfId="0" applyFont="1" applyAlignment="1">
      <alignment wrapText="1"/>
    </xf>
    <xf numFmtId="2" fontId="18" fillId="5" borderId="14" xfId="0" applyNumberFormat="1" applyFont="1" applyFill="1" applyBorder="1" applyAlignment="1">
      <alignment wrapText="1"/>
    </xf>
    <xf numFmtId="2" fontId="21" fillId="5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 vertical="top"/>
    </xf>
    <xf numFmtId="0" fontId="1" fillId="0" borderId="11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20" fillId="12" borderId="14" xfId="0" applyFont="1" applyFill="1" applyBorder="1" applyAlignment="1">
      <alignment wrapText="1"/>
    </xf>
    <xf numFmtId="0" fontId="24" fillId="12" borderId="14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3" fillId="12" borderId="0" xfId="0" applyFont="1" applyFill="1" applyAlignment="1">
      <alignment horizontal="left" wrapText="1"/>
    </xf>
    <xf numFmtId="0" fontId="20" fillId="13" borderId="14" xfId="0" applyFont="1" applyFill="1" applyBorder="1" applyAlignment="1">
      <alignment wrapText="1"/>
    </xf>
    <xf numFmtId="0" fontId="20" fillId="9" borderId="14" xfId="0" applyFont="1" applyFill="1" applyBorder="1" applyAlignment="1">
      <alignment wrapText="1"/>
    </xf>
    <xf numFmtId="0" fontId="20" fillId="10" borderId="14" xfId="0" applyFont="1" applyFill="1" applyBorder="1" applyAlignment="1">
      <alignment wrapText="1"/>
    </xf>
    <xf numFmtId="0" fontId="20" fillId="15" borderId="14" xfId="0" applyFont="1" applyFill="1" applyBorder="1" applyAlignment="1">
      <alignment wrapText="1"/>
    </xf>
    <xf numFmtId="0" fontId="20" fillId="14" borderId="14" xfId="0" applyFont="1" applyFill="1" applyBorder="1" applyAlignment="1">
      <alignment wrapText="1"/>
    </xf>
    <xf numFmtId="49" fontId="1" fillId="0" borderId="0" xfId="0" applyNumberFormat="1" applyFont="1" applyAlignment="1"/>
    <xf numFmtId="0" fontId="26" fillId="0" borderId="0" xfId="0" applyFont="1"/>
    <xf numFmtId="0" fontId="20" fillId="11" borderId="14" xfId="0" applyFont="1" applyFill="1" applyBorder="1" applyAlignment="1">
      <alignment wrapText="1"/>
    </xf>
    <xf numFmtId="0" fontId="20" fillId="16" borderId="14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27" fillId="0" borderId="0" xfId="0" applyFont="1"/>
    <xf numFmtId="0" fontId="10" fillId="0" borderId="0" xfId="0" applyFont="1" applyAlignment="1"/>
    <xf numFmtId="0" fontId="28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2" fontId="14" fillId="0" borderId="10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2" fontId="8" fillId="0" borderId="0" xfId="0" applyNumberFormat="1" applyFont="1"/>
    <xf numFmtId="2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0" xfId="0" applyFont="1" applyBorder="1"/>
    <xf numFmtId="0" fontId="8" fillId="0" borderId="16" xfId="0" applyFont="1" applyBorder="1"/>
    <xf numFmtId="2" fontId="14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1" fillId="5" borderId="14" xfId="0" applyFont="1" applyFill="1" applyBorder="1" applyAlignment="1">
      <alignment horizontal="right"/>
    </xf>
    <xf numFmtId="0" fontId="14" fillId="0" borderId="7" xfId="0" applyFont="1" applyBorder="1" applyAlignment="1">
      <alignment horizontal="center"/>
    </xf>
    <xf numFmtId="2" fontId="23" fillId="17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7" xfId="0" applyFont="1" applyFill="1" applyBorder="1" applyAlignment="1">
      <alignment horizontal="center"/>
    </xf>
    <xf numFmtId="0" fontId="3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/>
    <xf numFmtId="2" fontId="29" fillId="0" borderId="29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2" fontId="29" fillId="0" borderId="11" xfId="0" applyNumberFormat="1" applyFont="1" applyBorder="1" applyAlignment="1">
      <alignment horizontal="center" vertical="top"/>
    </xf>
    <xf numFmtId="0" fontId="20" fillId="18" borderId="14" xfId="0" applyFont="1" applyFill="1" applyBorder="1" applyAlignment="1">
      <alignment wrapText="1"/>
    </xf>
    <xf numFmtId="0" fontId="20" fillId="12" borderId="14" xfId="0" applyFont="1" applyFill="1" applyBorder="1" applyAlignment="1">
      <alignment vertical="top" wrapText="1"/>
    </xf>
    <xf numFmtId="0" fontId="20" fillId="13" borderId="14" xfId="0" applyFont="1" applyFill="1" applyBorder="1" applyAlignment="1">
      <alignment vertical="top" wrapText="1"/>
    </xf>
    <xf numFmtId="0" fontId="20" fillId="8" borderId="14" xfId="0" applyFont="1" applyFill="1" applyBorder="1" applyAlignment="1">
      <alignment vertical="top" wrapText="1"/>
    </xf>
    <xf numFmtId="0" fontId="20" fillId="10" borderId="14" xfId="0" applyFont="1" applyFill="1" applyBorder="1" applyAlignment="1">
      <alignment vertical="top" wrapText="1"/>
    </xf>
    <xf numFmtId="0" fontId="20" fillId="15" borderId="14" xfId="0" applyFont="1" applyFill="1" applyBorder="1" applyAlignment="1">
      <alignment vertical="top" wrapText="1"/>
    </xf>
    <xf numFmtId="0" fontId="20" fillId="9" borderId="14" xfId="0" applyFont="1" applyFill="1" applyBorder="1" applyAlignment="1">
      <alignment vertical="top" wrapText="1"/>
    </xf>
    <xf numFmtId="0" fontId="20" fillId="7" borderId="14" xfId="0" applyFont="1" applyFill="1" applyBorder="1" applyAlignment="1">
      <alignment vertical="top" wrapText="1"/>
    </xf>
    <xf numFmtId="0" fontId="20" fillId="14" borderId="14" xfId="0" applyFont="1" applyFill="1" applyBorder="1" applyAlignment="1">
      <alignment vertical="top" wrapText="1"/>
    </xf>
    <xf numFmtId="0" fontId="20" fillId="16" borderId="14" xfId="0" applyFont="1" applyFill="1" applyBorder="1" applyAlignment="1">
      <alignment vertical="top" wrapText="1"/>
    </xf>
    <xf numFmtId="0" fontId="20" fillId="4" borderId="14" xfId="0" applyFont="1" applyFill="1" applyBorder="1" applyAlignment="1">
      <alignment vertical="top" wrapText="1"/>
    </xf>
    <xf numFmtId="0" fontId="20" fillId="11" borderId="14" xfId="0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19" fillId="12" borderId="14" xfId="0" applyFont="1" applyFill="1" applyBorder="1" applyAlignment="1">
      <alignment horizontal="center" vertical="top" wrapText="1"/>
    </xf>
    <xf numFmtId="0" fontId="19" fillId="13" borderId="14" xfId="0" applyFont="1" applyFill="1" applyBorder="1" applyAlignment="1">
      <alignment horizontal="center" vertical="top" wrapText="1"/>
    </xf>
    <xf numFmtId="0" fontId="19" fillId="8" borderId="14" xfId="0" applyFont="1" applyFill="1" applyBorder="1" applyAlignment="1">
      <alignment horizontal="center" vertical="top" wrapText="1"/>
    </xf>
    <xf numFmtId="0" fontId="19" fillId="10" borderId="14" xfId="0" applyFont="1" applyFill="1" applyBorder="1" applyAlignment="1">
      <alignment horizontal="center" vertical="top" wrapText="1"/>
    </xf>
    <xf numFmtId="0" fontId="19" fillId="15" borderId="14" xfId="0" applyFont="1" applyFill="1" applyBorder="1" applyAlignment="1">
      <alignment horizontal="center" vertical="top" wrapText="1"/>
    </xf>
    <xf numFmtId="0" fontId="19" fillId="9" borderId="14" xfId="0" applyFont="1" applyFill="1" applyBorder="1" applyAlignment="1">
      <alignment horizontal="center" vertical="top" wrapText="1"/>
    </xf>
    <xf numFmtId="0" fontId="19" fillId="7" borderId="14" xfId="0" applyFont="1" applyFill="1" applyBorder="1" applyAlignment="1">
      <alignment horizontal="center" vertical="top" wrapText="1"/>
    </xf>
    <xf numFmtId="0" fontId="19" fillId="14" borderId="14" xfId="0" applyFont="1" applyFill="1" applyBorder="1" applyAlignment="1">
      <alignment horizontal="center" vertical="top" wrapText="1"/>
    </xf>
    <xf numFmtId="0" fontId="19" fillId="16" borderId="14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19" fillId="11" borderId="14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18" borderId="14" xfId="0" applyFont="1" applyFill="1" applyBorder="1" applyAlignment="1">
      <alignment horizontal="center" vertical="top" wrapText="1"/>
    </xf>
    <xf numFmtId="0" fontId="20" fillId="18" borderId="14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0" fillId="0" borderId="0" xfId="0" applyFont="1"/>
    <xf numFmtId="0" fontId="7" fillId="0" borderId="15" xfId="0" applyFont="1" applyFill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27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33CCCC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22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34</xdr:row>
      <xdr:rowOff>0</xdr:rowOff>
    </xdr:from>
    <xdr:ext cx="1489869" cy="271356"/>
    <xdr:sp macro="" textlink="">
      <xdr:nvSpPr>
        <xdr:cNvPr id="13" name="TextBox 12"/>
        <xdr:cNvSpPr txBox="1"/>
      </xdr:nvSpPr>
      <xdr:spPr>
        <a:xfrm>
          <a:off x="450850" y="13388578"/>
          <a:ext cx="1489869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/>
            <a:t> </a:t>
          </a:r>
          <a:endParaRPr lang="en-US" sz="1100" b="1"/>
        </a:p>
      </xdr:txBody>
    </xdr:sp>
    <xdr:clientData/>
  </xdr:oneCellAnchor>
  <xdr:oneCellAnchor>
    <xdr:from>
      <xdr:col>2</xdr:col>
      <xdr:colOff>559594</xdr:colOff>
      <xdr:row>22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21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22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22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22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</xdr:row>
          <xdr:rowOff>133350</xdr:rowOff>
        </xdr:from>
        <xdr:to>
          <xdr:col>5</xdr:col>
          <xdr:colOff>285750</xdr:colOff>
          <xdr:row>5</xdr:row>
          <xdr:rowOff>57150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</xdr:row>
          <xdr:rowOff>104775</xdr:rowOff>
        </xdr:from>
        <xdr:to>
          <xdr:col>5</xdr:col>
          <xdr:colOff>295275</xdr:colOff>
          <xdr:row>4</xdr:row>
          <xdr:rowOff>238125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2"/>
  <sheetViews>
    <sheetView zoomScale="120" zoomScaleNormal="120" workbookViewId="0">
      <selection activeCell="I19" sqref="I19"/>
    </sheetView>
  </sheetViews>
  <sheetFormatPr defaultColWidth="15" defaultRowHeight="24"/>
  <cols>
    <col min="1" max="1" width="4.42578125" style="11" bestFit="1" customWidth="1"/>
    <col min="2" max="2" width="33.42578125" style="11" customWidth="1"/>
    <col min="3" max="3" width="33.140625" style="11" customWidth="1"/>
    <col min="4" max="4" width="7.5703125" style="11" bestFit="1" customWidth="1"/>
    <col min="5" max="5" width="5.28515625" style="11" bestFit="1" customWidth="1"/>
    <col min="6" max="6" width="5" style="11" bestFit="1" customWidth="1"/>
    <col min="7" max="7" width="5.7109375" style="11" bestFit="1" customWidth="1"/>
    <col min="8" max="8" width="5" style="11" bestFit="1" customWidth="1"/>
    <col min="9" max="9" width="5" style="11" customWidth="1"/>
    <col min="10" max="10" width="5" style="11" bestFit="1" customWidth="1"/>
    <col min="11" max="11" width="9.28515625" style="11" customWidth="1"/>
    <col min="12" max="14" width="5" style="48" bestFit="1" customWidth="1"/>
    <col min="15" max="21" width="5" style="11" bestFit="1" customWidth="1"/>
    <col min="22" max="25" width="5" style="11" customWidth="1"/>
    <col min="26" max="26" width="6.28515625" style="14" bestFit="1" customWidth="1"/>
    <col min="27" max="27" width="6.28515625" style="14" customWidth="1"/>
    <col min="28" max="28" width="6.28515625" style="14" bestFit="1" customWidth="1"/>
    <col min="29" max="32" width="6.28515625" style="14" customWidth="1"/>
    <col min="33" max="33" width="6.28515625" style="52" bestFit="1" customWidth="1"/>
    <col min="34" max="34" width="6.28515625" style="52" customWidth="1"/>
    <col min="35" max="35" width="6.28515625" style="52" bestFit="1" customWidth="1"/>
    <col min="36" max="38" width="5" style="49" bestFit="1" customWidth="1"/>
    <col min="39" max="41" width="7.140625" style="49" bestFit="1" customWidth="1"/>
    <col min="42" max="42" width="6.140625" style="11" bestFit="1" customWidth="1"/>
    <col min="43" max="43" width="5" style="11" bestFit="1" customWidth="1"/>
    <col min="44" max="16384" width="15" style="11"/>
  </cols>
  <sheetData>
    <row r="1" spans="1:75" s="164" customFormat="1" ht="25.5" customHeight="1">
      <c r="A1" s="153" t="s">
        <v>31</v>
      </c>
      <c r="B1" s="154" t="s">
        <v>7</v>
      </c>
      <c r="C1" s="154" t="s">
        <v>64</v>
      </c>
      <c r="D1" s="155" t="s">
        <v>1</v>
      </c>
      <c r="E1" s="155" t="s">
        <v>2</v>
      </c>
      <c r="F1" s="155" t="s">
        <v>0</v>
      </c>
      <c r="G1" s="155" t="s">
        <v>3</v>
      </c>
      <c r="H1" s="155" t="s">
        <v>36</v>
      </c>
      <c r="I1" s="155" t="s">
        <v>50</v>
      </c>
      <c r="J1" s="155" t="s">
        <v>52</v>
      </c>
      <c r="K1" s="155" t="s">
        <v>70</v>
      </c>
      <c r="L1" s="165">
        <v>1.1000000000000001</v>
      </c>
      <c r="M1" s="165">
        <v>1.2</v>
      </c>
      <c r="N1" s="165">
        <v>1.3</v>
      </c>
      <c r="O1" s="156">
        <v>2.1</v>
      </c>
      <c r="P1" s="156">
        <v>2.2000000000000002</v>
      </c>
      <c r="Q1" s="157">
        <v>3.1</v>
      </c>
      <c r="R1" s="157">
        <v>3.2</v>
      </c>
      <c r="S1" s="157">
        <v>3.3</v>
      </c>
      <c r="T1" s="157">
        <v>3.4</v>
      </c>
      <c r="U1" s="157">
        <v>3.5</v>
      </c>
      <c r="V1" s="158" t="s">
        <v>4</v>
      </c>
      <c r="W1" s="158" t="s">
        <v>37</v>
      </c>
      <c r="X1" s="158" t="s">
        <v>48</v>
      </c>
      <c r="Y1" s="158" t="s">
        <v>56</v>
      </c>
      <c r="Z1" s="158" t="s">
        <v>57</v>
      </c>
      <c r="AA1" s="158" t="s">
        <v>58</v>
      </c>
      <c r="AB1" s="158" t="s">
        <v>59</v>
      </c>
      <c r="AC1" s="159" t="s">
        <v>5</v>
      </c>
      <c r="AD1" s="159" t="s">
        <v>38</v>
      </c>
      <c r="AE1" s="159" t="s">
        <v>49</v>
      </c>
      <c r="AF1" s="159" t="s">
        <v>60</v>
      </c>
      <c r="AG1" s="159" t="s">
        <v>61</v>
      </c>
      <c r="AH1" s="159" t="s">
        <v>62</v>
      </c>
      <c r="AI1" s="159" t="s">
        <v>63</v>
      </c>
      <c r="AJ1" s="160">
        <v>4.3</v>
      </c>
      <c r="AK1" s="161">
        <v>4.4000000000000004</v>
      </c>
      <c r="AL1" s="162">
        <v>4.5</v>
      </c>
      <c r="AM1" s="163">
        <v>5.0999999999999996</v>
      </c>
      <c r="AN1" s="163">
        <v>5.2</v>
      </c>
      <c r="AO1" s="163">
        <v>5.3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</row>
    <row r="2" spans="1:75" s="70" customFormat="1" ht="21.75">
      <c r="A2" s="85">
        <v>1</v>
      </c>
      <c r="B2" s="89" t="s">
        <v>71</v>
      </c>
      <c r="C2" s="89" t="s">
        <v>65</v>
      </c>
      <c r="D2" s="73">
        <v>0</v>
      </c>
      <c r="E2" s="73">
        <v>0</v>
      </c>
      <c r="F2" s="73">
        <v>0</v>
      </c>
      <c r="G2" s="73">
        <v>1</v>
      </c>
      <c r="H2" s="73">
        <v>0</v>
      </c>
      <c r="I2" s="73">
        <v>0</v>
      </c>
      <c r="J2" s="73">
        <v>0</v>
      </c>
      <c r="K2" s="73">
        <v>0</v>
      </c>
      <c r="L2" s="139">
        <v>5</v>
      </c>
      <c r="M2" s="139">
        <v>5</v>
      </c>
      <c r="N2" s="139">
        <v>5</v>
      </c>
      <c r="O2" s="91">
        <v>5</v>
      </c>
      <c r="P2" s="91">
        <v>5</v>
      </c>
      <c r="Q2" s="92">
        <v>5</v>
      </c>
      <c r="R2" s="92">
        <v>5</v>
      </c>
      <c r="S2" s="92">
        <v>5</v>
      </c>
      <c r="T2" s="92">
        <v>5</v>
      </c>
      <c r="U2" s="92">
        <v>5</v>
      </c>
      <c r="V2" s="90">
        <v>1</v>
      </c>
      <c r="W2" s="90">
        <v>1</v>
      </c>
      <c r="X2" s="90">
        <v>1</v>
      </c>
      <c r="Y2" s="90">
        <v>1</v>
      </c>
      <c r="Z2" s="90">
        <v>1</v>
      </c>
      <c r="AA2" s="90">
        <v>1</v>
      </c>
      <c r="AB2" s="90">
        <v>1</v>
      </c>
      <c r="AC2" s="72">
        <v>5</v>
      </c>
      <c r="AD2" s="72">
        <v>4</v>
      </c>
      <c r="AE2" s="72">
        <v>3</v>
      </c>
      <c r="AF2" s="72">
        <v>3</v>
      </c>
      <c r="AG2" s="72">
        <v>2</v>
      </c>
      <c r="AH2" s="72">
        <v>2</v>
      </c>
      <c r="AI2" s="72">
        <v>2</v>
      </c>
      <c r="AJ2" s="93">
        <v>5</v>
      </c>
      <c r="AK2" s="97">
        <v>5</v>
      </c>
      <c r="AL2" s="71">
        <v>5</v>
      </c>
      <c r="AM2" s="96">
        <v>5</v>
      </c>
      <c r="AN2" s="96">
        <v>5</v>
      </c>
      <c r="AO2" s="96">
        <v>5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</row>
    <row r="3" spans="1:75" s="70" customFormat="1" ht="21.75">
      <c r="A3" s="85">
        <v>2</v>
      </c>
      <c r="B3" s="89" t="s">
        <v>72</v>
      </c>
      <c r="C3" s="89" t="s">
        <v>66</v>
      </c>
      <c r="D3" s="73">
        <v>0</v>
      </c>
      <c r="E3" s="73">
        <v>1</v>
      </c>
      <c r="F3" s="73">
        <v>0</v>
      </c>
      <c r="G3" s="73">
        <v>1</v>
      </c>
      <c r="H3" s="73">
        <v>0</v>
      </c>
      <c r="I3" s="73">
        <v>0</v>
      </c>
      <c r="J3" s="73">
        <v>0</v>
      </c>
      <c r="K3" s="73">
        <v>0</v>
      </c>
      <c r="L3" s="139">
        <v>5</v>
      </c>
      <c r="M3" s="139">
        <v>5</v>
      </c>
      <c r="N3" s="139">
        <v>5</v>
      </c>
      <c r="O3" s="91">
        <v>5</v>
      </c>
      <c r="P3" s="91">
        <v>5</v>
      </c>
      <c r="Q3" s="92">
        <v>5</v>
      </c>
      <c r="R3" s="92">
        <v>5</v>
      </c>
      <c r="S3" s="92">
        <v>5</v>
      </c>
      <c r="T3" s="92">
        <v>5</v>
      </c>
      <c r="U3" s="92">
        <v>5</v>
      </c>
      <c r="V3" s="90">
        <v>1</v>
      </c>
      <c r="W3" s="90">
        <v>1</v>
      </c>
      <c r="X3" s="90">
        <v>1</v>
      </c>
      <c r="Y3" s="90">
        <v>1</v>
      </c>
      <c r="Z3" s="90">
        <v>1</v>
      </c>
      <c r="AA3" s="90">
        <v>1</v>
      </c>
      <c r="AB3" s="90">
        <v>1</v>
      </c>
      <c r="AC3" s="72">
        <v>5</v>
      </c>
      <c r="AD3" s="72">
        <v>5</v>
      </c>
      <c r="AE3" s="72">
        <v>5</v>
      </c>
      <c r="AF3" s="72">
        <v>5</v>
      </c>
      <c r="AG3" s="72">
        <v>5</v>
      </c>
      <c r="AH3" s="72">
        <v>5</v>
      </c>
      <c r="AI3" s="72">
        <v>5</v>
      </c>
      <c r="AJ3" s="93">
        <v>5</v>
      </c>
      <c r="AK3" s="97">
        <v>5</v>
      </c>
      <c r="AL3" s="71">
        <v>5</v>
      </c>
      <c r="AM3" s="96">
        <v>5</v>
      </c>
      <c r="AN3" s="96">
        <v>5</v>
      </c>
      <c r="AO3" s="96">
        <v>5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</row>
    <row r="4" spans="1:75" s="70" customFormat="1" ht="21.75">
      <c r="A4" s="85">
        <v>3</v>
      </c>
      <c r="B4" s="89" t="s">
        <v>3</v>
      </c>
      <c r="C4" s="89" t="s">
        <v>65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  <c r="I4" s="73">
        <v>1</v>
      </c>
      <c r="J4" s="73">
        <v>0</v>
      </c>
      <c r="K4" s="73">
        <v>0</v>
      </c>
      <c r="L4" s="139">
        <v>5</v>
      </c>
      <c r="M4" s="139">
        <v>5</v>
      </c>
      <c r="N4" s="139">
        <v>5</v>
      </c>
      <c r="O4" s="91">
        <v>5</v>
      </c>
      <c r="P4" s="91">
        <v>5</v>
      </c>
      <c r="Q4" s="92">
        <v>5</v>
      </c>
      <c r="R4" s="92">
        <v>5</v>
      </c>
      <c r="S4" s="92">
        <v>5</v>
      </c>
      <c r="T4" s="92">
        <v>5</v>
      </c>
      <c r="U4" s="92">
        <v>5</v>
      </c>
      <c r="V4" s="90">
        <v>2</v>
      </c>
      <c r="W4" s="90">
        <v>2</v>
      </c>
      <c r="X4" s="90">
        <v>2</v>
      </c>
      <c r="Y4" s="90">
        <v>2</v>
      </c>
      <c r="Z4" s="90">
        <v>2</v>
      </c>
      <c r="AA4" s="90">
        <v>2</v>
      </c>
      <c r="AB4" s="90">
        <v>2</v>
      </c>
      <c r="AC4" s="72">
        <v>5</v>
      </c>
      <c r="AD4" s="72">
        <v>5</v>
      </c>
      <c r="AE4" s="72">
        <v>5</v>
      </c>
      <c r="AF4" s="72">
        <v>5</v>
      </c>
      <c r="AG4" s="72">
        <v>5</v>
      </c>
      <c r="AH4" s="72">
        <v>5</v>
      </c>
      <c r="AI4" s="72">
        <v>5</v>
      </c>
      <c r="AJ4" s="93">
        <v>5</v>
      </c>
      <c r="AK4" s="97">
        <v>5</v>
      </c>
      <c r="AL4" s="71">
        <v>5</v>
      </c>
      <c r="AM4" s="96">
        <v>5</v>
      </c>
      <c r="AN4" s="96">
        <v>5</v>
      </c>
      <c r="AO4" s="96">
        <v>5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</row>
    <row r="5" spans="1:75" s="70" customFormat="1" ht="21.75">
      <c r="A5" s="85">
        <v>4</v>
      </c>
      <c r="B5" s="89" t="s">
        <v>55</v>
      </c>
      <c r="C5" s="89" t="s">
        <v>65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139">
        <v>5</v>
      </c>
      <c r="M5" s="139">
        <v>4</v>
      </c>
      <c r="N5" s="139">
        <v>4</v>
      </c>
      <c r="O5" s="91">
        <v>5</v>
      </c>
      <c r="P5" s="91">
        <v>5</v>
      </c>
      <c r="Q5" s="92">
        <v>5</v>
      </c>
      <c r="R5" s="92">
        <v>5</v>
      </c>
      <c r="S5" s="92">
        <v>5</v>
      </c>
      <c r="T5" s="92">
        <v>5</v>
      </c>
      <c r="U5" s="92">
        <v>5</v>
      </c>
      <c r="V5" s="90">
        <v>2</v>
      </c>
      <c r="W5" s="90">
        <v>2</v>
      </c>
      <c r="X5" s="90">
        <v>2</v>
      </c>
      <c r="Y5" s="90">
        <v>2</v>
      </c>
      <c r="Z5" s="90">
        <v>2</v>
      </c>
      <c r="AA5" s="90">
        <v>2</v>
      </c>
      <c r="AB5" s="90">
        <v>2</v>
      </c>
      <c r="AC5" s="72">
        <v>4</v>
      </c>
      <c r="AD5" s="72">
        <v>4</v>
      </c>
      <c r="AE5" s="72">
        <v>4</v>
      </c>
      <c r="AF5" s="72">
        <v>4</v>
      </c>
      <c r="AG5" s="72">
        <v>4</v>
      </c>
      <c r="AH5" s="72">
        <v>4</v>
      </c>
      <c r="AI5" s="72">
        <v>4</v>
      </c>
      <c r="AJ5" s="93">
        <v>5</v>
      </c>
      <c r="AK5" s="97">
        <v>5</v>
      </c>
      <c r="AL5" s="71">
        <v>5</v>
      </c>
      <c r="AM5" s="96">
        <v>5</v>
      </c>
      <c r="AN5" s="96">
        <v>5</v>
      </c>
      <c r="AO5" s="96">
        <v>5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</row>
    <row r="6" spans="1:75" s="70" customFormat="1" ht="21.75">
      <c r="A6" s="85">
        <v>5</v>
      </c>
      <c r="B6" s="89" t="s">
        <v>55</v>
      </c>
      <c r="C6" s="89" t="s">
        <v>65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1</v>
      </c>
      <c r="J6" s="73">
        <v>0</v>
      </c>
      <c r="K6" s="73">
        <v>0</v>
      </c>
      <c r="L6" s="139">
        <v>4</v>
      </c>
      <c r="M6" s="139">
        <v>5</v>
      </c>
      <c r="N6" s="139">
        <v>5</v>
      </c>
      <c r="O6" s="91">
        <v>5</v>
      </c>
      <c r="P6" s="91">
        <v>5</v>
      </c>
      <c r="Q6" s="92">
        <v>5</v>
      </c>
      <c r="R6" s="92">
        <v>5</v>
      </c>
      <c r="S6" s="92">
        <v>5</v>
      </c>
      <c r="T6" s="92">
        <v>5</v>
      </c>
      <c r="U6" s="92">
        <v>5</v>
      </c>
      <c r="V6" s="90">
        <v>2</v>
      </c>
      <c r="W6" s="90">
        <v>2</v>
      </c>
      <c r="X6" s="90">
        <v>2</v>
      </c>
      <c r="Y6" s="90">
        <v>2</v>
      </c>
      <c r="Z6" s="90">
        <v>2</v>
      </c>
      <c r="AA6" s="90">
        <v>2</v>
      </c>
      <c r="AB6" s="90">
        <v>2</v>
      </c>
      <c r="AC6" s="72">
        <v>4</v>
      </c>
      <c r="AD6" s="72">
        <v>3</v>
      </c>
      <c r="AE6" s="72">
        <v>3</v>
      </c>
      <c r="AF6" s="72">
        <v>3</v>
      </c>
      <c r="AG6" s="72">
        <v>3</v>
      </c>
      <c r="AH6" s="72">
        <v>3</v>
      </c>
      <c r="AI6" s="72">
        <v>3</v>
      </c>
      <c r="AJ6" s="93">
        <v>5</v>
      </c>
      <c r="AK6" s="97">
        <v>5</v>
      </c>
      <c r="AL6" s="71">
        <v>5</v>
      </c>
      <c r="AM6" s="96">
        <v>5</v>
      </c>
      <c r="AN6" s="96">
        <v>5</v>
      </c>
      <c r="AO6" s="96">
        <v>4</v>
      </c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</row>
    <row r="7" spans="1:75" s="70" customFormat="1" ht="21.75">
      <c r="A7" s="85">
        <v>6</v>
      </c>
      <c r="B7" s="89" t="s">
        <v>55</v>
      </c>
      <c r="C7" s="89" t="s">
        <v>65</v>
      </c>
      <c r="D7" s="73">
        <v>1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139">
        <v>4</v>
      </c>
      <c r="M7" s="139">
        <v>4</v>
      </c>
      <c r="N7" s="139">
        <v>4</v>
      </c>
      <c r="O7" s="91">
        <v>5</v>
      </c>
      <c r="P7" s="91">
        <v>5</v>
      </c>
      <c r="Q7" s="92">
        <v>5</v>
      </c>
      <c r="R7" s="92">
        <v>5</v>
      </c>
      <c r="S7" s="92">
        <v>5</v>
      </c>
      <c r="T7" s="92">
        <v>5</v>
      </c>
      <c r="U7" s="92">
        <v>5</v>
      </c>
      <c r="V7" s="90">
        <v>2</v>
      </c>
      <c r="W7" s="90">
        <v>1</v>
      </c>
      <c r="X7" s="90">
        <v>1</v>
      </c>
      <c r="Y7" s="90">
        <v>1</v>
      </c>
      <c r="Z7" s="90">
        <v>1</v>
      </c>
      <c r="AA7" s="90">
        <v>1</v>
      </c>
      <c r="AB7" s="90">
        <v>1</v>
      </c>
      <c r="AC7" s="72">
        <v>4</v>
      </c>
      <c r="AD7" s="72">
        <v>4</v>
      </c>
      <c r="AE7" s="72">
        <v>4</v>
      </c>
      <c r="AF7" s="72">
        <v>4</v>
      </c>
      <c r="AG7" s="72">
        <v>4</v>
      </c>
      <c r="AH7" s="72">
        <v>4</v>
      </c>
      <c r="AI7" s="72">
        <v>4</v>
      </c>
      <c r="AJ7" s="93">
        <v>5</v>
      </c>
      <c r="AK7" s="97">
        <v>5</v>
      </c>
      <c r="AL7" s="71">
        <v>5</v>
      </c>
      <c r="AM7" s="96">
        <v>5</v>
      </c>
      <c r="AN7" s="96">
        <v>5</v>
      </c>
      <c r="AO7" s="96">
        <v>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</row>
    <row r="8" spans="1:75" s="70" customFormat="1" ht="21.75">
      <c r="A8" s="85">
        <v>7</v>
      </c>
      <c r="B8" s="89" t="s">
        <v>55</v>
      </c>
      <c r="C8" s="89" t="s">
        <v>65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1</v>
      </c>
      <c r="K8" s="73">
        <v>0</v>
      </c>
      <c r="L8" s="139">
        <v>4</v>
      </c>
      <c r="M8" s="139">
        <v>3</v>
      </c>
      <c r="N8" s="139">
        <v>3</v>
      </c>
      <c r="O8" s="91">
        <v>4</v>
      </c>
      <c r="P8" s="91">
        <v>3</v>
      </c>
      <c r="Q8" s="92">
        <v>3</v>
      </c>
      <c r="R8" s="92">
        <v>4</v>
      </c>
      <c r="S8" s="92">
        <v>4</v>
      </c>
      <c r="T8" s="92">
        <v>4</v>
      </c>
      <c r="U8" s="92">
        <v>4</v>
      </c>
      <c r="V8" s="90">
        <v>1</v>
      </c>
      <c r="W8" s="90">
        <v>1</v>
      </c>
      <c r="X8" s="90">
        <v>1</v>
      </c>
      <c r="Y8" s="90">
        <v>1</v>
      </c>
      <c r="Z8" s="90">
        <v>1</v>
      </c>
      <c r="AA8" s="90">
        <v>1</v>
      </c>
      <c r="AB8" s="90">
        <v>1</v>
      </c>
      <c r="AC8" s="72">
        <v>4</v>
      </c>
      <c r="AD8" s="72">
        <v>4</v>
      </c>
      <c r="AE8" s="72">
        <v>4</v>
      </c>
      <c r="AF8" s="72">
        <v>4</v>
      </c>
      <c r="AG8" s="72">
        <v>4</v>
      </c>
      <c r="AH8" s="72">
        <v>3</v>
      </c>
      <c r="AI8" s="72">
        <v>3</v>
      </c>
      <c r="AJ8" s="93">
        <v>4</v>
      </c>
      <c r="AK8" s="97">
        <v>4</v>
      </c>
      <c r="AL8" s="71">
        <v>4</v>
      </c>
      <c r="AM8" s="96">
        <v>4</v>
      </c>
      <c r="AN8" s="96">
        <v>4</v>
      </c>
      <c r="AO8" s="96">
        <v>4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</row>
    <row r="9" spans="1:75" s="152" customFormat="1" ht="29.25" customHeight="1">
      <c r="A9" s="140">
        <v>8</v>
      </c>
      <c r="B9" s="141" t="s">
        <v>69</v>
      </c>
      <c r="C9" s="141" t="s">
        <v>65</v>
      </c>
      <c r="D9" s="142">
        <v>0</v>
      </c>
      <c r="E9" s="142">
        <v>0</v>
      </c>
      <c r="F9" s="142">
        <v>1</v>
      </c>
      <c r="G9" s="142">
        <v>0</v>
      </c>
      <c r="H9" s="142">
        <v>0</v>
      </c>
      <c r="I9" s="142">
        <v>0</v>
      </c>
      <c r="J9" s="142">
        <v>0</v>
      </c>
      <c r="K9" s="142">
        <v>1</v>
      </c>
      <c r="L9" s="166">
        <v>4</v>
      </c>
      <c r="M9" s="166">
        <v>4</v>
      </c>
      <c r="N9" s="166">
        <v>4</v>
      </c>
      <c r="O9" s="143">
        <v>4</v>
      </c>
      <c r="P9" s="143">
        <v>4</v>
      </c>
      <c r="Q9" s="144">
        <v>4</v>
      </c>
      <c r="R9" s="144">
        <v>4</v>
      </c>
      <c r="S9" s="144">
        <v>5</v>
      </c>
      <c r="T9" s="144">
        <v>4</v>
      </c>
      <c r="U9" s="144">
        <v>3</v>
      </c>
      <c r="V9" s="145">
        <v>3</v>
      </c>
      <c r="W9" s="145">
        <v>3</v>
      </c>
      <c r="X9" s="145">
        <v>3</v>
      </c>
      <c r="Y9" s="145">
        <v>3</v>
      </c>
      <c r="Z9" s="145">
        <v>3</v>
      </c>
      <c r="AA9" s="145">
        <v>3</v>
      </c>
      <c r="AB9" s="145">
        <v>3</v>
      </c>
      <c r="AC9" s="146">
        <v>4</v>
      </c>
      <c r="AD9" s="146">
        <v>4</v>
      </c>
      <c r="AE9" s="146">
        <v>4</v>
      </c>
      <c r="AF9" s="146">
        <v>4</v>
      </c>
      <c r="AG9" s="146">
        <v>4</v>
      </c>
      <c r="AH9" s="146">
        <v>4</v>
      </c>
      <c r="AI9" s="146">
        <v>4</v>
      </c>
      <c r="AJ9" s="147">
        <v>5</v>
      </c>
      <c r="AK9" s="148">
        <v>5</v>
      </c>
      <c r="AL9" s="149">
        <v>5</v>
      </c>
      <c r="AM9" s="150">
        <v>4</v>
      </c>
      <c r="AN9" s="150">
        <v>4</v>
      </c>
      <c r="AO9" s="150">
        <v>4</v>
      </c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</row>
    <row r="10" spans="1:75" s="74" customFormat="1">
      <c r="D10" s="124">
        <f t="shared" ref="D10" si="0">COUNTIF(D2:D9,1)</f>
        <v>2</v>
      </c>
      <c r="E10" s="124">
        <f t="shared" ref="E10" si="1">COUNTIF(E2:E9,1)</f>
        <v>2</v>
      </c>
      <c r="F10" s="124">
        <f t="shared" ref="F10" si="2">COUNTIF(F2:F9,1)</f>
        <v>2</v>
      </c>
      <c r="G10" s="124">
        <f t="shared" ref="G10" si="3">COUNTIF(G2:G9,1)</f>
        <v>3</v>
      </c>
      <c r="H10" s="124">
        <f t="shared" ref="H10" si="4">COUNTIF(H2:H9,1)</f>
        <v>1</v>
      </c>
      <c r="I10" s="124">
        <f t="shared" ref="I10" si="5">COUNTIF(I2:I9,1)</f>
        <v>2</v>
      </c>
      <c r="J10" s="124">
        <f t="shared" ref="J10" si="6">COUNTIF(J2:J9,1)</f>
        <v>1</v>
      </c>
      <c r="K10" s="124">
        <f t="shared" ref="K10" si="7">COUNTIF(K2:K9,1)</f>
        <v>1</v>
      </c>
      <c r="L10" s="75">
        <f>AVERAGE(L2:L9)</f>
        <v>4.5</v>
      </c>
      <c r="M10" s="75">
        <f t="shared" ref="M10:AN10" si="8">AVERAGE(M2:M9)</f>
        <v>4.375</v>
      </c>
      <c r="N10" s="75">
        <f t="shared" si="8"/>
        <v>4.375</v>
      </c>
      <c r="O10" s="75">
        <f t="shared" si="8"/>
        <v>4.75</v>
      </c>
      <c r="P10" s="75">
        <f t="shared" si="8"/>
        <v>4.625</v>
      </c>
      <c r="Q10" s="75">
        <f t="shared" si="8"/>
        <v>4.625</v>
      </c>
      <c r="R10" s="75">
        <f t="shared" si="8"/>
        <v>4.75</v>
      </c>
      <c r="S10" s="75">
        <f t="shared" si="8"/>
        <v>4.875</v>
      </c>
      <c r="T10" s="75">
        <f t="shared" si="8"/>
        <v>4.75</v>
      </c>
      <c r="U10" s="75">
        <f t="shared" si="8"/>
        <v>4.625</v>
      </c>
      <c r="V10" s="75">
        <f t="shared" si="8"/>
        <v>1.75</v>
      </c>
      <c r="W10" s="75">
        <f t="shared" si="8"/>
        <v>1.625</v>
      </c>
      <c r="X10" s="75">
        <f t="shared" si="8"/>
        <v>1.625</v>
      </c>
      <c r="Y10" s="75">
        <f t="shared" si="8"/>
        <v>1.625</v>
      </c>
      <c r="Z10" s="75">
        <f t="shared" si="8"/>
        <v>1.625</v>
      </c>
      <c r="AA10" s="75">
        <f t="shared" si="8"/>
        <v>1.625</v>
      </c>
      <c r="AB10" s="75">
        <f t="shared" si="8"/>
        <v>1.625</v>
      </c>
      <c r="AC10" s="75">
        <f t="shared" si="8"/>
        <v>4.375</v>
      </c>
      <c r="AD10" s="75">
        <f t="shared" si="8"/>
        <v>4.125</v>
      </c>
      <c r="AE10" s="75">
        <f t="shared" si="8"/>
        <v>4</v>
      </c>
      <c r="AF10" s="75">
        <f t="shared" si="8"/>
        <v>4</v>
      </c>
      <c r="AG10" s="75">
        <f t="shared" si="8"/>
        <v>3.875</v>
      </c>
      <c r="AH10" s="75">
        <f t="shared" si="8"/>
        <v>3.75</v>
      </c>
      <c r="AI10" s="75">
        <f t="shared" si="8"/>
        <v>3.75</v>
      </c>
      <c r="AJ10" s="75">
        <f t="shared" si="8"/>
        <v>4.875</v>
      </c>
      <c r="AK10" s="75">
        <f t="shared" si="8"/>
        <v>4.875</v>
      </c>
      <c r="AL10" s="75">
        <f t="shared" si="8"/>
        <v>4.875</v>
      </c>
      <c r="AM10" s="75">
        <f t="shared" si="8"/>
        <v>4.75</v>
      </c>
      <c r="AN10" s="75">
        <f t="shared" si="8"/>
        <v>4.75</v>
      </c>
      <c r="AO10" s="75">
        <f>AVERAGE(AO2:AO9)</f>
        <v>4.625</v>
      </c>
      <c r="AP10" s="126">
        <f>AVERAGE(L10:U10,AJ10:AO10)</f>
        <v>4.6875</v>
      </c>
    </row>
    <row r="11" spans="1:75" s="74" customFormat="1">
      <c r="D11" s="75">
        <f t="shared" ref="D11:K11" si="9">STDEV(D2:D9)</f>
        <v>0.46291004988627571</v>
      </c>
      <c r="E11" s="75">
        <f t="shared" si="9"/>
        <v>0.46291004988627571</v>
      </c>
      <c r="F11" s="75">
        <f t="shared" si="9"/>
        <v>0.46291004988627571</v>
      </c>
      <c r="G11" s="75">
        <f t="shared" si="9"/>
        <v>0.51754916950676566</v>
      </c>
      <c r="H11" s="75">
        <f t="shared" si="9"/>
        <v>0.35355339059327379</v>
      </c>
      <c r="I11" s="75">
        <f t="shared" si="9"/>
        <v>0.46291004988627571</v>
      </c>
      <c r="J11" s="75">
        <f t="shared" si="9"/>
        <v>0.35355339059327379</v>
      </c>
      <c r="K11" s="75">
        <f t="shared" si="9"/>
        <v>0.35355339059327379</v>
      </c>
      <c r="L11" s="75">
        <f>STDEV(L2:L9)</f>
        <v>0.53452248382484879</v>
      </c>
      <c r="M11" s="75">
        <f t="shared" ref="M11:AO11" si="10">STDEV(M2:M9)</f>
        <v>0.74402380914284494</v>
      </c>
      <c r="N11" s="75">
        <f t="shared" si="10"/>
        <v>0.74402380914284494</v>
      </c>
      <c r="O11" s="75">
        <f t="shared" si="10"/>
        <v>0.46291004988627571</v>
      </c>
      <c r="P11" s="75">
        <f t="shared" si="10"/>
        <v>0.74402380914284494</v>
      </c>
      <c r="Q11" s="75">
        <f t="shared" si="10"/>
        <v>0.74402380914284494</v>
      </c>
      <c r="R11" s="75">
        <f t="shared" si="10"/>
        <v>0.46291004988627571</v>
      </c>
      <c r="S11" s="75">
        <f t="shared" si="10"/>
        <v>0.35355339059327379</v>
      </c>
      <c r="T11" s="75">
        <f t="shared" si="10"/>
        <v>0.46291004988627571</v>
      </c>
      <c r="U11" s="75">
        <f t="shared" si="10"/>
        <v>0.74402380914284494</v>
      </c>
      <c r="V11" s="75">
        <f t="shared" si="10"/>
        <v>0.70710678118654757</v>
      </c>
      <c r="W11" s="75">
        <f t="shared" si="10"/>
        <v>0.74402380914284494</v>
      </c>
      <c r="X11" s="75">
        <f t="shared" si="10"/>
        <v>0.74402380914284494</v>
      </c>
      <c r="Y11" s="75">
        <f t="shared" si="10"/>
        <v>0.74402380914284494</v>
      </c>
      <c r="Z11" s="75">
        <f t="shared" si="10"/>
        <v>0.74402380914284494</v>
      </c>
      <c r="AA11" s="75">
        <f t="shared" si="10"/>
        <v>0.74402380914284494</v>
      </c>
      <c r="AB11" s="75">
        <f t="shared" si="10"/>
        <v>0.74402380914284494</v>
      </c>
      <c r="AC11" s="75">
        <f t="shared" si="10"/>
        <v>0.51754916950676566</v>
      </c>
      <c r="AD11" s="75">
        <f t="shared" si="10"/>
        <v>0.64086994446165568</v>
      </c>
      <c r="AE11" s="75">
        <f t="shared" si="10"/>
        <v>0.7559289460184544</v>
      </c>
      <c r="AF11" s="75">
        <f t="shared" si="10"/>
        <v>0.7559289460184544</v>
      </c>
      <c r="AG11" s="75">
        <f t="shared" si="10"/>
        <v>0.99103120896511487</v>
      </c>
      <c r="AH11" s="75">
        <f t="shared" si="10"/>
        <v>1.0350983390135313</v>
      </c>
      <c r="AI11" s="75">
        <f t="shared" si="10"/>
        <v>1.0350983390135313</v>
      </c>
      <c r="AJ11" s="75">
        <f t="shared" si="10"/>
        <v>0.35355339059327379</v>
      </c>
      <c r="AK11" s="75">
        <f t="shared" si="10"/>
        <v>0.35355339059327379</v>
      </c>
      <c r="AL11" s="75">
        <f t="shared" si="10"/>
        <v>0.35355339059327379</v>
      </c>
      <c r="AM11" s="75">
        <f t="shared" si="10"/>
        <v>0.46291004988627571</v>
      </c>
      <c r="AN11" s="75">
        <f t="shared" si="10"/>
        <v>0.46291004988627571</v>
      </c>
      <c r="AO11" s="75">
        <f t="shared" si="10"/>
        <v>0.51754916950676566</v>
      </c>
      <c r="AP11" s="126">
        <f>AVERAGE(L11:U11,AJ11:AO11)</f>
        <v>0.53130965692814447</v>
      </c>
    </row>
    <row r="12" spans="1:75" s="74" customFormat="1">
      <c r="N12" s="75">
        <f>STDEV(L2:N9)</f>
        <v>0.65386254815829381</v>
      </c>
      <c r="P12" s="75">
        <f>STDEVA(O2:P9)</f>
        <v>0.60207972893961481</v>
      </c>
      <c r="U12" s="75">
        <f>STDEVA(Q2:U9)</f>
        <v>0.55412208226281923</v>
      </c>
      <c r="V12" s="11"/>
      <c r="W12" s="11"/>
      <c r="X12" s="11"/>
      <c r="Y12" s="11"/>
      <c r="Z12" s="11"/>
      <c r="AB12" s="75">
        <f>STDEVA(V2:AB9)</f>
        <v>0.69879302251216591</v>
      </c>
      <c r="AC12" s="11"/>
      <c r="AD12" s="11"/>
      <c r="AE12" s="11"/>
      <c r="AF12" s="11"/>
      <c r="AG12" s="11"/>
      <c r="AI12" s="75">
        <f>STDEVA(AC2:AI9)</f>
        <v>0.82000158378054244</v>
      </c>
      <c r="AJ12" s="11"/>
      <c r="AK12" s="11"/>
      <c r="AL12" s="75">
        <f>STDEVA(AJ2:AL9)</f>
        <v>0.33783196234608809</v>
      </c>
      <c r="AO12" s="75">
        <f>STDEVA(AM2:AO9)</f>
        <v>0.46430562148753651</v>
      </c>
    </row>
    <row r="13" spans="1:75" s="74" customFormat="1">
      <c r="N13" s="76">
        <f>AVERAGE(L2:N9)</f>
        <v>4.416666666666667</v>
      </c>
      <c r="P13" s="76">
        <f>AVERAGE(O2:P9)</f>
        <v>4.6875</v>
      </c>
      <c r="U13" s="76">
        <f>AVERAGE(Q2:U9)</f>
        <v>4.7249999999999996</v>
      </c>
      <c r="V13" s="11"/>
      <c r="W13" s="11"/>
      <c r="X13" s="11"/>
      <c r="Y13" s="11"/>
      <c r="Z13" s="11"/>
      <c r="AB13" s="76">
        <f>AVERAGE(V2:AB9)</f>
        <v>1.6428571428571428</v>
      </c>
      <c r="AC13" s="11"/>
      <c r="AD13" s="11"/>
      <c r="AE13" s="11"/>
      <c r="AF13" s="11"/>
      <c r="AG13" s="11"/>
      <c r="AI13" s="76">
        <f>AVERAGE(AC2:AI9)</f>
        <v>3.9821428571428572</v>
      </c>
      <c r="AJ13" s="11"/>
      <c r="AK13" s="11"/>
      <c r="AL13" s="76">
        <f>AVERAGE(AJ2:AL9)</f>
        <v>4.875</v>
      </c>
      <c r="AO13" s="76">
        <f>AVERAGE(AM2:AO9)</f>
        <v>4.708333333333333</v>
      </c>
    </row>
    <row r="14" spans="1:75">
      <c r="C14" s="88" t="s">
        <v>7</v>
      </c>
      <c r="D14" s="84"/>
      <c r="L14" s="11"/>
      <c r="M14" s="11"/>
      <c r="N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75">
      <c r="C15" s="85" t="s">
        <v>71</v>
      </c>
      <c r="D15" s="86">
        <f>COUNTIF(B2:B9,"นิสิตระดับปริญญาเอก")</f>
        <v>1</v>
      </c>
      <c r="L15" s="11"/>
      <c r="M15" s="11"/>
      <c r="N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75">
      <c r="C16" s="85" t="s">
        <v>72</v>
      </c>
      <c r="D16" s="86">
        <f>COUNTIF(B2:B9,"นิสิตระดับปริญญาโท")</f>
        <v>1</v>
      </c>
      <c r="L16" s="11"/>
      <c r="M16" s="11"/>
      <c r="N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3:41">
      <c r="C17" s="85" t="s">
        <v>55</v>
      </c>
      <c r="D17" s="86">
        <f>COUNTIF(B2:B9,"บุคลากรมหาวิทยาลัยนเรศวร")</f>
        <v>4</v>
      </c>
      <c r="L17" s="11"/>
      <c r="M17" s="11"/>
      <c r="N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3:41">
      <c r="C18" s="85" t="s">
        <v>3</v>
      </c>
      <c r="D18" s="86">
        <f>COUNTIF(B3:B10,"อาจารย์")</f>
        <v>1</v>
      </c>
      <c r="L18" s="11"/>
      <c r="M18" s="11"/>
      <c r="N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3:41">
      <c r="C19" s="85" t="s">
        <v>69</v>
      </c>
      <c r="D19" s="86">
        <f>COUNTIF(B4:B11,"บุคคลภายนอก")</f>
        <v>1</v>
      </c>
      <c r="L19" s="11"/>
      <c r="M19" s="11"/>
      <c r="N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3:41">
      <c r="C20" s="87" t="s">
        <v>10</v>
      </c>
      <c r="D20" s="87">
        <f>SUM(D15:D19)</f>
        <v>8</v>
      </c>
      <c r="L20" s="11"/>
      <c r="M20" s="11"/>
      <c r="N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3:41">
      <c r="L21" s="11"/>
      <c r="M21" s="11"/>
      <c r="N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3:41">
      <c r="L22" s="11"/>
      <c r="M22" s="11"/>
      <c r="N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3:41">
      <c r="L23" s="11"/>
      <c r="M23" s="11"/>
      <c r="N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3:41" s="63" customFormat="1">
      <c r="C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3:41" s="63" customFormat="1">
      <c r="C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3:41" s="63" customFormat="1">
      <c r="C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3:41" s="63" customFormat="1">
      <c r="C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3:41" s="63" customFormat="1">
      <c r="C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3:41" s="63" customFormat="1">
      <c r="C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3:41" s="63" customFormat="1">
      <c r="C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3:41" s="63" customFormat="1">
      <c r="C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3:41" s="63" customFormat="1">
      <c r="C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3:41" s="63" customFormat="1">
      <c r="C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3:41" s="63" customFormat="1">
      <c r="C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3:41" s="63" customFormat="1">
      <c r="C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3:41" s="63" customFormat="1">
      <c r="C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3:41" s="63" customFormat="1">
      <c r="C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3:41" s="63" customFormat="1">
      <c r="C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3:41" s="63" customFormat="1">
      <c r="C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3:41" s="63" customFormat="1">
      <c r="C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3:41" s="63" customFormat="1">
      <c r="C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3:41" s="63" customFormat="1">
      <c r="C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3:41" s="63" customFormat="1">
      <c r="C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3:41" s="63" customFormat="1">
      <c r="C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3:41" s="63" customFormat="1">
      <c r="C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3:41" s="63" customFormat="1">
      <c r="C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3:41" s="63" customFormat="1">
      <c r="C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3:41" s="63" customFormat="1">
      <c r="C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3:41" s="63" customFormat="1">
      <c r="C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3:41" s="63" customFormat="1">
      <c r="C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3:41" s="63" customFormat="1">
      <c r="C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3:41" s="63" customFormat="1">
      <c r="C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3:41" s="63" customFormat="1">
      <c r="C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3:41" s="63" customFormat="1">
      <c r="C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3:41" s="63" customFormat="1">
      <c r="C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3:41" s="63" customFormat="1">
      <c r="C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3:41" s="63" customFormat="1">
      <c r="C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3:41" s="63" customFormat="1">
      <c r="C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3:41" s="63" customFormat="1">
      <c r="C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3:41" s="63" customFormat="1">
      <c r="C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3:41" s="63" customFormat="1">
      <c r="C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3:41">
      <c r="L62" s="11"/>
      <c r="M62" s="11"/>
      <c r="N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3:41">
      <c r="L63" s="11"/>
      <c r="M63" s="11"/>
      <c r="N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3:41">
      <c r="L64" s="11"/>
      <c r="M64" s="11"/>
      <c r="N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2:41">
      <c r="L65" s="11"/>
      <c r="M65" s="11"/>
      <c r="N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2:41">
      <c r="L66" s="11"/>
      <c r="M66" s="11"/>
      <c r="N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2:41">
      <c r="L67" s="11"/>
      <c r="M67" s="11"/>
      <c r="N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2:41">
      <c r="L68" s="11"/>
      <c r="M68" s="11"/>
      <c r="N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2:41">
      <c r="L69" s="11"/>
      <c r="M69" s="11"/>
      <c r="N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2:41">
      <c r="L70" s="11"/>
      <c r="M70" s="11"/>
      <c r="N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2:41">
      <c r="L71" s="11"/>
      <c r="M71" s="11"/>
      <c r="N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2:41">
      <c r="L72" s="11"/>
      <c r="M72" s="11"/>
      <c r="N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2:41">
      <c r="L73" s="11"/>
      <c r="M73" s="11"/>
      <c r="N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2:41">
      <c r="L74" s="11"/>
      <c r="M74" s="11"/>
      <c r="N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2:41">
      <c r="L75" s="11"/>
      <c r="M75" s="11"/>
      <c r="N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2:41">
      <c r="L76" s="11"/>
      <c r="M76" s="11"/>
      <c r="N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2:41">
      <c r="L77" s="11"/>
      <c r="M77" s="11"/>
      <c r="N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2:41">
      <c r="L78" s="11"/>
      <c r="M78" s="11"/>
      <c r="N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2:41">
      <c r="L79" s="11"/>
      <c r="M79" s="11"/>
      <c r="N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2:41">
      <c r="L80" s="11"/>
      <c r="M80" s="11"/>
      <c r="N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2:41">
      <c r="L81" s="11"/>
      <c r="M81" s="11"/>
      <c r="N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2:41">
      <c r="L82" s="11"/>
      <c r="M82" s="11"/>
      <c r="N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2:41">
      <c r="L83" s="11"/>
      <c r="M83" s="11"/>
      <c r="N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2:41">
      <c r="L84" s="11"/>
      <c r="M84" s="11"/>
      <c r="N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2:41">
      <c r="L85" s="11"/>
      <c r="M85" s="11"/>
      <c r="N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2:41">
      <c r="L86" s="11"/>
      <c r="M86" s="11"/>
      <c r="N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2:41">
      <c r="L87" s="11"/>
      <c r="M87" s="11"/>
      <c r="N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2:41">
      <c r="L88" s="11"/>
      <c r="M88" s="11"/>
      <c r="N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2:41">
      <c r="L89" s="11"/>
      <c r="M89" s="11"/>
      <c r="N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2:41">
      <c r="L90" s="11"/>
      <c r="M90" s="11"/>
      <c r="N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2:41">
      <c r="L91" s="11"/>
      <c r="M91" s="11"/>
      <c r="N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2:41">
      <c r="L92" s="11"/>
      <c r="M92" s="11"/>
      <c r="N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2:41">
      <c r="L93" s="11"/>
      <c r="M93" s="11"/>
      <c r="N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2:41">
      <c r="L94" s="11"/>
      <c r="M94" s="11"/>
      <c r="N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2:41">
      <c r="L95" s="11"/>
      <c r="M95" s="11"/>
      <c r="N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2:41">
      <c r="L96" s="11"/>
      <c r="M96" s="11"/>
      <c r="N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2:41">
      <c r="L97" s="11"/>
      <c r="M97" s="11"/>
      <c r="N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2:41">
      <c r="L98" s="11"/>
      <c r="M98" s="11"/>
      <c r="N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2:41">
      <c r="L99" s="11"/>
      <c r="M99" s="11"/>
      <c r="N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2:41">
      <c r="L100" s="11"/>
      <c r="M100" s="11"/>
      <c r="N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2:41">
      <c r="L101" s="11"/>
      <c r="M101" s="11"/>
      <c r="N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2:41">
      <c r="L102" s="11"/>
      <c r="M102" s="11"/>
      <c r="N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2:41">
      <c r="L103" s="11"/>
      <c r="M103" s="11"/>
      <c r="N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2:41">
      <c r="L104" s="11"/>
      <c r="M104" s="11"/>
      <c r="N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2:41">
      <c r="L105" s="11"/>
      <c r="M105" s="11"/>
      <c r="N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2:41">
      <c r="L106" s="11"/>
      <c r="M106" s="11"/>
      <c r="N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2:41">
      <c r="L107" s="11"/>
      <c r="M107" s="11"/>
      <c r="N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2:41">
      <c r="L108" s="11"/>
      <c r="M108" s="11"/>
      <c r="N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2:41">
      <c r="L109" s="11"/>
      <c r="M109" s="11"/>
      <c r="N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2:41">
      <c r="L110" s="11"/>
      <c r="M110" s="11"/>
      <c r="N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2:41">
      <c r="L111" s="11"/>
      <c r="M111" s="11"/>
      <c r="N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2:41">
      <c r="L112" s="11"/>
      <c r="M112" s="11"/>
      <c r="N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2:41">
      <c r="L113" s="11"/>
      <c r="M113" s="11"/>
      <c r="N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2:41">
      <c r="L114" s="11"/>
      <c r="M114" s="11"/>
      <c r="N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2:41">
      <c r="L115" s="11"/>
      <c r="M115" s="11"/>
      <c r="N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2:41">
      <c r="L116" s="11"/>
      <c r="M116" s="11"/>
      <c r="N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2:41">
      <c r="L117" s="11"/>
      <c r="M117" s="11"/>
      <c r="N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2:41">
      <c r="L118" s="11"/>
      <c r="M118" s="11"/>
      <c r="N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2:41">
      <c r="L119" s="11"/>
      <c r="M119" s="11"/>
      <c r="N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2:41">
      <c r="L120" s="11"/>
      <c r="M120" s="11"/>
      <c r="N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2:41">
      <c r="L121" s="11"/>
      <c r="M121" s="11"/>
      <c r="N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2:41">
      <c r="L122" s="11"/>
      <c r="M122" s="11"/>
      <c r="N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2:41">
      <c r="L123" s="11"/>
      <c r="M123" s="11"/>
      <c r="N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2:41">
      <c r="L124" s="11"/>
      <c r="M124" s="11"/>
      <c r="N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2:41">
      <c r="L125" s="11"/>
      <c r="M125" s="11"/>
      <c r="N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2:41">
      <c r="L126" s="11"/>
      <c r="M126" s="11"/>
      <c r="N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2:41">
      <c r="L127" s="11"/>
      <c r="M127" s="11"/>
      <c r="N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2:41">
      <c r="L128" s="11"/>
      <c r="M128" s="11"/>
      <c r="N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2:41">
      <c r="L129" s="11"/>
      <c r="M129" s="11"/>
      <c r="N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2:41">
      <c r="L130" s="11"/>
      <c r="M130" s="11"/>
      <c r="N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2:41">
      <c r="L131" s="11"/>
      <c r="M131" s="11"/>
      <c r="N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2:41">
      <c r="L132" s="11"/>
      <c r="M132" s="11"/>
      <c r="N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2:41">
      <c r="L133" s="11"/>
      <c r="M133" s="11"/>
      <c r="N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2:41">
      <c r="L134" s="11"/>
      <c r="M134" s="11"/>
      <c r="N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2:41">
      <c r="L135" s="11"/>
      <c r="M135" s="11"/>
      <c r="N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2:41">
      <c r="L136" s="11"/>
      <c r="M136" s="11"/>
      <c r="N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2:41">
      <c r="L137" s="11"/>
      <c r="M137" s="11"/>
      <c r="N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2:41">
      <c r="L138" s="11"/>
      <c r="M138" s="11"/>
      <c r="N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2:41">
      <c r="L139" s="11"/>
      <c r="M139" s="11"/>
      <c r="N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2:41">
      <c r="L140" s="11"/>
      <c r="M140" s="11"/>
      <c r="N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2:41">
      <c r="L141" s="11"/>
      <c r="M141" s="11"/>
      <c r="N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2:41">
      <c r="L142" s="11"/>
      <c r="M142" s="11"/>
      <c r="N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2:41">
      <c r="L143" s="11"/>
      <c r="M143" s="11"/>
      <c r="N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2:41">
      <c r="L144" s="11"/>
      <c r="M144" s="11"/>
      <c r="N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2:41">
      <c r="L145" s="11"/>
      <c r="M145" s="11"/>
      <c r="N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2:41">
      <c r="L146" s="11"/>
      <c r="M146" s="11"/>
      <c r="N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2:41">
      <c r="L147" s="11"/>
      <c r="M147" s="11"/>
      <c r="N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2:41">
      <c r="L148" s="11"/>
      <c r="M148" s="11"/>
      <c r="N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2:41">
      <c r="L149" s="11"/>
      <c r="M149" s="11"/>
      <c r="N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2:41">
      <c r="L150" s="11"/>
      <c r="M150" s="11"/>
      <c r="N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2:41">
      <c r="L151" s="11"/>
      <c r="M151" s="11"/>
      <c r="N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2:41">
      <c r="L152" s="11"/>
      <c r="M152" s="11"/>
      <c r="N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2:41">
      <c r="L153" s="11"/>
      <c r="M153" s="11"/>
      <c r="N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2:41">
      <c r="L154" s="11"/>
      <c r="M154" s="11"/>
      <c r="N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2:41">
      <c r="L155" s="11"/>
      <c r="M155" s="11"/>
      <c r="N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2:41">
      <c r="L156" s="11"/>
      <c r="M156" s="11"/>
      <c r="N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2:41">
      <c r="O157" s="12"/>
      <c r="P157" s="12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2:41">
      <c r="O158" s="12"/>
      <c r="P158" s="12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2:41">
      <c r="O159" s="12"/>
      <c r="P159" s="12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2:41">
      <c r="O160" s="12"/>
      <c r="P160" s="12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5:25">
      <c r="O161" s="12"/>
      <c r="P161" s="12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5:25">
      <c r="O162" s="12"/>
      <c r="P162" s="12"/>
      <c r="Q162" s="13"/>
      <c r="R162" s="13"/>
      <c r="S162" s="13"/>
      <c r="T162" s="13"/>
      <c r="U162" s="13"/>
      <c r="V162" s="13"/>
      <c r="W162" s="13"/>
      <c r="X162" s="13"/>
      <c r="Y162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60" zoomScaleNormal="160" workbookViewId="0">
      <selection activeCell="F8" sqref="F8"/>
    </sheetView>
  </sheetViews>
  <sheetFormatPr defaultRowHeight="15"/>
  <cols>
    <col min="1" max="1" width="9.140625" style="39" customWidth="1"/>
    <col min="2" max="2" width="9.140625" style="39"/>
    <col min="3" max="3" width="9.140625" style="39" customWidth="1"/>
    <col min="4" max="4" width="9.140625" style="39"/>
    <col min="5" max="5" width="9.140625" style="39" customWidth="1"/>
    <col min="6" max="6" width="49.7109375" style="39" customWidth="1"/>
    <col min="7" max="16384" width="9.140625" style="39"/>
  </cols>
  <sheetData>
    <row r="1" spans="1:6" s="38" customFormat="1" ht="27.75">
      <c r="A1" s="188" t="s">
        <v>33</v>
      </c>
      <c r="B1" s="188"/>
      <c r="C1" s="188"/>
      <c r="D1" s="188"/>
      <c r="E1" s="188"/>
      <c r="F1" s="188"/>
    </row>
    <row r="2" spans="1:6" s="38" customFormat="1" ht="27.75">
      <c r="A2" s="188" t="s">
        <v>73</v>
      </c>
      <c r="B2" s="188"/>
      <c r="C2" s="188"/>
      <c r="D2" s="188"/>
      <c r="E2" s="188"/>
      <c r="F2" s="188"/>
    </row>
    <row r="3" spans="1:6" s="38" customFormat="1" ht="27.75">
      <c r="A3" s="188" t="s">
        <v>74</v>
      </c>
      <c r="B3" s="188"/>
      <c r="C3" s="188"/>
      <c r="D3" s="188"/>
      <c r="E3" s="188"/>
      <c r="F3" s="188"/>
    </row>
    <row r="4" spans="1:6" s="38" customFormat="1" ht="27.75">
      <c r="A4" s="188" t="s">
        <v>78</v>
      </c>
      <c r="B4" s="188"/>
      <c r="C4" s="188"/>
      <c r="D4" s="188"/>
      <c r="E4" s="188"/>
      <c r="F4" s="188"/>
    </row>
    <row r="5" spans="1:6" s="38" customFormat="1" ht="27.75">
      <c r="A5" s="188" t="s">
        <v>75</v>
      </c>
      <c r="B5" s="188"/>
      <c r="C5" s="188"/>
      <c r="D5" s="188"/>
      <c r="E5" s="188"/>
      <c r="F5" s="188"/>
    </row>
    <row r="6" spans="1:6" s="38" customFormat="1" ht="27.75">
      <c r="A6" s="188" t="s">
        <v>77</v>
      </c>
      <c r="B6" s="188"/>
      <c r="C6" s="188"/>
      <c r="D6" s="188"/>
      <c r="E6" s="188"/>
      <c r="F6" s="188"/>
    </row>
    <row r="7" spans="1:6" ht="27.75">
      <c r="A7" s="188" t="s">
        <v>76</v>
      </c>
      <c r="B7" s="188"/>
      <c r="C7" s="188"/>
      <c r="D7" s="188"/>
      <c r="E7" s="188"/>
      <c r="F7" s="188"/>
    </row>
    <row r="8" spans="1:6" ht="24">
      <c r="A8" s="167"/>
      <c r="B8" s="167"/>
      <c r="C8" s="167"/>
      <c r="D8" s="167"/>
      <c r="E8" s="167"/>
      <c r="F8" s="167"/>
    </row>
    <row r="9" spans="1:6" s="41" customFormat="1" ht="24">
      <c r="A9" s="40" t="s">
        <v>79</v>
      </c>
      <c r="B9" s="40"/>
      <c r="C9" s="40"/>
      <c r="D9" s="40"/>
      <c r="E9" s="40"/>
      <c r="F9" s="40"/>
    </row>
    <row r="10" spans="1:6" s="41" customFormat="1" ht="24">
      <c r="A10" s="64" t="s">
        <v>80</v>
      </c>
      <c r="B10" s="64"/>
      <c r="C10" s="64"/>
      <c r="D10" s="64"/>
      <c r="E10" s="64"/>
      <c r="F10" s="64"/>
    </row>
    <row r="11" spans="1:6" s="41" customFormat="1" ht="24">
      <c r="A11" s="128" t="s">
        <v>81</v>
      </c>
      <c r="B11" s="128"/>
      <c r="C11" s="128"/>
      <c r="D11" s="128"/>
      <c r="E11" s="128"/>
      <c r="F11" s="128"/>
    </row>
    <row r="12" spans="1:6" s="41" customFormat="1" ht="24">
      <c r="A12" s="128" t="s">
        <v>124</v>
      </c>
      <c r="B12" s="128"/>
      <c r="C12" s="128"/>
      <c r="D12" s="128"/>
      <c r="E12" s="128"/>
      <c r="F12" s="128"/>
    </row>
    <row r="13" spans="1:6" s="41" customFormat="1" ht="24">
      <c r="A13" s="128" t="s">
        <v>142</v>
      </c>
      <c r="B13" s="128"/>
      <c r="C13" s="128"/>
      <c r="D13" s="128"/>
      <c r="E13" s="128"/>
      <c r="F13" s="128"/>
    </row>
    <row r="14" spans="1:6" s="41" customFormat="1" ht="24">
      <c r="A14" s="128" t="s">
        <v>143</v>
      </c>
      <c r="B14" s="128"/>
      <c r="C14" s="128"/>
      <c r="D14" s="128"/>
      <c r="E14" s="128"/>
      <c r="F14" s="128"/>
    </row>
    <row r="15" spans="1:6" s="41" customFormat="1" ht="24">
      <c r="A15" s="128" t="s">
        <v>127</v>
      </c>
      <c r="B15" s="128"/>
      <c r="C15" s="128"/>
      <c r="D15" s="128"/>
      <c r="E15" s="128"/>
      <c r="F15" s="128"/>
    </row>
    <row r="16" spans="1:6" s="41" customFormat="1" ht="24">
      <c r="A16" s="128" t="s">
        <v>161</v>
      </c>
      <c r="B16" s="128"/>
      <c r="C16" s="128"/>
      <c r="D16" s="128"/>
      <c r="E16" s="128"/>
      <c r="F16" s="128"/>
    </row>
    <row r="17" spans="1:8" s="7" customFormat="1" ht="24">
      <c r="A17" s="128" t="s">
        <v>128</v>
      </c>
      <c r="B17" s="128"/>
      <c r="C17" s="128"/>
      <c r="D17" s="128"/>
      <c r="E17" s="128"/>
      <c r="F17" s="128"/>
    </row>
    <row r="18" spans="1:8" s="7" customFormat="1" ht="24">
      <c r="A18" s="128" t="s">
        <v>129</v>
      </c>
      <c r="B18" s="128"/>
      <c r="C18" s="128"/>
      <c r="D18" s="128"/>
      <c r="E18" s="128"/>
      <c r="F18" s="128"/>
    </row>
    <row r="19" spans="1:8" s="7" customFormat="1" ht="24">
      <c r="A19" s="169" t="s">
        <v>160</v>
      </c>
      <c r="B19" s="169"/>
      <c r="C19" s="169"/>
      <c r="D19" s="169"/>
      <c r="E19" s="169"/>
      <c r="F19" s="169"/>
    </row>
    <row r="20" spans="1:8" s="7" customFormat="1" ht="24">
      <c r="A20" s="128" t="s">
        <v>47</v>
      </c>
      <c r="B20" s="128"/>
      <c r="C20" s="128"/>
      <c r="D20" s="128"/>
      <c r="E20" s="128"/>
      <c r="F20" s="128"/>
    </row>
    <row r="21" spans="1:8" s="7" customFormat="1" ht="24">
      <c r="A21" s="128" t="s">
        <v>130</v>
      </c>
      <c r="B21" s="128"/>
      <c r="C21" s="128"/>
      <c r="D21" s="128"/>
      <c r="E21" s="128"/>
      <c r="F21" s="128"/>
    </row>
    <row r="22" spans="1:8" s="7" customFormat="1" ht="24">
      <c r="A22" s="128" t="s">
        <v>131</v>
      </c>
      <c r="B22" s="128"/>
      <c r="C22" s="128"/>
      <c r="D22" s="128"/>
      <c r="E22" s="128"/>
      <c r="F22" s="128"/>
    </row>
    <row r="23" spans="1:8" s="128" customFormat="1" ht="24">
      <c r="A23" s="189" t="s">
        <v>162</v>
      </c>
      <c r="B23" s="189"/>
      <c r="C23" s="189"/>
      <c r="D23" s="189"/>
      <c r="E23" s="189"/>
      <c r="F23" s="189"/>
      <c r="G23" s="15"/>
    </row>
    <row r="24" spans="1:8" s="7" customFormat="1" ht="24">
      <c r="A24" s="190" t="s">
        <v>159</v>
      </c>
      <c r="B24" s="190"/>
      <c r="C24" s="190"/>
      <c r="D24" s="190"/>
      <c r="E24" s="190"/>
      <c r="F24" s="190"/>
      <c r="G24" s="170"/>
      <c r="H24" s="170"/>
    </row>
    <row r="25" spans="1:8" s="7" customFormat="1" ht="24">
      <c r="A25" s="170" t="s">
        <v>158</v>
      </c>
      <c r="B25" s="170"/>
      <c r="C25" s="170"/>
      <c r="D25" s="170"/>
      <c r="E25" s="170"/>
      <c r="F25" s="170"/>
      <c r="G25" s="170"/>
      <c r="H25" s="170"/>
    </row>
    <row r="26" spans="1:8" s="7" customFormat="1" ht="24">
      <c r="A26" s="170" t="s">
        <v>163</v>
      </c>
      <c r="B26" s="170"/>
      <c r="C26" s="170"/>
      <c r="D26" s="170"/>
      <c r="E26" s="170"/>
      <c r="F26" s="170"/>
      <c r="G26" s="170"/>
      <c r="H26" s="170"/>
    </row>
    <row r="27" spans="1:8" s="7" customFormat="1" ht="24">
      <c r="A27" s="170" t="s">
        <v>132</v>
      </c>
      <c r="B27" s="170"/>
      <c r="C27" s="170"/>
      <c r="D27" s="170"/>
      <c r="E27" s="170"/>
      <c r="F27" s="170"/>
      <c r="G27" s="170"/>
      <c r="H27" s="170"/>
    </row>
    <row r="28" spans="1:8" s="7" customFormat="1" ht="24">
      <c r="A28" s="170" t="s">
        <v>133</v>
      </c>
      <c r="B28" s="170"/>
      <c r="C28" s="170"/>
      <c r="D28" s="170"/>
      <c r="E28" s="170"/>
      <c r="F28" s="170"/>
      <c r="G28" s="170"/>
      <c r="H28" s="170"/>
    </row>
    <row r="29" spans="1:8" s="7" customFormat="1" ht="24">
      <c r="A29" s="170" t="s">
        <v>134</v>
      </c>
      <c r="B29" s="170"/>
      <c r="C29" s="170"/>
      <c r="D29" s="170"/>
      <c r="E29" s="170"/>
      <c r="F29" s="170"/>
      <c r="G29" s="170"/>
      <c r="H29" s="170"/>
    </row>
    <row r="30" spans="1:8" s="7" customFormat="1" ht="24">
      <c r="A30" s="170" t="s">
        <v>135</v>
      </c>
      <c r="B30" s="170"/>
      <c r="C30" s="170"/>
      <c r="D30" s="170"/>
      <c r="E30" s="170"/>
      <c r="F30" s="170"/>
      <c r="G30" s="170"/>
      <c r="H30" s="170"/>
    </row>
    <row r="31" spans="1:8" s="7" customFormat="1" ht="24">
      <c r="A31" s="170"/>
      <c r="B31" s="170"/>
      <c r="C31" s="170"/>
      <c r="D31" s="170"/>
      <c r="E31" s="170"/>
      <c r="F31" s="170"/>
      <c r="G31" s="170"/>
      <c r="H31" s="170"/>
    </row>
    <row r="32" spans="1:8" s="7" customFormat="1" ht="24">
      <c r="A32" s="176"/>
      <c r="B32" s="176"/>
      <c r="C32" s="176"/>
      <c r="D32" s="176"/>
      <c r="E32" s="176"/>
      <c r="F32" s="176"/>
      <c r="G32" s="176"/>
      <c r="H32" s="176"/>
    </row>
    <row r="33" spans="1:8" s="7" customFormat="1" ht="24">
      <c r="A33" s="176"/>
      <c r="B33" s="176"/>
      <c r="C33" s="176"/>
      <c r="D33" s="176"/>
      <c r="E33" s="176"/>
      <c r="F33" s="176"/>
      <c r="G33" s="176"/>
      <c r="H33" s="176"/>
    </row>
    <row r="34" spans="1:8" s="50" customFormat="1" ht="24">
      <c r="A34" s="171"/>
      <c r="B34" s="171" t="s">
        <v>137</v>
      </c>
      <c r="C34" s="171"/>
      <c r="D34" s="171"/>
      <c r="E34" s="171"/>
      <c r="F34" s="171"/>
      <c r="G34" s="171"/>
      <c r="H34" s="171"/>
    </row>
    <row r="35" spans="1:8" ht="24">
      <c r="A35" s="186" t="s">
        <v>141</v>
      </c>
      <c r="B35" s="187"/>
      <c r="C35" s="187"/>
      <c r="D35" s="187"/>
      <c r="E35" s="187"/>
      <c r="F35" s="187"/>
    </row>
    <row r="36" spans="1:8" ht="24">
      <c r="A36" s="7"/>
      <c r="B36" s="7" t="s">
        <v>136</v>
      </c>
      <c r="C36" s="7"/>
      <c r="D36" s="7"/>
      <c r="E36" s="7"/>
      <c r="F36" s="7"/>
    </row>
    <row r="37" spans="1:8" ht="24">
      <c r="A37" s="7"/>
      <c r="B37" s="174" t="s">
        <v>140</v>
      </c>
      <c r="C37" s="174"/>
      <c r="D37" s="174"/>
      <c r="E37" s="9"/>
      <c r="F37" s="9"/>
    </row>
    <row r="38" spans="1:8" ht="24">
      <c r="A38" s="7"/>
      <c r="B38" s="7" t="s">
        <v>138</v>
      </c>
      <c r="C38" s="7"/>
      <c r="D38" s="7"/>
      <c r="E38" s="7"/>
      <c r="F38" s="7"/>
    </row>
    <row r="39" spans="1:8" ht="24">
      <c r="A39" s="7"/>
      <c r="B39" s="7" t="s">
        <v>139</v>
      </c>
      <c r="C39" s="7"/>
      <c r="D39" s="7"/>
      <c r="E39" s="7"/>
      <c r="F39" s="7"/>
    </row>
    <row r="40" spans="1:8" ht="24">
      <c r="A40" s="7"/>
      <c r="B40" s="7"/>
      <c r="C40" s="7"/>
      <c r="D40" s="7"/>
      <c r="E40" s="7"/>
      <c r="F40" s="7"/>
    </row>
    <row r="41" spans="1:8" ht="24">
      <c r="A41" s="7"/>
      <c r="B41" s="7"/>
      <c r="C41" s="7"/>
      <c r="D41" s="7"/>
      <c r="E41" s="7"/>
      <c r="F41" s="7"/>
    </row>
    <row r="42" spans="1:8" ht="24">
      <c r="A42" s="7"/>
      <c r="B42" s="7"/>
      <c r="C42" s="7"/>
      <c r="D42" s="7"/>
      <c r="E42" s="7"/>
      <c r="F42" s="7"/>
    </row>
    <row r="43" spans="1:8" ht="24">
      <c r="A43" s="7"/>
      <c r="B43" s="7"/>
      <c r="C43" s="7"/>
      <c r="D43" s="7"/>
      <c r="E43" s="7"/>
      <c r="F43" s="7"/>
    </row>
    <row r="44" spans="1:8" ht="24">
      <c r="A44" s="7"/>
      <c r="B44" s="7"/>
      <c r="C44" s="7"/>
      <c r="D44" s="7"/>
      <c r="E44" s="7"/>
      <c r="F44" s="7"/>
    </row>
    <row r="45" spans="1:8" ht="24">
      <c r="A45" s="7"/>
      <c r="B45" s="7"/>
      <c r="C45" s="7"/>
      <c r="D45" s="7"/>
      <c r="E45" s="7"/>
      <c r="F45" s="7"/>
    </row>
  </sheetData>
  <mergeCells count="10">
    <mergeCell ref="A35:F35"/>
    <mergeCell ref="A1:F1"/>
    <mergeCell ref="A2:F2"/>
    <mergeCell ref="A5:F5"/>
    <mergeCell ref="A6:F6"/>
    <mergeCell ref="A7:F7"/>
    <mergeCell ref="A23:F23"/>
    <mergeCell ref="A3:F3"/>
    <mergeCell ref="A24:F24"/>
    <mergeCell ref="A4:F4"/>
  </mergeCells>
  <pageMargins left="0.5" right="0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28" zoomScale="140" zoomScaleNormal="140" workbookViewId="0">
      <selection activeCell="C34" sqref="C34:H34"/>
    </sheetView>
  </sheetViews>
  <sheetFormatPr defaultRowHeight="23.25"/>
  <cols>
    <col min="1" max="1" width="6.7109375" style="1" customWidth="1"/>
    <col min="2" max="2" width="4.85546875" style="1" customWidth="1"/>
    <col min="3" max="3" width="7.7109375" style="1" customWidth="1"/>
    <col min="4" max="4" width="9" style="1"/>
    <col min="5" max="5" width="15.42578125" style="1" customWidth="1"/>
    <col min="6" max="6" width="26.140625" style="1" customWidth="1"/>
    <col min="7" max="7" width="12.42578125" style="2" customWidth="1"/>
    <col min="8" max="8" width="14.42578125" style="2" customWidth="1"/>
    <col min="9" max="9" width="20" style="2" customWidth="1"/>
    <col min="10" max="258" width="9" style="1"/>
    <col min="259" max="259" width="10.85546875" style="1" customWidth="1"/>
    <col min="260" max="260" width="9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" style="1"/>
    <col min="515" max="515" width="10.85546875" style="1" customWidth="1"/>
    <col min="516" max="516" width="9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" style="1"/>
    <col min="771" max="771" width="10.85546875" style="1" customWidth="1"/>
    <col min="772" max="772" width="9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" style="1"/>
    <col min="1027" max="1027" width="10.85546875" style="1" customWidth="1"/>
    <col min="1028" max="1028" width="9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" style="1"/>
    <col min="1283" max="1283" width="10.85546875" style="1" customWidth="1"/>
    <col min="1284" max="1284" width="9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" style="1"/>
    <col min="1539" max="1539" width="10.85546875" style="1" customWidth="1"/>
    <col min="1540" max="1540" width="9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" style="1"/>
    <col min="1795" max="1795" width="10.85546875" style="1" customWidth="1"/>
    <col min="1796" max="1796" width="9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" style="1"/>
    <col min="2051" max="2051" width="10.85546875" style="1" customWidth="1"/>
    <col min="2052" max="2052" width="9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" style="1"/>
    <col min="2307" max="2307" width="10.85546875" style="1" customWidth="1"/>
    <col min="2308" max="2308" width="9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" style="1"/>
    <col min="2563" max="2563" width="10.85546875" style="1" customWidth="1"/>
    <col min="2564" max="2564" width="9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" style="1"/>
    <col min="2819" max="2819" width="10.85546875" style="1" customWidth="1"/>
    <col min="2820" max="2820" width="9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" style="1"/>
    <col min="3075" max="3075" width="10.85546875" style="1" customWidth="1"/>
    <col min="3076" max="3076" width="9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" style="1"/>
    <col min="3331" max="3331" width="10.85546875" style="1" customWidth="1"/>
    <col min="3332" max="3332" width="9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" style="1"/>
    <col min="3587" max="3587" width="10.85546875" style="1" customWidth="1"/>
    <col min="3588" max="3588" width="9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" style="1"/>
    <col min="3843" max="3843" width="10.85546875" style="1" customWidth="1"/>
    <col min="3844" max="3844" width="9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" style="1"/>
    <col min="4099" max="4099" width="10.85546875" style="1" customWidth="1"/>
    <col min="4100" max="4100" width="9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" style="1"/>
    <col min="4355" max="4355" width="10.85546875" style="1" customWidth="1"/>
    <col min="4356" max="4356" width="9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" style="1"/>
    <col min="4611" max="4611" width="10.85546875" style="1" customWidth="1"/>
    <col min="4612" max="4612" width="9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" style="1"/>
    <col min="4867" max="4867" width="10.85546875" style="1" customWidth="1"/>
    <col min="4868" max="4868" width="9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" style="1"/>
    <col min="5123" max="5123" width="10.85546875" style="1" customWidth="1"/>
    <col min="5124" max="5124" width="9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" style="1"/>
    <col min="5379" max="5379" width="10.85546875" style="1" customWidth="1"/>
    <col min="5380" max="5380" width="9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" style="1"/>
    <col min="5635" max="5635" width="10.85546875" style="1" customWidth="1"/>
    <col min="5636" max="5636" width="9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" style="1"/>
    <col min="5891" max="5891" width="10.85546875" style="1" customWidth="1"/>
    <col min="5892" max="5892" width="9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" style="1"/>
    <col min="6147" max="6147" width="10.85546875" style="1" customWidth="1"/>
    <col min="6148" max="6148" width="9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" style="1"/>
    <col min="6403" max="6403" width="10.85546875" style="1" customWidth="1"/>
    <col min="6404" max="6404" width="9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" style="1"/>
    <col min="6659" max="6659" width="10.85546875" style="1" customWidth="1"/>
    <col min="6660" max="6660" width="9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" style="1"/>
    <col min="6915" max="6915" width="10.85546875" style="1" customWidth="1"/>
    <col min="6916" max="6916" width="9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" style="1"/>
    <col min="7171" max="7171" width="10.85546875" style="1" customWidth="1"/>
    <col min="7172" max="7172" width="9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" style="1"/>
    <col min="7427" max="7427" width="10.85546875" style="1" customWidth="1"/>
    <col min="7428" max="7428" width="9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" style="1"/>
    <col min="7683" max="7683" width="10.85546875" style="1" customWidth="1"/>
    <col min="7684" max="7684" width="9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" style="1"/>
    <col min="7939" max="7939" width="10.85546875" style="1" customWidth="1"/>
    <col min="7940" max="7940" width="9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" style="1"/>
    <col min="8195" max="8195" width="10.85546875" style="1" customWidth="1"/>
    <col min="8196" max="8196" width="9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" style="1"/>
    <col min="8451" max="8451" width="10.85546875" style="1" customWidth="1"/>
    <col min="8452" max="8452" width="9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" style="1"/>
    <col min="8707" max="8707" width="10.85546875" style="1" customWidth="1"/>
    <col min="8708" max="8708" width="9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" style="1"/>
    <col min="8963" max="8963" width="10.85546875" style="1" customWidth="1"/>
    <col min="8964" max="8964" width="9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" style="1"/>
    <col min="9219" max="9219" width="10.85546875" style="1" customWidth="1"/>
    <col min="9220" max="9220" width="9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" style="1"/>
    <col min="9475" max="9475" width="10.85546875" style="1" customWidth="1"/>
    <col min="9476" max="9476" width="9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" style="1"/>
    <col min="9731" max="9731" width="10.85546875" style="1" customWidth="1"/>
    <col min="9732" max="9732" width="9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" style="1"/>
    <col min="9987" max="9987" width="10.85546875" style="1" customWidth="1"/>
    <col min="9988" max="9988" width="9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" style="1"/>
    <col min="10243" max="10243" width="10.85546875" style="1" customWidth="1"/>
    <col min="10244" max="10244" width="9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" style="1"/>
    <col min="10499" max="10499" width="10.85546875" style="1" customWidth="1"/>
    <col min="10500" max="10500" width="9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" style="1"/>
    <col min="10755" max="10755" width="10.85546875" style="1" customWidth="1"/>
    <col min="10756" max="10756" width="9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" style="1"/>
    <col min="11011" max="11011" width="10.85546875" style="1" customWidth="1"/>
    <col min="11012" max="11012" width="9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" style="1"/>
    <col min="11267" max="11267" width="10.85546875" style="1" customWidth="1"/>
    <col min="11268" max="11268" width="9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" style="1"/>
    <col min="11523" max="11523" width="10.85546875" style="1" customWidth="1"/>
    <col min="11524" max="11524" width="9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" style="1"/>
    <col min="11779" max="11779" width="10.85546875" style="1" customWidth="1"/>
    <col min="11780" max="11780" width="9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" style="1"/>
    <col min="12035" max="12035" width="10.85546875" style="1" customWidth="1"/>
    <col min="12036" max="12036" width="9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" style="1"/>
    <col min="12291" max="12291" width="10.85546875" style="1" customWidth="1"/>
    <col min="12292" max="12292" width="9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" style="1"/>
    <col min="12547" max="12547" width="10.85546875" style="1" customWidth="1"/>
    <col min="12548" max="12548" width="9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" style="1"/>
    <col min="12803" max="12803" width="10.85546875" style="1" customWidth="1"/>
    <col min="12804" max="12804" width="9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" style="1"/>
    <col min="13059" max="13059" width="10.85546875" style="1" customWidth="1"/>
    <col min="13060" max="13060" width="9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" style="1"/>
    <col min="13315" max="13315" width="10.85546875" style="1" customWidth="1"/>
    <col min="13316" max="13316" width="9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" style="1"/>
    <col min="13571" max="13571" width="10.85546875" style="1" customWidth="1"/>
    <col min="13572" max="13572" width="9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" style="1"/>
    <col min="13827" max="13827" width="10.85546875" style="1" customWidth="1"/>
    <col min="13828" max="13828" width="9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" style="1"/>
    <col min="14083" max="14083" width="10.85546875" style="1" customWidth="1"/>
    <col min="14084" max="14084" width="9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" style="1"/>
    <col min="14339" max="14339" width="10.85546875" style="1" customWidth="1"/>
    <col min="14340" max="14340" width="9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" style="1"/>
    <col min="14595" max="14595" width="10.85546875" style="1" customWidth="1"/>
    <col min="14596" max="14596" width="9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" style="1"/>
    <col min="14851" max="14851" width="10.85546875" style="1" customWidth="1"/>
    <col min="14852" max="14852" width="9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" style="1"/>
    <col min="15107" max="15107" width="10.85546875" style="1" customWidth="1"/>
    <col min="15108" max="15108" width="9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" style="1"/>
    <col min="15363" max="15363" width="10.85546875" style="1" customWidth="1"/>
    <col min="15364" max="15364" width="9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" style="1"/>
    <col min="15619" max="15619" width="10.85546875" style="1" customWidth="1"/>
    <col min="15620" max="15620" width="9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" style="1"/>
    <col min="15875" max="15875" width="10.85546875" style="1" customWidth="1"/>
    <col min="15876" max="15876" width="9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" style="1"/>
    <col min="16131" max="16131" width="10.85546875" style="1" customWidth="1"/>
    <col min="16132" max="16132" width="9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" style="1"/>
  </cols>
  <sheetData>
    <row r="1" spans="2:9">
      <c r="C1" s="198" t="s">
        <v>6</v>
      </c>
      <c r="D1" s="198"/>
      <c r="E1" s="198"/>
      <c r="F1" s="198"/>
      <c r="G1" s="198"/>
      <c r="H1" s="198"/>
      <c r="I1" s="51"/>
    </row>
    <row r="2" spans="2:9">
      <c r="C2" s="82"/>
      <c r="D2" s="82"/>
      <c r="E2" s="82"/>
      <c r="F2" s="82"/>
      <c r="G2" s="82"/>
      <c r="H2" s="82"/>
      <c r="I2" s="51"/>
    </row>
    <row r="3" spans="2:9" s="38" customFormat="1" ht="27.75">
      <c r="B3" s="188" t="s">
        <v>82</v>
      </c>
      <c r="C3" s="188"/>
      <c r="D3" s="188"/>
      <c r="E3" s="188"/>
      <c r="F3" s="188"/>
      <c r="G3" s="188"/>
      <c r="H3" s="188"/>
    </row>
    <row r="4" spans="2:9" s="38" customFormat="1" ht="27.75">
      <c r="B4" s="188" t="s">
        <v>74</v>
      </c>
      <c r="C4" s="188"/>
      <c r="D4" s="188"/>
      <c r="E4" s="188"/>
      <c r="F4" s="188"/>
      <c r="G4" s="188"/>
      <c r="H4" s="188"/>
      <c r="I4" s="130"/>
    </row>
    <row r="5" spans="2:9" s="38" customFormat="1" ht="27.75">
      <c r="B5" s="188" t="s">
        <v>78</v>
      </c>
      <c r="C5" s="188"/>
      <c r="D5" s="188"/>
      <c r="E5" s="188"/>
      <c r="F5" s="188"/>
      <c r="G5" s="188"/>
      <c r="H5" s="188"/>
      <c r="I5" s="130"/>
    </row>
    <row r="6" spans="2:9" s="38" customFormat="1" ht="27.75">
      <c r="B6" s="188" t="s">
        <v>75</v>
      </c>
      <c r="C6" s="188"/>
      <c r="D6" s="188"/>
      <c r="E6" s="188"/>
      <c r="F6" s="188"/>
      <c r="G6" s="188"/>
      <c r="H6" s="188"/>
      <c r="I6" s="130"/>
    </row>
    <row r="7" spans="2:9" s="38" customFormat="1" ht="27.75">
      <c r="B7" s="188" t="s">
        <v>83</v>
      </c>
      <c r="C7" s="188"/>
      <c r="D7" s="188"/>
      <c r="E7" s="188"/>
      <c r="F7" s="188"/>
      <c r="G7" s="188"/>
      <c r="H7" s="188"/>
      <c r="I7" s="130"/>
    </row>
    <row r="8" spans="2:9" s="39" customFormat="1" ht="27.75">
      <c r="B8" s="188" t="s">
        <v>76</v>
      </c>
      <c r="C8" s="188"/>
      <c r="D8" s="188"/>
      <c r="E8" s="188"/>
      <c r="F8" s="188"/>
      <c r="G8" s="188"/>
      <c r="H8" s="188"/>
      <c r="I8" s="130"/>
    </row>
    <row r="9" spans="2:9">
      <c r="C9" s="199"/>
      <c r="D9" s="199"/>
      <c r="E9" s="199"/>
      <c r="F9" s="199"/>
      <c r="G9" s="199"/>
      <c r="H9" s="199"/>
      <c r="I9" s="199"/>
    </row>
    <row r="10" spans="2:9" s="7" customFormat="1" ht="24">
      <c r="C10" s="8" t="s">
        <v>41</v>
      </c>
      <c r="G10" s="17"/>
      <c r="H10" s="17"/>
      <c r="I10" s="17"/>
    </row>
    <row r="11" spans="2:9" s="7" customFormat="1" ht="24">
      <c r="C11" s="18" t="s">
        <v>42</v>
      </c>
      <c r="G11" s="17"/>
      <c r="H11" s="17"/>
      <c r="I11" s="17"/>
    </row>
    <row r="12" spans="2:9" ht="24" thickBot="1">
      <c r="C12" s="3"/>
      <c r="D12" s="55"/>
      <c r="E12" s="55"/>
      <c r="F12" s="55"/>
      <c r="G12" s="56"/>
      <c r="H12" s="56"/>
    </row>
    <row r="13" spans="2:9" s="7" customFormat="1" ht="25.5" thickTop="1" thickBot="1">
      <c r="C13" s="18"/>
      <c r="D13" s="194" t="s">
        <v>7</v>
      </c>
      <c r="E13" s="194"/>
      <c r="F13" s="194"/>
      <c r="G13" s="54" t="s">
        <v>8</v>
      </c>
      <c r="H13" s="54" t="s">
        <v>9</v>
      </c>
      <c r="I13" s="17"/>
    </row>
    <row r="14" spans="2:9" s="7" customFormat="1" ht="24.75" thickTop="1">
      <c r="C14" s="18"/>
      <c r="D14" s="195" t="s">
        <v>55</v>
      </c>
      <c r="E14" s="196"/>
      <c r="F14" s="197"/>
      <c r="G14" s="53">
        <v>4</v>
      </c>
      <c r="H14" s="46">
        <f t="shared" ref="H14:H19" si="0">G14*100/G$19</f>
        <v>50</v>
      </c>
      <c r="I14" s="17"/>
    </row>
    <row r="15" spans="2:9" s="7" customFormat="1" ht="24">
      <c r="C15" s="18"/>
      <c r="D15" s="191" t="s">
        <v>72</v>
      </c>
      <c r="E15" s="192"/>
      <c r="F15" s="193"/>
      <c r="G15" s="53">
        <v>1</v>
      </c>
      <c r="H15" s="46">
        <f t="shared" si="0"/>
        <v>12.5</v>
      </c>
      <c r="I15" s="17"/>
    </row>
    <row r="16" spans="2:9" s="7" customFormat="1" ht="24">
      <c r="C16" s="18"/>
      <c r="D16" s="191" t="s">
        <v>71</v>
      </c>
      <c r="E16" s="192"/>
      <c r="F16" s="193"/>
      <c r="G16" s="53">
        <v>1</v>
      </c>
      <c r="H16" s="46">
        <f t="shared" si="0"/>
        <v>12.5</v>
      </c>
      <c r="I16" s="60"/>
    </row>
    <row r="17" spans="3:9" s="7" customFormat="1" ht="24">
      <c r="C17" s="18"/>
      <c r="D17" s="191" t="s">
        <v>3</v>
      </c>
      <c r="E17" s="192"/>
      <c r="F17" s="193"/>
      <c r="G17" s="53">
        <v>1</v>
      </c>
      <c r="H17" s="46">
        <f t="shared" si="0"/>
        <v>12.5</v>
      </c>
      <c r="I17" s="60"/>
    </row>
    <row r="18" spans="3:9" s="7" customFormat="1" ht="24">
      <c r="C18" s="18"/>
      <c r="D18" s="191" t="s">
        <v>69</v>
      </c>
      <c r="E18" s="192"/>
      <c r="F18" s="193"/>
      <c r="G18" s="53">
        <v>1</v>
      </c>
      <c r="H18" s="46">
        <f t="shared" si="0"/>
        <v>12.5</v>
      </c>
      <c r="I18" s="123"/>
    </row>
    <row r="19" spans="3:9" s="7" customFormat="1" ht="24.75" thickBot="1">
      <c r="C19" s="18"/>
      <c r="D19" s="194" t="s">
        <v>10</v>
      </c>
      <c r="E19" s="194"/>
      <c r="F19" s="194"/>
      <c r="G19" s="57">
        <f>SUM(G14:G18)</f>
        <v>8</v>
      </c>
      <c r="H19" s="58">
        <f t="shared" si="0"/>
        <v>100</v>
      </c>
    </row>
    <row r="20" spans="3:9" s="7" customFormat="1" ht="24.75" thickTop="1">
      <c r="C20" s="18"/>
      <c r="D20" s="20"/>
      <c r="E20" s="20"/>
      <c r="F20" s="20"/>
      <c r="G20" s="21"/>
      <c r="H20" s="22"/>
    </row>
    <row r="21" spans="3:9" s="7" customFormat="1" ht="24">
      <c r="C21" s="18"/>
      <c r="D21" s="7" t="s">
        <v>164</v>
      </c>
      <c r="G21" s="17"/>
      <c r="H21" s="17"/>
    </row>
    <row r="22" spans="3:9">
      <c r="C22" s="1" t="s">
        <v>165</v>
      </c>
      <c r="E22" s="4"/>
      <c r="F22" s="4"/>
      <c r="G22" s="5"/>
      <c r="I22" s="1"/>
    </row>
    <row r="23" spans="3:9">
      <c r="E23" s="4"/>
      <c r="F23" s="4"/>
      <c r="G23" s="5"/>
      <c r="I23" s="1"/>
    </row>
    <row r="24" spans="3:9" s="7" customFormat="1" ht="24">
      <c r="C24" s="18" t="s">
        <v>84</v>
      </c>
      <c r="G24" s="127"/>
      <c r="H24" s="127"/>
      <c r="I24" s="127"/>
    </row>
    <row r="25" spans="3:9" ht="24" thickBot="1">
      <c r="C25" s="3"/>
      <c r="D25" s="55"/>
      <c r="E25" s="55"/>
      <c r="F25" s="55"/>
      <c r="G25" s="56"/>
      <c r="H25" s="56"/>
    </row>
    <row r="26" spans="3:9" s="7" customFormat="1" ht="25.5" thickTop="1" thickBot="1">
      <c r="C26" s="18"/>
      <c r="D26" s="194" t="s">
        <v>64</v>
      </c>
      <c r="E26" s="194"/>
      <c r="F26" s="194"/>
      <c r="G26" s="129" t="s">
        <v>8</v>
      </c>
      <c r="H26" s="129" t="s">
        <v>9</v>
      </c>
      <c r="I26" s="127"/>
    </row>
    <row r="27" spans="3:9" s="7" customFormat="1" ht="24.75" thickTop="1">
      <c r="C27" s="18"/>
      <c r="D27" s="195" t="s">
        <v>85</v>
      </c>
      <c r="E27" s="196"/>
      <c r="F27" s="197"/>
      <c r="G27" s="53">
        <v>1</v>
      </c>
      <c r="H27" s="46">
        <f>G27*100/G$19</f>
        <v>12.5</v>
      </c>
      <c r="I27" s="127"/>
    </row>
    <row r="28" spans="3:9" s="7" customFormat="1" ht="24">
      <c r="C28" s="18"/>
      <c r="D28" s="191" t="s">
        <v>65</v>
      </c>
      <c r="E28" s="192"/>
      <c r="F28" s="193"/>
      <c r="G28" s="53">
        <v>7</v>
      </c>
      <c r="H28" s="46">
        <f>G28*100/G$19</f>
        <v>87.5</v>
      </c>
      <c r="I28" s="127"/>
    </row>
    <row r="29" spans="3:9" s="7" customFormat="1" ht="24.75" thickBot="1">
      <c r="C29" s="18"/>
      <c r="D29" s="194" t="s">
        <v>10</v>
      </c>
      <c r="E29" s="194"/>
      <c r="F29" s="194"/>
      <c r="G29" s="57">
        <f>SUM(G27:G28)</f>
        <v>8</v>
      </c>
      <c r="H29" s="58">
        <f>G29*100/G$19</f>
        <v>100</v>
      </c>
    </row>
    <row r="30" spans="3:9" s="7" customFormat="1" ht="24.75" thickTop="1">
      <c r="C30" s="18"/>
      <c r="D30" s="20"/>
      <c r="E30" s="20"/>
      <c r="F30" s="20"/>
      <c r="G30" s="21"/>
      <c r="H30" s="22"/>
    </row>
    <row r="31" spans="3:9" s="7" customFormat="1" ht="24">
      <c r="C31" s="18"/>
      <c r="D31" s="7" t="s">
        <v>166</v>
      </c>
      <c r="G31" s="127"/>
      <c r="H31" s="127"/>
    </row>
    <row r="32" spans="3:9" s="7" customFormat="1" ht="24">
      <c r="C32" s="7" t="s">
        <v>167</v>
      </c>
      <c r="G32" s="127"/>
      <c r="H32" s="127"/>
    </row>
    <row r="33" spans="3:9" s="7" customFormat="1" ht="24">
      <c r="C33" s="18"/>
      <c r="G33" s="127"/>
      <c r="H33" s="127"/>
    </row>
    <row r="34" spans="3:9">
      <c r="C34" s="198" t="s">
        <v>35</v>
      </c>
      <c r="D34" s="198"/>
      <c r="E34" s="198"/>
      <c r="F34" s="198"/>
      <c r="G34" s="198"/>
      <c r="H34" s="198"/>
      <c r="I34" s="51"/>
    </row>
    <row r="35" spans="3:9">
      <c r="E35" s="4"/>
      <c r="F35" s="4"/>
      <c r="G35" s="5"/>
      <c r="I35" s="1"/>
    </row>
    <row r="36" spans="3:9" s="7" customFormat="1" ht="24">
      <c r="C36" s="18" t="s">
        <v>86</v>
      </c>
      <c r="G36" s="17"/>
      <c r="H36" s="17"/>
    </row>
    <row r="37" spans="3:9" s="7" customFormat="1" ht="24.75" thickBot="1">
      <c r="D37" s="7" t="s">
        <v>46</v>
      </c>
      <c r="G37" s="80"/>
      <c r="H37" s="80"/>
    </row>
    <row r="38" spans="3:9" s="7" customFormat="1" ht="24.75" thickTop="1">
      <c r="D38" s="204" t="s">
        <v>11</v>
      </c>
      <c r="E38" s="204"/>
      <c r="F38" s="204"/>
      <c r="G38" s="23" t="s">
        <v>8</v>
      </c>
      <c r="H38" s="23" t="s">
        <v>9</v>
      </c>
    </row>
    <row r="39" spans="3:9" s="7" customFormat="1" ht="24">
      <c r="D39" s="203" t="s">
        <v>14</v>
      </c>
      <c r="E39" s="203"/>
      <c r="F39" s="203"/>
      <c r="G39" s="24">
        <v>3</v>
      </c>
      <c r="H39" s="19">
        <f t="shared" ref="H39:H47" si="1">G39*100/G$47</f>
        <v>21.428571428571427</v>
      </c>
    </row>
    <row r="40" spans="3:9" s="7" customFormat="1" ht="24">
      <c r="D40" s="203" t="s">
        <v>51</v>
      </c>
      <c r="E40" s="203"/>
      <c r="F40" s="203"/>
      <c r="G40" s="24">
        <v>2</v>
      </c>
      <c r="H40" s="19">
        <f t="shared" si="1"/>
        <v>14.285714285714286</v>
      </c>
    </row>
    <row r="41" spans="3:9" s="7" customFormat="1" ht="24">
      <c r="D41" s="203" t="s">
        <v>12</v>
      </c>
      <c r="E41" s="203"/>
      <c r="F41" s="203"/>
      <c r="G41" s="24">
        <v>2</v>
      </c>
      <c r="H41" s="19">
        <f t="shared" si="1"/>
        <v>14.285714285714286</v>
      </c>
    </row>
    <row r="42" spans="3:9" s="7" customFormat="1" ht="24">
      <c r="D42" s="191" t="s">
        <v>13</v>
      </c>
      <c r="E42" s="192"/>
      <c r="F42" s="193"/>
      <c r="G42" s="24">
        <v>2</v>
      </c>
      <c r="H42" s="19">
        <f t="shared" si="1"/>
        <v>14.285714285714286</v>
      </c>
    </row>
    <row r="43" spans="3:9" s="7" customFormat="1" ht="24">
      <c r="D43" s="203" t="s">
        <v>53</v>
      </c>
      <c r="E43" s="203"/>
      <c r="F43" s="203"/>
      <c r="G43" s="24">
        <v>2</v>
      </c>
      <c r="H43" s="19">
        <f t="shared" si="1"/>
        <v>14.285714285714286</v>
      </c>
    </row>
    <row r="44" spans="3:9" s="7" customFormat="1" ht="24">
      <c r="D44" s="203" t="s">
        <v>15</v>
      </c>
      <c r="E44" s="203"/>
      <c r="F44" s="203"/>
      <c r="G44" s="24">
        <v>1</v>
      </c>
      <c r="H44" s="19">
        <f t="shared" si="1"/>
        <v>7.1428571428571432</v>
      </c>
    </row>
    <row r="45" spans="3:9" s="7" customFormat="1" ht="24">
      <c r="D45" s="191" t="s">
        <v>88</v>
      </c>
      <c r="E45" s="192"/>
      <c r="F45" s="193"/>
      <c r="G45" s="24">
        <v>1</v>
      </c>
      <c r="H45" s="19">
        <f t="shared" si="1"/>
        <v>7.1428571428571432</v>
      </c>
    </row>
    <row r="46" spans="3:9" s="7" customFormat="1" ht="24">
      <c r="D46" s="61" t="s">
        <v>87</v>
      </c>
      <c r="E46" s="62"/>
      <c r="F46" s="62"/>
      <c r="G46" s="24">
        <v>1</v>
      </c>
      <c r="H46" s="19">
        <f t="shared" si="1"/>
        <v>7.1428571428571432</v>
      </c>
    </row>
    <row r="47" spans="3:9" s="7" customFormat="1" ht="24.75" thickBot="1">
      <c r="D47" s="200" t="s">
        <v>10</v>
      </c>
      <c r="E47" s="201"/>
      <c r="F47" s="202"/>
      <c r="G47" s="25">
        <f>SUM(G39:G46)</f>
        <v>14</v>
      </c>
      <c r="H47" s="37">
        <f t="shared" si="1"/>
        <v>100</v>
      </c>
    </row>
    <row r="48" spans="3:9" s="7" customFormat="1" ht="24.75" thickTop="1">
      <c r="D48" s="20"/>
      <c r="E48" s="20"/>
      <c r="F48" s="20"/>
      <c r="G48" s="21"/>
      <c r="H48" s="22"/>
    </row>
    <row r="49" spans="3:9" s="7" customFormat="1" ht="24">
      <c r="C49" s="15"/>
      <c r="D49" s="7" t="s">
        <v>168</v>
      </c>
      <c r="G49" s="17"/>
      <c r="H49" s="17"/>
      <c r="I49" s="17"/>
    </row>
    <row r="50" spans="3:9" s="7" customFormat="1" ht="24">
      <c r="C50" s="7" t="s">
        <v>169</v>
      </c>
      <c r="G50" s="17"/>
      <c r="H50" s="17"/>
      <c r="I50" s="17"/>
    </row>
    <row r="51" spans="3:9" ht="24">
      <c r="C51" s="7" t="s">
        <v>170</v>
      </c>
    </row>
    <row r="52" spans="3:9" s="7" customFormat="1" ht="24">
      <c r="C52" s="7" t="s">
        <v>171</v>
      </c>
      <c r="G52" s="59"/>
      <c r="H52" s="59"/>
      <c r="I52" s="59"/>
    </row>
    <row r="53" spans="3:9" s="7" customFormat="1" ht="24">
      <c r="G53" s="127"/>
      <c r="H53" s="127"/>
      <c r="I53" s="127"/>
    </row>
  </sheetData>
  <mergeCells count="29">
    <mergeCell ref="D47:F47"/>
    <mergeCell ref="D19:F19"/>
    <mergeCell ref="D43:F43"/>
    <mergeCell ref="D44:F44"/>
    <mergeCell ref="D38:F38"/>
    <mergeCell ref="D39:F39"/>
    <mergeCell ref="D40:F40"/>
    <mergeCell ref="D41:F41"/>
    <mergeCell ref="D29:F29"/>
    <mergeCell ref="D42:F42"/>
    <mergeCell ref="D45:F45"/>
    <mergeCell ref="C34:H34"/>
    <mergeCell ref="D28:F28"/>
    <mergeCell ref="C1:H1"/>
    <mergeCell ref="C9:I9"/>
    <mergeCell ref="D14:F14"/>
    <mergeCell ref="D15:F15"/>
    <mergeCell ref="D13:F13"/>
    <mergeCell ref="B8:H8"/>
    <mergeCell ref="B3:H3"/>
    <mergeCell ref="B4:H4"/>
    <mergeCell ref="B5:H5"/>
    <mergeCell ref="B6:H6"/>
    <mergeCell ref="B7:H7"/>
    <mergeCell ref="D16:F16"/>
    <mergeCell ref="D17:F17"/>
    <mergeCell ref="D18:F18"/>
    <mergeCell ref="D26:F26"/>
    <mergeCell ref="D27:F27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="120" zoomScaleNormal="120" workbookViewId="0">
      <selection activeCell="A4" sqref="A4:XFD4"/>
    </sheetView>
  </sheetViews>
  <sheetFormatPr defaultRowHeight="23.25"/>
  <cols>
    <col min="1" max="1" width="1" style="1" customWidth="1"/>
    <col min="2" max="2" width="7.7109375" style="1" customWidth="1"/>
    <col min="3" max="3" width="9.140625" style="1"/>
    <col min="4" max="4" width="15.42578125" style="1" customWidth="1"/>
    <col min="5" max="5" width="38.28515625" style="1" customWidth="1"/>
    <col min="6" max="6" width="6.140625" style="2" customWidth="1"/>
    <col min="7" max="7" width="6.5703125" style="2" customWidth="1"/>
    <col min="8" max="8" width="9.710937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10" customFormat="1" ht="24">
      <c r="A1" s="215" t="s">
        <v>34</v>
      </c>
      <c r="B1" s="215"/>
      <c r="C1" s="215"/>
      <c r="D1" s="215"/>
      <c r="E1" s="215"/>
      <c r="F1" s="215"/>
      <c r="G1" s="215"/>
      <c r="H1" s="215"/>
    </row>
    <row r="2" spans="1:9" ht="13.5" customHeight="1">
      <c r="B2" s="2"/>
      <c r="C2" s="2"/>
      <c r="D2" s="2"/>
      <c r="E2" s="2"/>
      <c r="I2" s="6"/>
    </row>
    <row r="3" spans="1:9" s="257" customFormat="1" ht="19.5" customHeight="1">
      <c r="B3" s="185" t="s">
        <v>43</v>
      </c>
      <c r="F3" s="258"/>
      <c r="G3" s="258"/>
      <c r="H3" s="258"/>
    </row>
    <row r="4" spans="1:9" s="257" customFormat="1" ht="22.5" customHeight="1" thickBot="1">
      <c r="B4" s="260" t="s">
        <v>89</v>
      </c>
      <c r="F4" s="261"/>
      <c r="G4" s="261"/>
      <c r="H4" s="261"/>
    </row>
    <row r="5" spans="1:9" s="172" customFormat="1" ht="15.75" customHeight="1" thickTop="1">
      <c r="B5" s="205" t="s">
        <v>16</v>
      </c>
      <c r="C5" s="206"/>
      <c r="D5" s="206"/>
      <c r="E5" s="207"/>
      <c r="F5" s="211"/>
      <c r="G5" s="213" t="s">
        <v>17</v>
      </c>
      <c r="H5" s="259" t="s">
        <v>122</v>
      </c>
    </row>
    <row r="6" spans="1:9" s="7" customFormat="1" ht="17.25" customHeight="1" thickBot="1">
      <c r="B6" s="208"/>
      <c r="C6" s="209"/>
      <c r="D6" s="209"/>
      <c r="E6" s="210"/>
      <c r="F6" s="212"/>
      <c r="G6" s="214"/>
      <c r="H6" s="177" t="s">
        <v>123</v>
      </c>
    </row>
    <row r="7" spans="1:9" s="7" customFormat="1" ht="24.75" thickTop="1">
      <c r="B7" s="26" t="s">
        <v>28</v>
      </c>
      <c r="C7" s="27"/>
      <c r="D7" s="27"/>
      <c r="E7" s="28"/>
      <c r="F7" s="47"/>
      <c r="G7" s="20"/>
      <c r="H7" s="47"/>
      <c r="I7" s="9"/>
    </row>
    <row r="8" spans="1:9" s="7" customFormat="1" ht="42" customHeight="1">
      <c r="B8" s="216" t="s">
        <v>92</v>
      </c>
      <c r="C8" s="217"/>
      <c r="D8" s="217"/>
      <c r="E8" s="217"/>
      <c r="F8" s="29">
        <f>DATA!V10</f>
        <v>1.75</v>
      </c>
      <c r="G8" s="29">
        <f>DATA!V11</f>
        <v>0.70710678118654757</v>
      </c>
      <c r="H8" s="30" t="str">
        <f>IF(F8&gt;4.5,"มากที่สุด",IF(F8&gt;3.5,"มาก",IF(F8&gt;2.5,"ปานกลาง",IF(F8&gt;1.5,"น้อย",IF(F8&lt;=1.5,"น้อยที่สุด")))))</f>
        <v>น้อย</v>
      </c>
    </row>
    <row r="9" spans="1:9" s="7" customFormat="1" ht="42.75" customHeight="1">
      <c r="B9" s="216" t="s">
        <v>93</v>
      </c>
      <c r="C9" s="217"/>
      <c r="D9" s="217"/>
      <c r="E9" s="217"/>
      <c r="F9" s="29">
        <f>DATA!W10</f>
        <v>1.625</v>
      </c>
      <c r="G9" s="29">
        <f>DATA!AB11</f>
        <v>0.74402380914284494</v>
      </c>
      <c r="H9" s="30" t="str">
        <f t="shared" ref="H9:H15" si="0">IF(F9&gt;4.5,"มากที่สุด",IF(F9&gt;3.5,"มาก",IF(F9&gt;2.5,"ปานกลาง",IF(F9&gt;1.5,"น้อย",IF(F9&lt;=1.5,"น้อยที่สุด")))))</f>
        <v>น้อย</v>
      </c>
    </row>
    <row r="10" spans="1:9" s="7" customFormat="1" ht="40.5" customHeight="1">
      <c r="B10" s="221" t="s">
        <v>94</v>
      </c>
      <c r="C10" s="222"/>
      <c r="D10" s="222"/>
      <c r="E10" s="223"/>
      <c r="F10" s="29">
        <f>DATA!X10</f>
        <v>1.625</v>
      </c>
      <c r="G10" s="29">
        <f>DATA!X11</f>
        <v>0.74402380914284494</v>
      </c>
      <c r="H10" s="30" t="str">
        <f t="shared" ref="H10" si="1">IF(F10&gt;4.5,"มากที่สุด",IF(F10&gt;3.5,"มาก",IF(F10&gt;2.5,"ปานกลาง",IF(F10&gt;1.5,"น้อย",IF(F10&lt;=1.5,"น้อยที่สุด")))))</f>
        <v>น้อย</v>
      </c>
    </row>
    <row r="11" spans="1:9" s="7" customFormat="1" ht="40.5" customHeight="1">
      <c r="B11" s="221" t="s">
        <v>95</v>
      </c>
      <c r="C11" s="222"/>
      <c r="D11" s="222"/>
      <c r="E11" s="223"/>
      <c r="F11" s="29">
        <f>DATA!Y10</f>
        <v>1.625</v>
      </c>
      <c r="G11" s="29">
        <f>DATA!Z11</f>
        <v>0.74402380914284494</v>
      </c>
      <c r="H11" s="30" t="str">
        <f t="shared" ref="H11:H14" si="2">IF(F11&gt;4.5,"มากที่สุด",IF(F11&gt;3.5,"มาก",IF(F11&gt;2.5,"ปานกลาง",IF(F11&gt;1.5,"น้อย",IF(F11&lt;=1.5,"น้อยที่สุด")))))</f>
        <v>น้อย</v>
      </c>
    </row>
    <row r="12" spans="1:9" s="7" customFormat="1" ht="24" customHeight="1">
      <c r="B12" s="221" t="s">
        <v>96</v>
      </c>
      <c r="C12" s="222"/>
      <c r="D12" s="222"/>
      <c r="E12" s="223"/>
      <c r="F12" s="29">
        <f>DATA!Z10</f>
        <v>1.625</v>
      </c>
      <c r="G12" s="29">
        <f>DATA!AA11</f>
        <v>0.74402380914284494</v>
      </c>
      <c r="H12" s="30" t="str">
        <f t="shared" si="2"/>
        <v>น้อย</v>
      </c>
    </row>
    <row r="13" spans="1:9" s="7" customFormat="1" ht="41.25" customHeight="1">
      <c r="B13" s="221" t="s">
        <v>97</v>
      </c>
      <c r="C13" s="222"/>
      <c r="D13" s="222"/>
      <c r="E13" s="223"/>
      <c r="F13" s="29">
        <f>DATA!Z10</f>
        <v>1.625</v>
      </c>
      <c r="G13" s="29">
        <f>DATA!AA11</f>
        <v>0.74402380914284494</v>
      </c>
      <c r="H13" s="30" t="str">
        <f t="shared" si="2"/>
        <v>น้อย</v>
      </c>
    </row>
    <row r="14" spans="1:9" s="7" customFormat="1" ht="42.75" customHeight="1">
      <c r="B14" s="221" t="s">
        <v>98</v>
      </c>
      <c r="C14" s="222"/>
      <c r="D14" s="222"/>
      <c r="E14" s="223"/>
      <c r="F14" s="29">
        <f>DATA!AB10</f>
        <v>1.625</v>
      </c>
      <c r="G14" s="29">
        <f>DATA!AB11</f>
        <v>0.74402380914284494</v>
      </c>
      <c r="H14" s="30" t="str">
        <f t="shared" si="2"/>
        <v>น้อย</v>
      </c>
    </row>
    <row r="15" spans="1:9" s="7" customFormat="1" ht="21.75" customHeight="1" thickBot="1">
      <c r="B15" s="218" t="s">
        <v>29</v>
      </c>
      <c r="C15" s="219"/>
      <c r="D15" s="219"/>
      <c r="E15" s="220"/>
      <c r="F15" s="178">
        <f>DATA!AB13</f>
        <v>1.6428571428571428</v>
      </c>
      <c r="G15" s="179">
        <f>DATA!AB12</f>
        <v>0.69879302251216591</v>
      </c>
      <c r="H15" s="180" t="str">
        <f t="shared" si="0"/>
        <v>น้อย</v>
      </c>
    </row>
    <row r="16" spans="1:9" s="7" customFormat="1" ht="24.75" thickTop="1">
      <c r="B16" s="31" t="s">
        <v>30</v>
      </c>
      <c r="C16" s="32"/>
      <c r="D16" s="32"/>
      <c r="E16" s="33"/>
      <c r="F16" s="34"/>
      <c r="G16" s="34"/>
      <c r="H16" s="33"/>
    </row>
    <row r="17" spans="1:10" s="7" customFormat="1" ht="42" customHeight="1">
      <c r="B17" s="216" t="s">
        <v>115</v>
      </c>
      <c r="C17" s="217"/>
      <c r="D17" s="217"/>
      <c r="E17" s="217"/>
      <c r="F17" s="29">
        <f>DATA!AC10</f>
        <v>4.375</v>
      </c>
      <c r="G17" s="29">
        <f>DATA!AC11</f>
        <v>0.51754916950676566</v>
      </c>
      <c r="H17" s="30" t="str">
        <f>IF(F17&gt;4.5,"มากที่สุด",IF(F17&gt;3.5,"มาก",IF(F17&gt;2.5,"ปานกลาง",IF(F17&gt;1.5,"น้อย",IF(F17&lt;=1.5,"น้อยที่สุด")))))</f>
        <v>มาก</v>
      </c>
    </row>
    <row r="18" spans="1:10" s="7" customFormat="1" ht="39.75" customHeight="1">
      <c r="B18" s="216" t="s">
        <v>116</v>
      </c>
      <c r="C18" s="217"/>
      <c r="D18" s="217"/>
      <c r="E18" s="217"/>
      <c r="F18" s="29">
        <f>DATA!AD10</f>
        <v>4.125</v>
      </c>
      <c r="G18" s="29">
        <f>DATA!AD11</f>
        <v>0.64086994446165568</v>
      </c>
      <c r="H18" s="30" t="str">
        <f t="shared" ref="H18:H19" si="3">IF(F18&gt;4.5,"มากที่สุด",IF(F18&gt;3.5,"มาก",IF(F18&gt;2.5,"ปานกลาง",IF(F18&gt;1.5,"น้อย",IF(F18&lt;=1.5,"น้อยที่สุด")))))</f>
        <v>มาก</v>
      </c>
    </row>
    <row r="19" spans="1:10" s="7" customFormat="1" ht="43.5" customHeight="1">
      <c r="B19" s="221" t="s">
        <v>117</v>
      </c>
      <c r="C19" s="222"/>
      <c r="D19" s="222"/>
      <c r="E19" s="223"/>
      <c r="F19" s="29">
        <f>DATA!AE10</f>
        <v>4</v>
      </c>
      <c r="G19" s="29">
        <f>DATA!AE11</f>
        <v>0.7559289460184544</v>
      </c>
      <c r="H19" s="30" t="str">
        <f t="shared" si="3"/>
        <v>มาก</v>
      </c>
    </row>
    <row r="20" spans="1:10" s="7" customFormat="1" ht="45" customHeight="1">
      <c r="B20" s="221" t="s">
        <v>118</v>
      </c>
      <c r="C20" s="222"/>
      <c r="D20" s="222"/>
      <c r="E20" s="223"/>
      <c r="F20" s="29">
        <f>DATA!AF10</f>
        <v>4</v>
      </c>
      <c r="G20" s="29">
        <f>DATA!AF11</f>
        <v>0.7559289460184544</v>
      </c>
      <c r="H20" s="30" t="str">
        <f t="shared" ref="H20:H23" si="4">IF(F20&gt;4.5,"มากที่สุด",IF(F20&gt;3.5,"มาก",IF(F20&gt;2.5,"ปานกลาง",IF(F20&gt;1.5,"น้อย",IF(F20&lt;=1.5,"น้อยที่สุด")))))</f>
        <v>มาก</v>
      </c>
    </row>
    <row r="21" spans="1:10" s="7" customFormat="1" ht="24" customHeight="1">
      <c r="B21" s="221" t="s">
        <v>119</v>
      </c>
      <c r="C21" s="222"/>
      <c r="D21" s="222"/>
      <c r="E21" s="223"/>
      <c r="F21" s="29">
        <f>DATA!AG10</f>
        <v>3.875</v>
      </c>
      <c r="G21" s="29">
        <f>DATA!AG11</f>
        <v>0.99103120896511487</v>
      </c>
      <c r="H21" s="30" t="str">
        <f t="shared" si="4"/>
        <v>มาก</v>
      </c>
    </row>
    <row r="22" spans="1:10" s="7" customFormat="1" ht="40.5" customHeight="1">
      <c r="B22" s="221" t="s">
        <v>120</v>
      </c>
      <c r="C22" s="222"/>
      <c r="D22" s="222"/>
      <c r="E22" s="223"/>
      <c r="F22" s="29">
        <f>DATA!AH10</f>
        <v>3.75</v>
      </c>
      <c r="G22" s="29">
        <f>DATA!AH11</f>
        <v>1.0350983390135313</v>
      </c>
      <c r="H22" s="30" t="str">
        <f t="shared" si="4"/>
        <v>มาก</v>
      </c>
    </row>
    <row r="23" spans="1:10" s="7" customFormat="1" ht="43.5" customHeight="1">
      <c r="B23" s="221" t="s">
        <v>121</v>
      </c>
      <c r="C23" s="222"/>
      <c r="D23" s="222"/>
      <c r="E23" s="223"/>
      <c r="F23" s="29">
        <f>DATA!AI10</f>
        <v>3.75</v>
      </c>
      <c r="G23" s="29">
        <f>DATA!AI11</f>
        <v>1.0350983390135313</v>
      </c>
      <c r="H23" s="30" t="str">
        <f t="shared" si="4"/>
        <v>มาก</v>
      </c>
    </row>
    <row r="24" spans="1:10" s="7" customFormat="1" ht="22.5" customHeight="1" thickBot="1">
      <c r="B24" s="218" t="s">
        <v>29</v>
      </c>
      <c r="C24" s="219"/>
      <c r="D24" s="219"/>
      <c r="E24" s="220"/>
      <c r="F24" s="179">
        <f>DATA!AI13</f>
        <v>3.9821428571428572</v>
      </c>
      <c r="G24" s="181">
        <f>DATA!AI12</f>
        <v>0.82000158378054244</v>
      </c>
      <c r="H24" s="180" t="str">
        <f t="shared" ref="H24" si="5">IF(F24&gt;4.5,"มากที่สุด",IF(F24&gt;3.5,"มาก",IF(F24&gt;2.5,"ปานกลาง",IF(F24&gt;1.5,"น้อย",IF(F24&lt;=1.5,"น้อยที่สุด")))))</f>
        <v>มาก</v>
      </c>
      <c r="J24" s="35"/>
    </row>
    <row r="25" spans="1:10" s="7" customFormat="1" ht="16.5" customHeight="1" thickTop="1">
      <c r="B25" s="9"/>
      <c r="C25" s="9"/>
      <c r="D25" s="9"/>
      <c r="E25" s="9"/>
      <c r="F25" s="36"/>
      <c r="G25" s="36"/>
      <c r="H25" s="36"/>
    </row>
    <row r="26" spans="1:10" s="7" customFormat="1" ht="16.5" customHeight="1">
      <c r="B26" s="215" t="s">
        <v>44</v>
      </c>
      <c r="C26" s="215"/>
      <c r="D26" s="215"/>
      <c r="E26" s="215"/>
      <c r="F26" s="215"/>
      <c r="G26" s="215"/>
      <c r="H26" s="215"/>
      <c r="I26" s="184"/>
    </row>
    <row r="27" spans="1:10" s="7" customFormat="1" ht="16.5" customHeight="1">
      <c r="B27" s="183"/>
      <c r="C27" s="183"/>
      <c r="D27" s="183"/>
      <c r="E27" s="183"/>
      <c r="F27" s="183"/>
      <c r="G27" s="183"/>
      <c r="H27" s="183"/>
      <c r="I27" s="184"/>
    </row>
    <row r="28" spans="1:10" s="7" customFormat="1" ht="24">
      <c r="B28" s="15"/>
      <c r="C28" s="15" t="s">
        <v>90</v>
      </c>
      <c r="D28" s="15"/>
      <c r="E28" s="15"/>
      <c r="F28" s="15"/>
      <c r="G28" s="15"/>
      <c r="H28" s="15"/>
      <c r="I28" s="15"/>
      <c r="J28" s="15"/>
    </row>
    <row r="29" spans="1:10" s="7" customFormat="1" ht="24">
      <c r="B29" s="15" t="s">
        <v>101</v>
      </c>
      <c r="C29" s="15"/>
      <c r="D29" s="15"/>
      <c r="E29" s="15"/>
      <c r="F29" s="15"/>
      <c r="G29" s="15"/>
      <c r="H29" s="15"/>
      <c r="I29" s="15"/>
      <c r="J29" s="15"/>
    </row>
    <row r="30" spans="1:10" s="7" customFormat="1" ht="24">
      <c r="B30" s="15" t="s">
        <v>102</v>
      </c>
      <c r="C30" s="15"/>
      <c r="D30" s="15"/>
      <c r="E30" s="15"/>
      <c r="F30" s="15"/>
      <c r="G30" s="15"/>
      <c r="H30" s="15"/>
      <c r="I30" s="15"/>
      <c r="J30" s="15"/>
    </row>
    <row r="31" spans="1:10" s="7" customFormat="1" ht="24">
      <c r="A31" s="45"/>
      <c r="B31" s="45"/>
      <c r="C31" s="45"/>
      <c r="D31" s="45"/>
      <c r="E31" s="45"/>
      <c r="F31" s="45"/>
      <c r="G31" s="15"/>
      <c r="H31" s="15"/>
    </row>
    <row r="32" spans="1:10" s="7" customFormat="1" ht="24">
      <c r="B32" s="15"/>
      <c r="C32" s="15"/>
      <c r="D32" s="15"/>
      <c r="E32" s="15"/>
      <c r="F32" s="15"/>
      <c r="G32" s="15"/>
      <c r="H32" s="15"/>
      <c r="I32" s="15"/>
      <c r="J32" s="15"/>
    </row>
    <row r="33" spans="2:10" s="7" customFormat="1" ht="24">
      <c r="B33" s="15"/>
      <c r="C33" s="15"/>
      <c r="D33" s="15"/>
      <c r="E33" s="15"/>
      <c r="F33" s="15"/>
      <c r="G33" s="15"/>
      <c r="H33" s="15"/>
      <c r="I33" s="15"/>
      <c r="J33" s="15"/>
    </row>
    <row r="34" spans="2:10" s="10" customFormat="1" ht="24">
      <c r="B34" s="42"/>
      <c r="C34" s="42"/>
      <c r="D34" s="42"/>
      <c r="E34" s="42"/>
      <c r="F34" s="43"/>
      <c r="G34" s="43"/>
      <c r="H34" s="44"/>
    </row>
  </sheetData>
  <mergeCells count="21">
    <mergeCell ref="B26:H26"/>
    <mergeCell ref="B9:E9"/>
    <mergeCell ref="B15:E15"/>
    <mergeCell ref="B10:E10"/>
    <mergeCell ref="B17:E17"/>
    <mergeCell ref="B18:E18"/>
    <mergeCell ref="B11:E11"/>
    <mergeCell ref="B12:E12"/>
    <mergeCell ref="B13:E13"/>
    <mergeCell ref="B23:E23"/>
    <mergeCell ref="B20:E20"/>
    <mergeCell ref="B21:E21"/>
    <mergeCell ref="B14:E14"/>
    <mergeCell ref="B24:E24"/>
    <mergeCell ref="B19:E19"/>
    <mergeCell ref="B22:E22"/>
    <mergeCell ref="B5:E6"/>
    <mergeCell ref="F5:F6"/>
    <mergeCell ref="G5:G6"/>
    <mergeCell ref="A1:H1"/>
    <mergeCell ref="B8:E8"/>
  </mergeCells>
  <pageMargins left="0.7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142875</xdr:colOff>
                <xdr:row>4</xdr:row>
                <xdr:rowOff>133350</xdr:rowOff>
              </from>
              <to>
                <xdr:col>5</xdr:col>
                <xdr:colOff>285750</xdr:colOff>
                <xdr:row>5</xdr:row>
                <xdr:rowOff>57150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opLeftCell="A10" zoomScale="120" zoomScaleNormal="120" workbookViewId="0">
      <selection activeCell="B8" sqref="B8:E8"/>
    </sheetView>
  </sheetViews>
  <sheetFormatPr defaultRowHeight="27.75"/>
  <cols>
    <col min="1" max="1" width="9.7109375" style="16" customWidth="1"/>
    <col min="2" max="2" width="7.7109375" style="16" customWidth="1"/>
    <col min="3" max="3" width="9.140625" style="16"/>
    <col min="4" max="4" width="15.42578125" style="16" customWidth="1"/>
    <col min="5" max="5" width="36.7109375" style="16" customWidth="1"/>
    <col min="6" max="6" width="5.5703125" style="98" customWidth="1"/>
    <col min="7" max="7" width="5.7109375" style="98" customWidth="1"/>
    <col min="8" max="8" width="11.140625" style="98" customWidth="1"/>
    <col min="9" max="257" width="9.140625" style="16"/>
    <col min="258" max="258" width="10.85546875" style="16" customWidth="1"/>
    <col min="259" max="259" width="9.140625" style="16"/>
    <col min="260" max="260" width="15.42578125" style="16" customWidth="1"/>
    <col min="261" max="261" width="30.85546875" style="16" customWidth="1"/>
    <col min="262" max="262" width="6.85546875" style="16" customWidth="1"/>
    <col min="263" max="263" width="7" style="16" customWidth="1"/>
    <col min="264" max="264" width="13.7109375" style="16" customWidth="1"/>
    <col min="265" max="513" width="9.140625" style="16"/>
    <col min="514" max="514" width="10.85546875" style="16" customWidth="1"/>
    <col min="515" max="515" width="9.140625" style="16"/>
    <col min="516" max="516" width="15.42578125" style="16" customWidth="1"/>
    <col min="517" max="517" width="30.85546875" style="16" customWidth="1"/>
    <col min="518" max="518" width="6.85546875" style="16" customWidth="1"/>
    <col min="519" max="519" width="7" style="16" customWidth="1"/>
    <col min="520" max="520" width="13.7109375" style="16" customWidth="1"/>
    <col min="521" max="769" width="9.140625" style="16"/>
    <col min="770" max="770" width="10.85546875" style="16" customWidth="1"/>
    <col min="771" max="771" width="9.140625" style="16"/>
    <col min="772" max="772" width="15.42578125" style="16" customWidth="1"/>
    <col min="773" max="773" width="30.85546875" style="16" customWidth="1"/>
    <col min="774" max="774" width="6.85546875" style="16" customWidth="1"/>
    <col min="775" max="775" width="7" style="16" customWidth="1"/>
    <col min="776" max="776" width="13.7109375" style="16" customWidth="1"/>
    <col min="777" max="1025" width="9.140625" style="16"/>
    <col min="1026" max="1026" width="10.85546875" style="16" customWidth="1"/>
    <col min="1027" max="1027" width="9.140625" style="16"/>
    <col min="1028" max="1028" width="15.42578125" style="16" customWidth="1"/>
    <col min="1029" max="1029" width="30.85546875" style="16" customWidth="1"/>
    <col min="1030" max="1030" width="6.85546875" style="16" customWidth="1"/>
    <col min="1031" max="1031" width="7" style="16" customWidth="1"/>
    <col min="1032" max="1032" width="13.7109375" style="16" customWidth="1"/>
    <col min="1033" max="1281" width="9.140625" style="16"/>
    <col min="1282" max="1282" width="10.85546875" style="16" customWidth="1"/>
    <col min="1283" max="1283" width="9.140625" style="16"/>
    <col min="1284" max="1284" width="15.42578125" style="16" customWidth="1"/>
    <col min="1285" max="1285" width="30.85546875" style="16" customWidth="1"/>
    <col min="1286" max="1286" width="6.85546875" style="16" customWidth="1"/>
    <col min="1287" max="1287" width="7" style="16" customWidth="1"/>
    <col min="1288" max="1288" width="13.7109375" style="16" customWidth="1"/>
    <col min="1289" max="1537" width="9.140625" style="16"/>
    <col min="1538" max="1538" width="10.85546875" style="16" customWidth="1"/>
    <col min="1539" max="1539" width="9.140625" style="16"/>
    <col min="1540" max="1540" width="15.42578125" style="16" customWidth="1"/>
    <col min="1541" max="1541" width="30.85546875" style="16" customWidth="1"/>
    <col min="1542" max="1542" width="6.85546875" style="16" customWidth="1"/>
    <col min="1543" max="1543" width="7" style="16" customWidth="1"/>
    <col min="1544" max="1544" width="13.7109375" style="16" customWidth="1"/>
    <col min="1545" max="1793" width="9.140625" style="16"/>
    <col min="1794" max="1794" width="10.85546875" style="16" customWidth="1"/>
    <col min="1795" max="1795" width="9.140625" style="16"/>
    <col min="1796" max="1796" width="15.42578125" style="16" customWidth="1"/>
    <col min="1797" max="1797" width="30.85546875" style="16" customWidth="1"/>
    <col min="1798" max="1798" width="6.85546875" style="16" customWidth="1"/>
    <col min="1799" max="1799" width="7" style="16" customWidth="1"/>
    <col min="1800" max="1800" width="13.7109375" style="16" customWidth="1"/>
    <col min="1801" max="2049" width="9.140625" style="16"/>
    <col min="2050" max="2050" width="10.85546875" style="16" customWidth="1"/>
    <col min="2051" max="2051" width="9.140625" style="16"/>
    <col min="2052" max="2052" width="15.42578125" style="16" customWidth="1"/>
    <col min="2053" max="2053" width="30.85546875" style="16" customWidth="1"/>
    <col min="2054" max="2054" width="6.85546875" style="16" customWidth="1"/>
    <col min="2055" max="2055" width="7" style="16" customWidth="1"/>
    <col min="2056" max="2056" width="13.7109375" style="16" customWidth="1"/>
    <col min="2057" max="2305" width="9.140625" style="16"/>
    <col min="2306" max="2306" width="10.85546875" style="16" customWidth="1"/>
    <col min="2307" max="2307" width="9.140625" style="16"/>
    <col min="2308" max="2308" width="15.42578125" style="16" customWidth="1"/>
    <col min="2309" max="2309" width="30.85546875" style="16" customWidth="1"/>
    <col min="2310" max="2310" width="6.85546875" style="16" customWidth="1"/>
    <col min="2311" max="2311" width="7" style="16" customWidth="1"/>
    <col min="2312" max="2312" width="13.7109375" style="16" customWidth="1"/>
    <col min="2313" max="2561" width="9.140625" style="16"/>
    <col min="2562" max="2562" width="10.85546875" style="16" customWidth="1"/>
    <col min="2563" max="2563" width="9.140625" style="16"/>
    <col min="2564" max="2564" width="15.42578125" style="16" customWidth="1"/>
    <col min="2565" max="2565" width="30.85546875" style="16" customWidth="1"/>
    <col min="2566" max="2566" width="6.85546875" style="16" customWidth="1"/>
    <col min="2567" max="2567" width="7" style="16" customWidth="1"/>
    <col min="2568" max="2568" width="13.7109375" style="16" customWidth="1"/>
    <col min="2569" max="2817" width="9.140625" style="16"/>
    <col min="2818" max="2818" width="10.85546875" style="16" customWidth="1"/>
    <col min="2819" max="2819" width="9.140625" style="16"/>
    <col min="2820" max="2820" width="15.42578125" style="16" customWidth="1"/>
    <col min="2821" max="2821" width="30.85546875" style="16" customWidth="1"/>
    <col min="2822" max="2822" width="6.85546875" style="16" customWidth="1"/>
    <col min="2823" max="2823" width="7" style="16" customWidth="1"/>
    <col min="2824" max="2824" width="13.7109375" style="16" customWidth="1"/>
    <col min="2825" max="3073" width="9.140625" style="16"/>
    <col min="3074" max="3074" width="10.85546875" style="16" customWidth="1"/>
    <col min="3075" max="3075" width="9.140625" style="16"/>
    <col min="3076" max="3076" width="15.42578125" style="16" customWidth="1"/>
    <col min="3077" max="3077" width="30.85546875" style="16" customWidth="1"/>
    <col min="3078" max="3078" width="6.85546875" style="16" customWidth="1"/>
    <col min="3079" max="3079" width="7" style="16" customWidth="1"/>
    <col min="3080" max="3080" width="13.7109375" style="16" customWidth="1"/>
    <col min="3081" max="3329" width="9.140625" style="16"/>
    <col min="3330" max="3330" width="10.85546875" style="16" customWidth="1"/>
    <col min="3331" max="3331" width="9.140625" style="16"/>
    <col min="3332" max="3332" width="15.42578125" style="16" customWidth="1"/>
    <col min="3333" max="3333" width="30.85546875" style="16" customWidth="1"/>
    <col min="3334" max="3334" width="6.85546875" style="16" customWidth="1"/>
    <col min="3335" max="3335" width="7" style="16" customWidth="1"/>
    <col min="3336" max="3336" width="13.7109375" style="16" customWidth="1"/>
    <col min="3337" max="3585" width="9.140625" style="16"/>
    <col min="3586" max="3586" width="10.85546875" style="16" customWidth="1"/>
    <col min="3587" max="3587" width="9.140625" style="16"/>
    <col min="3588" max="3588" width="15.42578125" style="16" customWidth="1"/>
    <col min="3589" max="3589" width="30.85546875" style="16" customWidth="1"/>
    <col min="3590" max="3590" width="6.85546875" style="16" customWidth="1"/>
    <col min="3591" max="3591" width="7" style="16" customWidth="1"/>
    <col min="3592" max="3592" width="13.7109375" style="16" customWidth="1"/>
    <col min="3593" max="3841" width="9.140625" style="16"/>
    <col min="3842" max="3842" width="10.85546875" style="16" customWidth="1"/>
    <col min="3843" max="3843" width="9.140625" style="16"/>
    <col min="3844" max="3844" width="15.42578125" style="16" customWidth="1"/>
    <col min="3845" max="3845" width="30.85546875" style="16" customWidth="1"/>
    <col min="3846" max="3846" width="6.85546875" style="16" customWidth="1"/>
    <col min="3847" max="3847" width="7" style="16" customWidth="1"/>
    <col min="3848" max="3848" width="13.7109375" style="16" customWidth="1"/>
    <col min="3849" max="4097" width="9.140625" style="16"/>
    <col min="4098" max="4098" width="10.85546875" style="16" customWidth="1"/>
    <col min="4099" max="4099" width="9.140625" style="16"/>
    <col min="4100" max="4100" width="15.42578125" style="16" customWidth="1"/>
    <col min="4101" max="4101" width="30.85546875" style="16" customWidth="1"/>
    <col min="4102" max="4102" width="6.85546875" style="16" customWidth="1"/>
    <col min="4103" max="4103" width="7" style="16" customWidth="1"/>
    <col min="4104" max="4104" width="13.7109375" style="16" customWidth="1"/>
    <col min="4105" max="4353" width="9.140625" style="16"/>
    <col min="4354" max="4354" width="10.85546875" style="16" customWidth="1"/>
    <col min="4355" max="4355" width="9.140625" style="16"/>
    <col min="4356" max="4356" width="15.42578125" style="16" customWidth="1"/>
    <col min="4357" max="4357" width="30.85546875" style="16" customWidth="1"/>
    <col min="4358" max="4358" width="6.85546875" style="16" customWidth="1"/>
    <col min="4359" max="4359" width="7" style="16" customWidth="1"/>
    <col min="4360" max="4360" width="13.7109375" style="16" customWidth="1"/>
    <col min="4361" max="4609" width="9.140625" style="16"/>
    <col min="4610" max="4610" width="10.85546875" style="16" customWidth="1"/>
    <col min="4611" max="4611" width="9.140625" style="16"/>
    <col min="4612" max="4612" width="15.42578125" style="16" customWidth="1"/>
    <col min="4613" max="4613" width="30.85546875" style="16" customWidth="1"/>
    <col min="4614" max="4614" width="6.85546875" style="16" customWidth="1"/>
    <col min="4615" max="4615" width="7" style="16" customWidth="1"/>
    <col min="4616" max="4616" width="13.7109375" style="16" customWidth="1"/>
    <col min="4617" max="4865" width="9.140625" style="16"/>
    <col min="4866" max="4866" width="10.85546875" style="16" customWidth="1"/>
    <col min="4867" max="4867" width="9.140625" style="16"/>
    <col min="4868" max="4868" width="15.42578125" style="16" customWidth="1"/>
    <col min="4869" max="4869" width="30.85546875" style="16" customWidth="1"/>
    <col min="4870" max="4870" width="6.85546875" style="16" customWidth="1"/>
    <col min="4871" max="4871" width="7" style="16" customWidth="1"/>
    <col min="4872" max="4872" width="13.7109375" style="16" customWidth="1"/>
    <col min="4873" max="5121" width="9.140625" style="16"/>
    <col min="5122" max="5122" width="10.85546875" style="16" customWidth="1"/>
    <col min="5123" max="5123" width="9.140625" style="16"/>
    <col min="5124" max="5124" width="15.42578125" style="16" customWidth="1"/>
    <col min="5125" max="5125" width="30.85546875" style="16" customWidth="1"/>
    <col min="5126" max="5126" width="6.85546875" style="16" customWidth="1"/>
    <col min="5127" max="5127" width="7" style="16" customWidth="1"/>
    <col min="5128" max="5128" width="13.7109375" style="16" customWidth="1"/>
    <col min="5129" max="5377" width="9.140625" style="16"/>
    <col min="5378" max="5378" width="10.85546875" style="16" customWidth="1"/>
    <col min="5379" max="5379" width="9.140625" style="16"/>
    <col min="5380" max="5380" width="15.42578125" style="16" customWidth="1"/>
    <col min="5381" max="5381" width="30.85546875" style="16" customWidth="1"/>
    <col min="5382" max="5382" width="6.85546875" style="16" customWidth="1"/>
    <col min="5383" max="5383" width="7" style="16" customWidth="1"/>
    <col min="5384" max="5384" width="13.7109375" style="16" customWidth="1"/>
    <col min="5385" max="5633" width="9.140625" style="16"/>
    <col min="5634" max="5634" width="10.85546875" style="16" customWidth="1"/>
    <col min="5635" max="5635" width="9.140625" style="16"/>
    <col min="5636" max="5636" width="15.42578125" style="16" customWidth="1"/>
    <col min="5637" max="5637" width="30.85546875" style="16" customWidth="1"/>
    <col min="5638" max="5638" width="6.85546875" style="16" customWidth="1"/>
    <col min="5639" max="5639" width="7" style="16" customWidth="1"/>
    <col min="5640" max="5640" width="13.7109375" style="16" customWidth="1"/>
    <col min="5641" max="5889" width="9.140625" style="16"/>
    <col min="5890" max="5890" width="10.85546875" style="16" customWidth="1"/>
    <col min="5891" max="5891" width="9.140625" style="16"/>
    <col min="5892" max="5892" width="15.42578125" style="16" customWidth="1"/>
    <col min="5893" max="5893" width="30.85546875" style="16" customWidth="1"/>
    <col min="5894" max="5894" width="6.85546875" style="16" customWidth="1"/>
    <col min="5895" max="5895" width="7" style="16" customWidth="1"/>
    <col min="5896" max="5896" width="13.7109375" style="16" customWidth="1"/>
    <col min="5897" max="6145" width="9.140625" style="16"/>
    <col min="6146" max="6146" width="10.85546875" style="16" customWidth="1"/>
    <col min="6147" max="6147" width="9.140625" style="16"/>
    <col min="6148" max="6148" width="15.42578125" style="16" customWidth="1"/>
    <col min="6149" max="6149" width="30.85546875" style="16" customWidth="1"/>
    <col min="6150" max="6150" width="6.85546875" style="16" customWidth="1"/>
    <col min="6151" max="6151" width="7" style="16" customWidth="1"/>
    <col min="6152" max="6152" width="13.7109375" style="16" customWidth="1"/>
    <col min="6153" max="6401" width="9.140625" style="16"/>
    <col min="6402" max="6402" width="10.85546875" style="16" customWidth="1"/>
    <col min="6403" max="6403" width="9.140625" style="16"/>
    <col min="6404" max="6404" width="15.42578125" style="16" customWidth="1"/>
    <col min="6405" max="6405" width="30.85546875" style="16" customWidth="1"/>
    <col min="6406" max="6406" width="6.85546875" style="16" customWidth="1"/>
    <col min="6407" max="6407" width="7" style="16" customWidth="1"/>
    <col min="6408" max="6408" width="13.7109375" style="16" customWidth="1"/>
    <col min="6409" max="6657" width="9.140625" style="16"/>
    <col min="6658" max="6658" width="10.85546875" style="16" customWidth="1"/>
    <col min="6659" max="6659" width="9.140625" style="16"/>
    <col min="6660" max="6660" width="15.42578125" style="16" customWidth="1"/>
    <col min="6661" max="6661" width="30.85546875" style="16" customWidth="1"/>
    <col min="6662" max="6662" width="6.85546875" style="16" customWidth="1"/>
    <col min="6663" max="6663" width="7" style="16" customWidth="1"/>
    <col min="6664" max="6664" width="13.7109375" style="16" customWidth="1"/>
    <col min="6665" max="6913" width="9.140625" style="16"/>
    <col min="6914" max="6914" width="10.85546875" style="16" customWidth="1"/>
    <col min="6915" max="6915" width="9.140625" style="16"/>
    <col min="6916" max="6916" width="15.42578125" style="16" customWidth="1"/>
    <col min="6917" max="6917" width="30.85546875" style="16" customWidth="1"/>
    <col min="6918" max="6918" width="6.85546875" style="16" customWidth="1"/>
    <col min="6919" max="6919" width="7" style="16" customWidth="1"/>
    <col min="6920" max="6920" width="13.7109375" style="16" customWidth="1"/>
    <col min="6921" max="7169" width="9.140625" style="16"/>
    <col min="7170" max="7170" width="10.85546875" style="16" customWidth="1"/>
    <col min="7171" max="7171" width="9.140625" style="16"/>
    <col min="7172" max="7172" width="15.42578125" style="16" customWidth="1"/>
    <col min="7173" max="7173" width="30.85546875" style="16" customWidth="1"/>
    <col min="7174" max="7174" width="6.85546875" style="16" customWidth="1"/>
    <col min="7175" max="7175" width="7" style="16" customWidth="1"/>
    <col min="7176" max="7176" width="13.7109375" style="16" customWidth="1"/>
    <col min="7177" max="7425" width="9.140625" style="16"/>
    <col min="7426" max="7426" width="10.85546875" style="16" customWidth="1"/>
    <col min="7427" max="7427" width="9.140625" style="16"/>
    <col min="7428" max="7428" width="15.42578125" style="16" customWidth="1"/>
    <col min="7429" max="7429" width="30.85546875" style="16" customWidth="1"/>
    <col min="7430" max="7430" width="6.85546875" style="16" customWidth="1"/>
    <col min="7431" max="7431" width="7" style="16" customWidth="1"/>
    <col min="7432" max="7432" width="13.7109375" style="16" customWidth="1"/>
    <col min="7433" max="7681" width="9.140625" style="16"/>
    <col min="7682" max="7682" width="10.85546875" style="16" customWidth="1"/>
    <col min="7683" max="7683" width="9.140625" style="16"/>
    <col min="7684" max="7684" width="15.42578125" style="16" customWidth="1"/>
    <col min="7685" max="7685" width="30.85546875" style="16" customWidth="1"/>
    <col min="7686" max="7686" width="6.85546875" style="16" customWidth="1"/>
    <col min="7687" max="7687" width="7" style="16" customWidth="1"/>
    <col min="7688" max="7688" width="13.7109375" style="16" customWidth="1"/>
    <col min="7689" max="7937" width="9.140625" style="16"/>
    <col min="7938" max="7938" width="10.85546875" style="16" customWidth="1"/>
    <col min="7939" max="7939" width="9.140625" style="16"/>
    <col min="7940" max="7940" width="15.42578125" style="16" customWidth="1"/>
    <col min="7941" max="7941" width="30.85546875" style="16" customWidth="1"/>
    <col min="7942" max="7942" width="6.85546875" style="16" customWidth="1"/>
    <col min="7943" max="7943" width="7" style="16" customWidth="1"/>
    <col min="7944" max="7944" width="13.7109375" style="16" customWidth="1"/>
    <col min="7945" max="8193" width="9.140625" style="16"/>
    <col min="8194" max="8194" width="10.85546875" style="16" customWidth="1"/>
    <col min="8195" max="8195" width="9.140625" style="16"/>
    <col min="8196" max="8196" width="15.42578125" style="16" customWidth="1"/>
    <col min="8197" max="8197" width="30.85546875" style="16" customWidth="1"/>
    <col min="8198" max="8198" width="6.85546875" style="16" customWidth="1"/>
    <col min="8199" max="8199" width="7" style="16" customWidth="1"/>
    <col min="8200" max="8200" width="13.7109375" style="16" customWidth="1"/>
    <col min="8201" max="8449" width="9.140625" style="16"/>
    <col min="8450" max="8450" width="10.85546875" style="16" customWidth="1"/>
    <col min="8451" max="8451" width="9.140625" style="16"/>
    <col min="8452" max="8452" width="15.42578125" style="16" customWidth="1"/>
    <col min="8453" max="8453" width="30.85546875" style="16" customWidth="1"/>
    <col min="8454" max="8454" width="6.85546875" style="16" customWidth="1"/>
    <col min="8455" max="8455" width="7" style="16" customWidth="1"/>
    <col min="8456" max="8456" width="13.7109375" style="16" customWidth="1"/>
    <col min="8457" max="8705" width="9.140625" style="16"/>
    <col min="8706" max="8706" width="10.85546875" style="16" customWidth="1"/>
    <col min="8707" max="8707" width="9.140625" style="16"/>
    <col min="8708" max="8708" width="15.42578125" style="16" customWidth="1"/>
    <col min="8709" max="8709" width="30.85546875" style="16" customWidth="1"/>
    <col min="8710" max="8710" width="6.85546875" style="16" customWidth="1"/>
    <col min="8711" max="8711" width="7" style="16" customWidth="1"/>
    <col min="8712" max="8712" width="13.7109375" style="16" customWidth="1"/>
    <col min="8713" max="8961" width="9.140625" style="16"/>
    <col min="8962" max="8962" width="10.85546875" style="16" customWidth="1"/>
    <col min="8963" max="8963" width="9.140625" style="16"/>
    <col min="8964" max="8964" width="15.42578125" style="16" customWidth="1"/>
    <col min="8965" max="8965" width="30.85546875" style="16" customWidth="1"/>
    <col min="8966" max="8966" width="6.85546875" style="16" customWidth="1"/>
    <col min="8967" max="8967" width="7" style="16" customWidth="1"/>
    <col min="8968" max="8968" width="13.7109375" style="16" customWidth="1"/>
    <col min="8969" max="9217" width="9.140625" style="16"/>
    <col min="9218" max="9218" width="10.85546875" style="16" customWidth="1"/>
    <col min="9219" max="9219" width="9.140625" style="16"/>
    <col min="9220" max="9220" width="15.42578125" style="16" customWidth="1"/>
    <col min="9221" max="9221" width="30.85546875" style="16" customWidth="1"/>
    <col min="9222" max="9222" width="6.85546875" style="16" customWidth="1"/>
    <col min="9223" max="9223" width="7" style="16" customWidth="1"/>
    <col min="9224" max="9224" width="13.7109375" style="16" customWidth="1"/>
    <col min="9225" max="9473" width="9.140625" style="16"/>
    <col min="9474" max="9474" width="10.85546875" style="16" customWidth="1"/>
    <col min="9475" max="9475" width="9.140625" style="16"/>
    <col min="9476" max="9476" width="15.42578125" style="16" customWidth="1"/>
    <col min="9477" max="9477" width="30.85546875" style="16" customWidth="1"/>
    <col min="9478" max="9478" width="6.85546875" style="16" customWidth="1"/>
    <col min="9479" max="9479" width="7" style="16" customWidth="1"/>
    <col min="9480" max="9480" width="13.7109375" style="16" customWidth="1"/>
    <col min="9481" max="9729" width="9.140625" style="16"/>
    <col min="9730" max="9730" width="10.85546875" style="16" customWidth="1"/>
    <col min="9731" max="9731" width="9.140625" style="16"/>
    <col min="9732" max="9732" width="15.42578125" style="16" customWidth="1"/>
    <col min="9733" max="9733" width="30.85546875" style="16" customWidth="1"/>
    <col min="9734" max="9734" width="6.85546875" style="16" customWidth="1"/>
    <col min="9735" max="9735" width="7" style="16" customWidth="1"/>
    <col min="9736" max="9736" width="13.7109375" style="16" customWidth="1"/>
    <col min="9737" max="9985" width="9.140625" style="16"/>
    <col min="9986" max="9986" width="10.85546875" style="16" customWidth="1"/>
    <col min="9987" max="9987" width="9.140625" style="16"/>
    <col min="9988" max="9988" width="15.42578125" style="16" customWidth="1"/>
    <col min="9989" max="9989" width="30.85546875" style="16" customWidth="1"/>
    <col min="9990" max="9990" width="6.85546875" style="16" customWidth="1"/>
    <col min="9991" max="9991" width="7" style="16" customWidth="1"/>
    <col min="9992" max="9992" width="13.7109375" style="16" customWidth="1"/>
    <col min="9993" max="10241" width="9.140625" style="16"/>
    <col min="10242" max="10242" width="10.85546875" style="16" customWidth="1"/>
    <col min="10243" max="10243" width="9.140625" style="16"/>
    <col min="10244" max="10244" width="15.42578125" style="16" customWidth="1"/>
    <col min="10245" max="10245" width="30.85546875" style="16" customWidth="1"/>
    <col min="10246" max="10246" width="6.85546875" style="16" customWidth="1"/>
    <col min="10247" max="10247" width="7" style="16" customWidth="1"/>
    <col min="10248" max="10248" width="13.7109375" style="16" customWidth="1"/>
    <col min="10249" max="10497" width="9.140625" style="16"/>
    <col min="10498" max="10498" width="10.85546875" style="16" customWidth="1"/>
    <col min="10499" max="10499" width="9.140625" style="16"/>
    <col min="10500" max="10500" width="15.42578125" style="16" customWidth="1"/>
    <col min="10501" max="10501" width="30.85546875" style="16" customWidth="1"/>
    <col min="10502" max="10502" width="6.85546875" style="16" customWidth="1"/>
    <col min="10503" max="10503" width="7" style="16" customWidth="1"/>
    <col min="10504" max="10504" width="13.7109375" style="16" customWidth="1"/>
    <col min="10505" max="10753" width="9.140625" style="16"/>
    <col min="10754" max="10754" width="10.85546875" style="16" customWidth="1"/>
    <col min="10755" max="10755" width="9.140625" style="16"/>
    <col min="10756" max="10756" width="15.42578125" style="16" customWidth="1"/>
    <col min="10757" max="10757" width="30.85546875" style="16" customWidth="1"/>
    <col min="10758" max="10758" width="6.85546875" style="16" customWidth="1"/>
    <col min="10759" max="10759" width="7" style="16" customWidth="1"/>
    <col min="10760" max="10760" width="13.7109375" style="16" customWidth="1"/>
    <col min="10761" max="11009" width="9.140625" style="16"/>
    <col min="11010" max="11010" width="10.85546875" style="16" customWidth="1"/>
    <col min="11011" max="11011" width="9.140625" style="16"/>
    <col min="11012" max="11012" width="15.42578125" style="16" customWidth="1"/>
    <col min="11013" max="11013" width="30.85546875" style="16" customWidth="1"/>
    <col min="11014" max="11014" width="6.85546875" style="16" customWidth="1"/>
    <col min="11015" max="11015" width="7" style="16" customWidth="1"/>
    <col min="11016" max="11016" width="13.7109375" style="16" customWidth="1"/>
    <col min="11017" max="11265" width="9.140625" style="16"/>
    <col min="11266" max="11266" width="10.85546875" style="16" customWidth="1"/>
    <col min="11267" max="11267" width="9.140625" style="16"/>
    <col min="11268" max="11268" width="15.42578125" style="16" customWidth="1"/>
    <col min="11269" max="11269" width="30.85546875" style="16" customWidth="1"/>
    <col min="11270" max="11270" width="6.85546875" style="16" customWidth="1"/>
    <col min="11271" max="11271" width="7" style="16" customWidth="1"/>
    <col min="11272" max="11272" width="13.7109375" style="16" customWidth="1"/>
    <col min="11273" max="11521" width="9.140625" style="16"/>
    <col min="11522" max="11522" width="10.85546875" style="16" customWidth="1"/>
    <col min="11523" max="11523" width="9.140625" style="16"/>
    <col min="11524" max="11524" width="15.42578125" style="16" customWidth="1"/>
    <col min="11525" max="11525" width="30.85546875" style="16" customWidth="1"/>
    <col min="11526" max="11526" width="6.85546875" style="16" customWidth="1"/>
    <col min="11527" max="11527" width="7" style="16" customWidth="1"/>
    <col min="11528" max="11528" width="13.7109375" style="16" customWidth="1"/>
    <col min="11529" max="11777" width="9.140625" style="16"/>
    <col min="11778" max="11778" width="10.85546875" style="16" customWidth="1"/>
    <col min="11779" max="11779" width="9.140625" style="16"/>
    <col min="11780" max="11780" width="15.42578125" style="16" customWidth="1"/>
    <col min="11781" max="11781" width="30.85546875" style="16" customWidth="1"/>
    <col min="11782" max="11782" width="6.85546875" style="16" customWidth="1"/>
    <col min="11783" max="11783" width="7" style="16" customWidth="1"/>
    <col min="11784" max="11784" width="13.7109375" style="16" customWidth="1"/>
    <col min="11785" max="12033" width="9.140625" style="16"/>
    <col min="12034" max="12034" width="10.85546875" style="16" customWidth="1"/>
    <col min="12035" max="12035" width="9.140625" style="16"/>
    <col min="12036" max="12036" width="15.42578125" style="16" customWidth="1"/>
    <col min="12037" max="12037" width="30.85546875" style="16" customWidth="1"/>
    <col min="12038" max="12038" width="6.85546875" style="16" customWidth="1"/>
    <col min="12039" max="12039" width="7" style="16" customWidth="1"/>
    <col min="12040" max="12040" width="13.7109375" style="16" customWidth="1"/>
    <col min="12041" max="12289" width="9.140625" style="16"/>
    <col min="12290" max="12290" width="10.85546875" style="16" customWidth="1"/>
    <col min="12291" max="12291" width="9.140625" style="16"/>
    <col min="12292" max="12292" width="15.42578125" style="16" customWidth="1"/>
    <col min="12293" max="12293" width="30.85546875" style="16" customWidth="1"/>
    <col min="12294" max="12294" width="6.85546875" style="16" customWidth="1"/>
    <col min="12295" max="12295" width="7" style="16" customWidth="1"/>
    <col min="12296" max="12296" width="13.7109375" style="16" customWidth="1"/>
    <col min="12297" max="12545" width="9.140625" style="16"/>
    <col min="12546" max="12546" width="10.85546875" style="16" customWidth="1"/>
    <col min="12547" max="12547" width="9.140625" style="16"/>
    <col min="12548" max="12548" width="15.42578125" style="16" customWidth="1"/>
    <col min="12549" max="12549" width="30.85546875" style="16" customWidth="1"/>
    <col min="12550" max="12550" width="6.85546875" style="16" customWidth="1"/>
    <col min="12551" max="12551" width="7" style="16" customWidth="1"/>
    <col min="12552" max="12552" width="13.7109375" style="16" customWidth="1"/>
    <col min="12553" max="12801" width="9.140625" style="16"/>
    <col min="12802" max="12802" width="10.85546875" style="16" customWidth="1"/>
    <col min="12803" max="12803" width="9.140625" style="16"/>
    <col min="12804" max="12804" width="15.42578125" style="16" customWidth="1"/>
    <col min="12805" max="12805" width="30.85546875" style="16" customWidth="1"/>
    <col min="12806" max="12806" width="6.85546875" style="16" customWidth="1"/>
    <col min="12807" max="12807" width="7" style="16" customWidth="1"/>
    <col min="12808" max="12808" width="13.7109375" style="16" customWidth="1"/>
    <col min="12809" max="13057" width="9.140625" style="16"/>
    <col min="13058" max="13058" width="10.85546875" style="16" customWidth="1"/>
    <col min="13059" max="13059" width="9.140625" style="16"/>
    <col min="13060" max="13060" width="15.42578125" style="16" customWidth="1"/>
    <col min="13061" max="13061" width="30.85546875" style="16" customWidth="1"/>
    <col min="13062" max="13062" width="6.85546875" style="16" customWidth="1"/>
    <col min="13063" max="13063" width="7" style="16" customWidth="1"/>
    <col min="13064" max="13064" width="13.7109375" style="16" customWidth="1"/>
    <col min="13065" max="13313" width="9.140625" style="16"/>
    <col min="13314" max="13314" width="10.85546875" style="16" customWidth="1"/>
    <col min="13315" max="13315" width="9.140625" style="16"/>
    <col min="13316" max="13316" width="15.42578125" style="16" customWidth="1"/>
    <col min="13317" max="13317" width="30.85546875" style="16" customWidth="1"/>
    <col min="13318" max="13318" width="6.85546875" style="16" customWidth="1"/>
    <col min="13319" max="13319" width="7" style="16" customWidth="1"/>
    <col min="13320" max="13320" width="13.7109375" style="16" customWidth="1"/>
    <col min="13321" max="13569" width="9.140625" style="16"/>
    <col min="13570" max="13570" width="10.85546875" style="16" customWidth="1"/>
    <col min="13571" max="13571" width="9.140625" style="16"/>
    <col min="13572" max="13572" width="15.42578125" style="16" customWidth="1"/>
    <col min="13573" max="13573" width="30.85546875" style="16" customWidth="1"/>
    <col min="13574" max="13574" width="6.85546875" style="16" customWidth="1"/>
    <col min="13575" max="13575" width="7" style="16" customWidth="1"/>
    <col min="13576" max="13576" width="13.7109375" style="16" customWidth="1"/>
    <col min="13577" max="13825" width="9.140625" style="16"/>
    <col min="13826" max="13826" width="10.85546875" style="16" customWidth="1"/>
    <col min="13827" max="13827" width="9.140625" style="16"/>
    <col min="13828" max="13828" width="15.42578125" style="16" customWidth="1"/>
    <col min="13829" max="13829" width="30.85546875" style="16" customWidth="1"/>
    <col min="13830" max="13830" width="6.85546875" style="16" customWidth="1"/>
    <col min="13831" max="13831" width="7" style="16" customWidth="1"/>
    <col min="13832" max="13832" width="13.7109375" style="16" customWidth="1"/>
    <col min="13833" max="14081" width="9.140625" style="16"/>
    <col min="14082" max="14082" width="10.85546875" style="16" customWidth="1"/>
    <col min="14083" max="14083" width="9.140625" style="16"/>
    <col min="14084" max="14084" width="15.42578125" style="16" customWidth="1"/>
    <col min="14085" max="14085" width="30.85546875" style="16" customWidth="1"/>
    <col min="14086" max="14086" width="6.85546875" style="16" customWidth="1"/>
    <col min="14087" max="14087" width="7" style="16" customWidth="1"/>
    <col min="14088" max="14088" width="13.7109375" style="16" customWidth="1"/>
    <col min="14089" max="14337" width="9.140625" style="16"/>
    <col min="14338" max="14338" width="10.85546875" style="16" customWidth="1"/>
    <col min="14339" max="14339" width="9.140625" style="16"/>
    <col min="14340" max="14340" width="15.42578125" style="16" customWidth="1"/>
    <col min="14341" max="14341" width="30.85546875" style="16" customWidth="1"/>
    <col min="14342" max="14342" width="6.85546875" style="16" customWidth="1"/>
    <col min="14343" max="14343" width="7" style="16" customWidth="1"/>
    <col min="14344" max="14344" width="13.7109375" style="16" customWidth="1"/>
    <col min="14345" max="14593" width="9.140625" style="16"/>
    <col min="14594" max="14594" width="10.85546875" style="16" customWidth="1"/>
    <col min="14595" max="14595" width="9.140625" style="16"/>
    <col min="14596" max="14596" width="15.42578125" style="16" customWidth="1"/>
    <col min="14597" max="14597" width="30.85546875" style="16" customWidth="1"/>
    <col min="14598" max="14598" width="6.85546875" style="16" customWidth="1"/>
    <col min="14599" max="14599" width="7" style="16" customWidth="1"/>
    <col min="14600" max="14600" width="13.7109375" style="16" customWidth="1"/>
    <col min="14601" max="14849" width="9.140625" style="16"/>
    <col min="14850" max="14850" width="10.85546875" style="16" customWidth="1"/>
    <col min="14851" max="14851" width="9.140625" style="16"/>
    <col min="14852" max="14852" width="15.42578125" style="16" customWidth="1"/>
    <col min="14853" max="14853" width="30.85546875" style="16" customWidth="1"/>
    <col min="14854" max="14854" width="6.85546875" style="16" customWidth="1"/>
    <col min="14855" max="14855" width="7" style="16" customWidth="1"/>
    <col min="14856" max="14856" width="13.7109375" style="16" customWidth="1"/>
    <col min="14857" max="15105" width="9.140625" style="16"/>
    <col min="15106" max="15106" width="10.85546875" style="16" customWidth="1"/>
    <col min="15107" max="15107" width="9.140625" style="16"/>
    <col min="15108" max="15108" width="15.42578125" style="16" customWidth="1"/>
    <col min="15109" max="15109" width="30.85546875" style="16" customWidth="1"/>
    <col min="15110" max="15110" width="6.85546875" style="16" customWidth="1"/>
    <col min="15111" max="15111" width="7" style="16" customWidth="1"/>
    <col min="15112" max="15112" width="13.7109375" style="16" customWidth="1"/>
    <col min="15113" max="15361" width="9.140625" style="16"/>
    <col min="15362" max="15362" width="10.85546875" style="16" customWidth="1"/>
    <col min="15363" max="15363" width="9.140625" style="16"/>
    <col min="15364" max="15364" width="15.42578125" style="16" customWidth="1"/>
    <col min="15365" max="15365" width="30.85546875" style="16" customWidth="1"/>
    <col min="15366" max="15366" width="6.85546875" style="16" customWidth="1"/>
    <col min="15367" max="15367" width="7" style="16" customWidth="1"/>
    <col min="15368" max="15368" width="13.7109375" style="16" customWidth="1"/>
    <col min="15369" max="15617" width="9.140625" style="16"/>
    <col min="15618" max="15618" width="10.85546875" style="16" customWidth="1"/>
    <col min="15619" max="15619" width="9.140625" style="16"/>
    <col min="15620" max="15620" width="15.42578125" style="16" customWidth="1"/>
    <col min="15621" max="15621" width="30.85546875" style="16" customWidth="1"/>
    <col min="15622" max="15622" width="6.85546875" style="16" customWidth="1"/>
    <col min="15623" max="15623" width="7" style="16" customWidth="1"/>
    <col min="15624" max="15624" width="13.7109375" style="16" customWidth="1"/>
    <col min="15625" max="15873" width="9.140625" style="16"/>
    <col min="15874" max="15874" width="10.85546875" style="16" customWidth="1"/>
    <col min="15875" max="15875" width="9.140625" style="16"/>
    <col min="15876" max="15876" width="15.42578125" style="16" customWidth="1"/>
    <col min="15877" max="15877" width="30.85546875" style="16" customWidth="1"/>
    <col min="15878" max="15878" width="6.85546875" style="16" customWidth="1"/>
    <col min="15879" max="15879" width="7" style="16" customWidth="1"/>
    <col min="15880" max="15880" width="13.7109375" style="16" customWidth="1"/>
    <col min="15881" max="16129" width="9.140625" style="16"/>
    <col min="16130" max="16130" width="10.85546875" style="16" customWidth="1"/>
    <col min="16131" max="16131" width="9.140625" style="16"/>
    <col min="16132" max="16132" width="15.42578125" style="16" customWidth="1"/>
    <col min="16133" max="16133" width="30.85546875" style="16" customWidth="1"/>
    <col min="16134" max="16134" width="6.85546875" style="16" customWidth="1"/>
    <col min="16135" max="16135" width="7" style="16" customWidth="1"/>
    <col min="16136" max="16136" width="13.7109375" style="16" customWidth="1"/>
    <col min="16137" max="16384" width="9.140625" style="16"/>
  </cols>
  <sheetData>
    <row r="1" spans="1:10" s="10" customFormat="1" ht="24">
      <c r="A1" s="184"/>
      <c r="B1" s="215" t="s">
        <v>174</v>
      </c>
      <c r="C1" s="215"/>
      <c r="D1" s="215"/>
      <c r="E1" s="215"/>
      <c r="F1" s="215"/>
      <c r="G1" s="215"/>
      <c r="H1" s="215"/>
    </row>
    <row r="2" spans="1:10" s="10" customFormat="1" ht="12" customHeight="1">
      <c r="A2" s="83"/>
      <c r="B2" s="83"/>
      <c r="C2" s="83"/>
      <c r="D2" s="83"/>
      <c r="E2" s="83"/>
      <c r="F2" s="83"/>
      <c r="G2" s="83"/>
      <c r="H2" s="83"/>
    </row>
    <row r="3" spans="1:10" s="7" customFormat="1" ht="24">
      <c r="B3" s="185" t="s">
        <v>43</v>
      </c>
      <c r="F3" s="80"/>
      <c r="G3" s="80"/>
      <c r="H3" s="80"/>
    </row>
    <row r="4" spans="1:10" s="7" customFormat="1" ht="23.25" customHeight="1" thickBot="1">
      <c r="B4" s="18" t="s">
        <v>91</v>
      </c>
      <c r="F4" s="80"/>
      <c r="G4" s="80"/>
      <c r="H4" s="80"/>
    </row>
    <row r="5" spans="1:10" s="10" customFormat="1" ht="20.25" customHeight="1" thickTop="1">
      <c r="B5" s="224" t="s">
        <v>16</v>
      </c>
      <c r="C5" s="225"/>
      <c r="D5" s="225"/>
      <c r="E5" s="226"/>
      <c r="F5" s="230"/>
      <c r="G5" s="232" t="s">
        <v>17</v>
      </c>
      <c r="H5" s="245" t="s">
        <v>18</v>
      </c>
    </row>
    <row r="6" spans="1:10" s="10" customFormat="1" ht="6" customHeight="1" thickBot="1">
      <c r="B6" s="227"/>
      <c r="C6" s="228"/>
      <c r="D6" s="228"/>
      <c r="E6" s="229"/>
      <c r="F6" s="231"/>
      <c r="G6" s="233"/>
      <c r="H6" s="246"/>
    </row>
    <row r="7" spans="1:10" s="10" customFormat="1" ht="24.75" thickTop="1">
      <c r="B7" s="247" t="s">
        <v>19</v>
      </c>
      <c r="C7" s="248"/>
      <c r="D7" s="248"/>
      <c r="E7" s="249"/>
      <c r="F7" s="104"/>
      <c r="G7" s="105"/>
      <c r="H7" s="105"/>
    </row>
    <row r="8" spans="1:10" s="10" customFormat="1" ht="24">
      <c r="B8" s="242" t="s">
        <v>20</v>
      </c>
      <c r="C8" s="243"/>
      <c r="D8" s="243"/>
      <c r="E8" s="244"/>
      <c r="F8" s="106">
        <f>DATA!L10</f>
        <v>4.5</v>
      </c>
      <c r="G8" s="106">
        <f>DATA!L11</f>
        <v>0.53452248382484879</v>
      </c>
      <c r="H8" s="107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1:10" s="10" customFormat="1" ht="24">
      <c r="B9" s="108" t="s">
        <v>103</v>
      </c>
      <c r="C9" s="108"/>
      <c r="D9" s="108"/>
      <c r="E9" s="108"/>
      <c r="F9" s="106">
        <f>DATA!M10</f>
        <v>4.375</v>
      </c>
      <c r="G9" s="106">
        <f>DATA!M11</f>
        <v>0.74402380914284494</v>
      </c>
      <c r="H9" s="107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1:10" s="10" customFormat="1" ht="24">
      <c r="B10" s="108" t="s">
        <v>104</v>
      </c>
      <c r="C10" s="108"/>
      <c r="D10" s="108"/>
      <c r="E10" s="108"/>
      <c r="F10" s="106">
        <f>DATA!N10</f>
        <v>4.375</v>
      </c>
      <c r="G10" s="106">
        <f>DATA!N11</f>
        <v>0.74402380914284494</v>
      </c>
      <c r="H10" s="107" t="str">
        <f t="shared" ref="H10:H22" si="0">IF(F10&gt;4.5,"มากที่สุด",IF(F10&gt;3.5,"มาก",IF(F10&gt;2.5,"ปานกลาง",IF(F10&gt;1.5,"น้อย",IF(F10&lt;=1.5,"น้อยที่สุด")))))</f>
        <v>มาก</v>
      </c>
    </row>
    <row r="11" spans="1:10" s="10" customFormat="1" ht="24">
      <c r="B11" s="235" t="s">
        <v>21</v>
      </c>
      <c r="C11" s="236"/>
      <c r="D11" s="236"/>
      <c r="E11" s="237"/>
      <c r="F11" s="109">
        <f>DATA!N13</f>
        <v>4.416666666666667</v>
      </c>
      <c r="G11" s="109">
        <f>DATA!N12</f>
        <v>0.65386254815829381</v>
      </c>
      <c r="H11" s="110" t="str">
        <f>IF(F11&gt;4.5,"มากที่สุด",IF(F11&gt;3.5,"มาก",IF(F11&gt;2.5,"ปานกลาง",IF(F11&gt;1.5,"น้อย",IF(F11&lt;=1.5,"น้อยที่สุด")))))</f>
        <v>มาก</v>
      </c>
      <c r="J11" s="111"/>
    </row>
    <row r="12" spans="1:10" s="10" customFormat="1" ht="24">
      <c r="B12" s="242" t="s">
        <v>22</v>
      </c>
      <c r="C12" s="243"/>
      <c r="D12" s="243"/>
      <c r="E12" s="244"/>
      <c r="F12" s="107"/>
      <c r="G12" s="107"/>
      <c r="H12" s="107"/>
    </row>
    <row r="13" spans="1:10" s="10" customFormat="1" ht="24">
      <c r="B13" s="108" t="s">
        <v>23</v>
      </c>
      <c r="C13" s="108"/>
      <c r="D13" s="108"/>
      <c r="E13" s="108"/>
      <c r="F13" s="106">
        <f>DATA!O10</f>
        <v>4.75</v>
      </c>
      <c r="G13" s="106">
        <f>DATA!O11</f>
        <v>0.46291004988627571</v>
      </c>
      <c r="H13" s="107" t="str">
        <f t="shared" si="0"/>
        <v>มากที่สุด</v>
      </c>
    </row>
    <row r="14" spans="1:10" s="10" customFormat="1" ht="24">
      <c r="B14" s="242" t="s">
        <v>24</v>
      </c>
      <c r="C14" s="243"/>
      <c r="D14" s="243"/>
      <c r="E14" s="244"/>
      <c r="F14" s="106">
        <f>DATA!P10</f>
        <v>4.625</v>
      </c>
      <c r="G14" s="106">
        <f>DATA!P11</f>
        <v>0.74402380914284494</v>
      </c>
      <c r="H14" s="107" t="str">
        <f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1:10" s="10" customFormat="1" ht="24">
      <c r="B15" s="235" t="s">
        <v>39</v>
      </c>
      <c r="C15" s="236"/>
      <c r="D15" s="236"/>
      <c r="E15" s="237"/>
      <c r="F15" s="112">
        <f>DATA!P13</f>
        <v>4.6875</v>
      </c>
      <c r="G15" s="112">
        <f>DATA!P12</f>
        <v>0.60207972893961481</v>
      </c>
      <c r="H15" s="113" t="str">
        <f t="shared" si="0"/>
        <v>มากที่สุด</v>
      </c>
    </row>
    <row r="16" spans="1:10" s="10" customFormat="1" ht="24">
      <c r="B16" s="242" t="s">
        <v>25</v>
      </c>
      <c r="C16" s="243"/>
      <c r="D16" s="243"/>
      <c r="E16" s="244"/>
      <c r="F16" s="106"/>
      <c r="G16" s="106"/>
      <c r="H16" s="107"/>
    </row>
    <row r="17" spans="2:8" s="10" customFormat="1" ht="24">
      <c r="B17" s="242" t="s">
        <v>112</v>
      </c>
      <c r="C17" s="243"/>
      <c r="D17" s="243"/>
      <c r="E17" s="244"/>
      <c r="F17" s="106">
        <f>DATA!Q10</f>
        <v>4.625</v>
      </c>
      <c r="G17" s="106">
        <f>DATA!Q11</f>
        <v>0.74402380914284494</v>
      </c>
      <c r="H17" s="107" t="str">
        <f t="shared" si="0"/>
        <v>มากที่สุด</v>
      </c>
    </row>
    <row r="18" spans="2:8" s="10" customFormat="1" ht="24">
      <c r="B18" s="242" t="s">
        <v>26</v>
      </c>
      <c r="C18" s="243"/>
      <c r="D18" s="243"/>
      <c r="E18" s="244"/>
      <c r="F18" s="106">
        <f>DATA!R10</f>
        <v>4.75</v>
      </c>
      <c r="G18" s="106">
        <f>DATA!R11</f>
        <v>0.46291004988627571</v>
      </c>
      <c r="H18" s="107" t="str">
        <f t="shared" si="0"/>
        <v>มากที่สุด</v>
      </c>
    </row>
    <row r="19" spans="2:8" s="10" customFormat="1" ht="24">
      <c r="B19" s="108" t="s">
        <v>111</v>
      </c>
      <c r="C19" s="108"/>
      <c r="D19" s="108"/>
      <c r="E19" s="108"/>
      <c r="F19" s="106">
        <f>DATA!S10</f>
        <v>4.875</v>
      </c>
      <c r="G19" s="106">
        <f>DATA!S11</f>
        <v>0.35355339059327379</v>
      </c>
      <c r="H19" s="107" t="str">
        <f t="shared" si="0"/>
        <v>มากที่สุด</v>
      </c>
    </row>
    <row r="20" spans="2:8" s="10" customFormat="1" ht="24">
      <c r="B20" s="242" t="s">
        <v>113</v>
      </c>
      <c r="C20" s="243"/>
      <c r="D20" s="243"/>
      <c r="E20" s="244"/>
      <c r="F20" s="106">
        <f>DATA!T10</f>
        <v>4.75</v>
      </c>
      <c r="G20" s="106">
        <f>DATA!T11</f>
        <v>0.46291004988627571</v>
      </c>
      <c r="H20" s="107" t="str">
        <f t="shared" si="0"/>
        <v>มากที่สุด</v>
      </c>
    </row>
    <row r="21" spans="2:8" s="10" customFormat="1" ht="24">
      <c r="B21" s="242" t="s">
        <v>114</v>
      </c>
      <c r="C21" s="243"/>
      <c r="D21" s="243"/>
      <c r="E21" s="244"/>
      <c r="F21" s="106">
        <f>DATA!U10</f>
        <v>4.625</v>
      </c>
      <c r="G21" s="106">
        <f>DATA!U11</f>
        <v>0.74402380914284494</v>
      </c>
      <c r="H21" s="107" t="str">
        <f t="shared" si="0"/>
        <v>มากที่สุด</v>
      </c>
    </row>
    <row r="22" spans="2:8" s="10" customFormat="1" ht="24">
      <c r="B22" s="235" t="s">
        <v>40</v>
      </c>
      <c r="C22" s="236"/>
      <c r="D22" s="236"/>
      <c r="E22" s="237"/>
      <c r="F22" s="112">
        <f>DATA!U13</f>
        <v>4.7249999999999996</v>
      </c>
      <c r="G22" s="112">
        <f>DATA!U12</f>
        <v>0.55412208226281923</v>
      </c>
      <c r="H22" s="114" t="str">
        <f t="shared" si="0"/>
        <v>มากที่สุด</v>
      </c>
    </row>
    <row r="23" spans="2:8" s="10" customFormat="1" ht="24">
      <c r="B23" s="242" t="s">
        <v>155</v>
      </c>
      <c r="C23" s="243"/>
      <c r="D23" s="243"/>
      <c r="E23" s="244"/>
      <c r="F23" s="112"/>
      <c r="G23" s="112"/>
      <c r="H23" s="114"/>
    </row>
    <row r="24" spans="2:8" s="10" customFormat="1" ht="24">
      <c r="B24" s="108" t="s">
        <v>173</v>
      </c>
      <c r="C24" s="108"/>
      <c r="D24" s="108"/>
      <c r="E24" s="108"/>
      <c r="F24" s="115">
        <f>DATA!AJ10</f>
        <v>4.875</v>
      </c>
      <c r="G24" s="116">
        <f>DATA!AJ11</f>
        <v>0.35355339059327379</v>
      </c>
      <c r="H24" s="107" t="str">
        <f>IF(F24&gt;4.5,"มากที่สุด",IF(F24&gt;3.5,"มาก",IF(F24&gt;2.5,"ปานกลาง",IF(F24&gt;1.5,"น้อย",IF(F24&lt;=1.5,"น้อยที่สุด")))))</f>
        <v>มากที่สุด</v>
      </c>
    </row>
    <row r="25" spans="2:8" s="10" customFormat="1" ht="24" customHeight="1">
      <c r="B25" s="117" t="s">
        <v>172</v>
      </c>
      <c r="C25" s="118"/>
      <c r="D25" s="118"/>
      <c r="E25" s="119"/>
      <c r="F25" s="136">
        <f>DATA!AK10</f>
        <v>4.875</v>
      </c>
      <c r="G25" s="138">
        <f>DATA!AK11</f>
        <v>0.35355339059327379</v>
      </c>
      <c r="H25" s="137" t="str">
        <f t="shared" ref="H25:H27" si="1">IF(F25&gt;4.5,"มากที่สุด",IF(F25&gt;3.5,"มาก",IF(F25&gt;2.5,"ปานกลาง",IF(F25&gt;1.5,"น้อย",IF(F25&lt;=1.5,"น้อยที่สุด")))))</f>
        <v>มากที่สุด</v>
      </c>
    </row>
    <row r="26" spans="2:8" s="10" customFormat="1" ht="24">
      <c r="B26" s="108" t="s">
        <v>105</v>
      </c>
      <c r="C26" s="108"/>
      <c r="D26" s="108"/>
      <c r="E26" s="108"/>
      <c r="F26" s="116">
        <f>DATA!AL10</f>
        <v>4.875</v>
      </c>
      <c r="G26" s="116">
        <f>DATA!AL11</f>
        <v>0.35355339059327379</v>
      </c>
      <c r="H26" s="107" t="str">
        <f t="shared" si="1"/>
        <v>มากที่สุด</v>
      </c>
    </row>
    <row r="27" spans="2:8" s="10" customFormat="1" ht="24">
      <c r="B27" s="235" t="s">
        <v>156</v>
      </c>
      <c r="C27" s="236"/>
      <c r="D27" s="236"/>
      <c r="E27" s="237"/>
      <c r="F27" s="112">
        <f>DATA!AL13</f>
        <v>4.875</v>
      </c>
      <c r="G27" s="112">
        <v>0.35</v>
      </c>
      <c r="H27" s="114" t="str">
        <f t="shared" si="1"/>
        <v>มากที่สุด</v>
      </c>
    </row>
    <row r="28" spans="2:8" s="10" customFormat="1" ht="24">
      <c r="B28" s="242" t="s">
        <v>106</v>
      </c>
      <c r="C28" s="243"/>
      <c r="D28" s="243"/>
      <c r="E28" s="244"/>
      <c r="F28" s="112"/>
      <c r="G28" s="112"/>
      <c r="H28" s="114"/>
    </row>
    <row r="29" spans="2:8" s="10" customFormat="1" ht="24">
      <c r="B29" s="108" t="s">
        <v>107</v>
      </c>
      <c r="C29" s="108"/>
      <c r="D29" s="108"/>
      <c r="E29" s="108"/>
      <c r="F29" s="115">
        <f>DATA!AM10</f>
        <v>4.75</v>
      </c>
      <c r="G29" s="116">
        <f>DATA!AM11</f>
        <v>0.46291004988627571</v>
      </c>
      <c r="H29" s="107" t="str">
        <f>IF(F29&gt;4.5,"มากที่สุด",IF(F29&gt;3.5,"มาก",IF(F29&gt;2.5,"ปานกลาง",IF(F29&gt;1.5,"น้อย",IF(F29&lt;=1.5,"น้อยที่สุด")))))</f>
        <v>มากที่สุด</v>
      </c>
    </row>
    <row r="30" spans="2:8" s="10" customFormat="1" ht="24" customHeight="1">
      <c r="B30" s="108" t="s">
        <v>125</v>
      </c>
      <c r="C30" s="108"/>
      <c r="D30" s="108"/>
      <c r="E30" s="108"/>
      <c r="F30" s="136">
        <f>DATA!AN10</f>
        <v>4.75</v>
      </c>
      <c r="G30" s="138">
        <f>DATA!AN11</f>
        <v>0.46291004988627571</v>
      </c>
      <c r="H30" s="137" t="str">
        <f t="shared" ref="H30:H32" si="2">IF(F30&gt;4.5,"มากที่สุด",IF(F30&gt;3.5,"มาก",IF(F30&gt;2.5,"ปานกลาง",IF(F30&gt;1.5,"น้อย",IF(F30&lt;=1.5,"น้อยที่สุด")))))</f>
        <v>มากที่สุด</v>
      </c>
    </row>
    <row r="31" spans="2:8" s="10" customFormat="1" ht="24">
      <c r="B31" s="108" t="s">
        <v>126</v>
      </c>
      <c r="C31" s="108"/>
      <c r="D31" s="108"/>
      <c r="E31" s="108"/>
      <c r="F31" s="116">
        <f>DATA!AO10</f>
        <v>4.625</v>
      </c>
      <c r="G31" s="116">
        <f>DATA!AO11</f>
        <v>0.51754916950676566</v>
      </c>
      <c r="H31" s="107" t="str">
        <f t="shared" si="2"/>
        <v>มากที่สุด</v>
      </c>
    </row>
    <row r="32" spans="2:8" s="10" customFormat="1" ht="22.5" customHeight="1">
      <c r="B32" s="235" t="s">
        <v>45</v>
      </c>
      <c r="C32" s="236"/>
      <c r="D32" s="236"/>
      <c r="E32" s="237"/>
      <c r="F32" s="112">
        <f>DATA!AO13</f>
        <v>4.708333333333333</v>
      </c>
      <c r="G32" s="112">
        <f>DATA!AO12</f>
        <v>0.46430562148753651</v>
      </c>
      <c r="H32" s="114" t="str">
        <f t="shared" si="2"/>
        <v>มากที่สุด</v>
      </c>
    </row>
    <row r="33" spans="2:12" s="10" customFormat="1" ht="22.5" customHeight="1" thickBot="1">
      <c r="B33" s="238" t="s">
        <v>27</v>
      </c>
      <c r="C33" s="239"/>
      <c r="D33" s="239"/>
      <c r="E33" s="240"/>
      <c r="F33" s="120">
        <f>DATA!AP10</f>
        <v>4.6875</v>
      </c>
      <c r="G33" s="120">
        <f>DATA!AP11</f>
        <v>0.53130965692814447</v>
      </c>
      <c r="H33" s="125" t="str">
        <f>IF(F33&gt;4.5,"มากที่สุด",IF(F33&gt;3.5,"มาก",IF(F33&gt;2.5,"ปานกลาง",IF(F33&gt;1.5,"น้อย",IF(F33&lt;=1.5,"น้อยที่สุด")))))</f>
        <v>มากที่สุด</v>
      </c>
    </row>
    <row r="34" spans="2:12" s="7" customFormat="1" ht="24.75" thickTop="1">
      <c r="B34" s="215" t="s">
        <v>175</v>
      </c>
      <c r="C34" s="215"/>
      <c r="D34" s="215"/>
      <c r="E34" s="215"/>
      <c r="F34" s="215"/>
      <c r="G34" s="215"/>
      <c r="H34" s="215"/>
      <c r="I34" s="94"/>
    </row>
    <row r="35" spans="2:12" s="7" customFormat="1" ht="24">
      <c r="B35" s="94"/>
      <c r="C35" s="94"/>
      <c r="D35" s="94"/>
      <c r="E35" s="94"/>
      <c r="F35" s="94"/>
      <c r="G35" s="94"/>
      <c r="H35" s="94"/>
      <c r="I35" s="94"/>
    </row>
    <row r="36" spans="2:12" s="7" customFormat="1" ht="24">
      <c r="B36" s="20"/>
      <c r="C36" s="241" t="s">
        <v>144</v>
      </c>
      <c r="D36" s="241"/>
      <c r="E36" s="241"/>
      <c r="F36" s="241"/>
      <c r="G36" s="241"/>
      <c r="H36" s="241"/>
    </row>
    <row r="37" spans="2:12" s="7" customFormat="1" ht="24">
      <c r="B37" s="175" t="s">
        <v>145</v>
      </c>
      <c r="C37" s="175"/>
      <c r="D37" s="175"/>
      <c r="E37" s="175"/>
      <c r="F37" s="175"/>
      <c r="G37" s="175"/>
      <c r="H37" s="175"/>
      <c r="I37" s="175"/>
      <c r="J37" s="15"/>
      <c r="K37" s="15"/>
      <c r="L37" s="15"/>
    </row>
    <row r="38" spans="2:12" s="7" customFormat="1" ht="24">
      <c r="B38" s="241" t="s">
        <v>146</v>
      </c>
      <c r="C38" s="241"/>
      <c r="D38" s="241"/>
      <c r="E38" s="241"/>
      <c r="F38" s="241"/>
      <c r="G38" s="241"/>
      <c r="H38" s="241"/>
    </row>
    <row r="39" spans="2:12" s="7" customFormat="1" ht="24">
      <c r="B39" s="134" t="s">
        <v>148</v>
      </c>
      <c r="C39" s="134"/>
      <c r="D39" s="134"/>
      <c r="E39" s="134"/>
      <c r="F39" s="134"/>
      <c r="G39" s="134"/>
      <c r="H39" s="134"/>
    </row>
    <row r="40" spans="2:12" s="7" customFormat="1" ht="24">
      <c r="B40" s="81" t="s">
        <v>147</v>
      </c>
      <c r="C40" s="121"/>
      <c r="D40" s="121"/>
      <c r="E40" s="121"/>
      <c r="F40" s="121"/>
      <c r="G40" s="121"/>
      <c r="H40" s="121"/>
    </row>
    <row r="41" spans="2:12" s="7" customFormat="1" ht="24">
      <c r="B41" s="81"/>
      <c r="C41" s="81" t="s">
        <v>157</v>
      </c>
      <c r="D41" s="81"/>
      <c r="E41" s="81"/>
      <c r="F41" s="81"/>
      <c r="G41" s="81"/>
      <c r="H41" s="81"/>
    </row>
    <row r="42" spans="2:12" s="7" customFormat="1" ht="24">
      <c r="B42" s="122" t="s">
        <v>149</v>
      </c>
      <c r="C42" s="81"/>
      <c r="D42" s="81"/>
      <c r="E42" s="81"/>
      <c r="F42" s="81"/>
      <c r="G42" s="81"/>
      <c r="H42" s="81"/>
    </row>
    <row r="43" spans="2:12" s="7" customFormat="1" ht="24">
      <c r="B43" s="190" t="s">
        <v>150</v>
      </c>
      <c r="C43" s="234"/>
      <c r="D43" s="234"/>
      <c r="E43" s="234"/>
      <c r="F43" s="234"/>
      <c r="G43" s="234"/>
      <c r="H43" s="234"/>
    </row>
    <row r="44" spans="2:12" s="7" customFormat="1" ht="24">
      <c r="B44" s="131" t="s">
        <v>151</v>
      </c>
      <c r="C44" s="133"/>
      <c r="D44" s="133"/>
      <c r="E44" s="133"/>
      <c r="F44" s="133"/>
      <c r="G44" s="133"/>
      <c r="H44" s="133"/>
    </row>
    <row r="45" spans="2:12" s="7" customFormat="1" ht="24">
      <c r="B45" s="131" t="s">
        <v>152</v>
      </c>
      <c r="C45" s="133"/>
      <c r="D45" s="133"/>
      <c r="E45" s="133"/>
      <c r="F45" s="133"/>
      <c r="G45" s="133"/>
      <c r="H45" s="133"/>
    </row>
    <row r="46" spans="2:12" s="7" customFormat="1" ht="24">
      <c r="B46" s="7" t="s">
        <v>154</v>
      </c>
    </row>
    <row r="47" spans="2:12" s="7" customFormat="1" ht="24">
      <c r="B47" s="7" t="s">
        <v>153</v>
      </c>
    </row>
    <row r="48" spans="2:12" s="99" customFormat="1"/>
    <row r="49" spans="6:8" s="99" customFormat="1"/>
    <row r="50" spans="6:8" s="99" customFormat="1"/>
    <row r="51" spans="6:8" s="99" customFormat="1"/>
    <row r="52" spans="6:8" s="99" customFormat="1"/>
    <row r="53" spans="6:8" s="99" customFormat="1"/>
    <row r="54" spans="6:8" s="99" customFormat="1"/>
    <row r="55" spans="6:8" s="99" customFormat="1"/>
    <row r="56" spans="6:8" s="99" customFormat="1"/>
    <row r="57" spans="6:8" s="99" customFormat="1"/>
    <row r="58" spans="6:8" s="99" customFormat="1"/>
    <row r="59" spans="6:8">
      <c r="F59" s="16"/>
      <c r="G59" s="16"/>
      <c r="H59" s="16"/>
    </row>
    <row r="60" spans="6:8">
      <c r="F60" s="16"/>
      <c r="G60" s="16"/>
      <c r="H60" s="16"/>
    </row>
    <row r="61" spans="6:8">
      <c r="F61" s="16"/>
      <c r="G61" s="16"/>
      <c r="H61" s="16"/>
    </row>
    <row r="62" spans="6:8">
      <c r="F62" s="16"/>
      <c r="G62" s="16"/>
      <c r="H62" s="16"/>
    </row>
    <row r="63" spans="6:8">
      <c r="F63" s="16"/>
      <c r="G63" s="16"/>
      <c r="H63" s="16"/>
    </row>
    <row r="64" spans="6:8">
      <c r="F64" s="16"/>
      <c r="G64" s="16"/>
      <c r="H64" s="16"/>
    </row>
    <row r="65" spans="2:8" s="100" customFormat="1"/>
    <row r="66" spans="2:8" s="100" customFormat="1"/>
    <row r="67" spans="2:8" s="100" customFormat="1"/>
    <row r="68" spans="2:8" s="100" customFormat="1"/>
    <row r="69" spans="2:8" s="100" customFormat="1"/>
    <row r="70" spans="2:8" s="100" customFormat="1"/>
    <row r="71" spans="2:8" s="100" customFormat="1">
      <c r="B71" s="101"/>
      <c r="C71" s="101"/>
    </row>
    <row r="72" spans="2:8">
      <c r="B72" s="102"/>
      <c r="C72" s="102"/>
      <c r="D72" s="102"/>
      <c r="E72" s="102"/>
      <c r="F72" s="103"/>
      <c r="G72" s="103"/>
      <c r="H72" s="103"/>
    </row>
    <row r="73" spans="2:8">
      <c r="B73" s="102"/>
      <c r="C73" s="102"/>
      <c r="D73" s="102"/>
      <c r="E73" s="102"/>
      <c r="F73" s="103"/>
      <c r="G73" s="103"/>
      <c r="H73" s="103"/>
    </row>
    <row r="74" spans="2:8">
      <c r="B74" s="102"/>
      <c r="C74" s="102"/>
      <c r="D74" s="102"/>
      <c r="E74" s="102"/>
      <c r="F74" s="103"/>
      <c r="G74" s="103"/>
      <c r="H74" s="103"/>
    </row>
    <row r="75" spans="2:8">
      <c r="B75" s="102"/>
      <c r="C75" s="102"/>
      <c r="D75" s="102"/>
      <c r="E75" s="102"/>
      <c r="F75" s="103"/>
      <c r="G75" s="103"/>
      <c r="H75" s="103"/>
    </row>
    <row r="76" spans="2:8">
      <c r="B76" s="102"/>
      <c r="C76" s="102"/>
      <c r="D76" s="102"/>
      <c r="E76" s="102"/>
      <c r="F76" s="103"/>
      <c r="G76" s="103"/>
      <c r="H76" s="103"/>
    </row>
    <row r="77" spans="2:8">
      <c r="B77" s="102"/>
      <c r="C77" s="102"/>
      <c r="D77" s="102"/>
      <c r="E77" s="102"/>
      <c r="F77" s="103"/>
      <c r="G77" s="103"/>
      <c r="H77" s="103"/>
    </row>
    <row r="78" spans="2:8">
      <c r="B78" s="102"/>
      <c r="C78" s="102"/>
      <c r="D78" s="102"/>
      <c r="E78" s="102"/>
      <c r="F78" s="103"/>
      <c r="G78" s="103"/>
      <c r="H78" s="103"/>
    </row>
    <row r="79" spans="2:8">
      <c r="B79" s="102"/>
      <c r="C79" s="102"/>
      <c r="D79" s="102"/>
      <c r="E79" s="102"/>
      <c r="F79" s="103"/>
      <c r="G79" s="103"/>
      <c r="H79" s="103"/>
    </row>
    <row r="80" spans="2:8">
      <c r="B80" s="102"/>
      <c r="C80" s="102"/>
      <c r="D80" s="102"/>
      <c r="E80" s="102"/>
      <c r="F80" s="103"/>
      <c r="G80" s="103"/>
      <c r="H80" s="103"/>
    </row>
    <row r="81" spans="2:8">
      <c r="B81" s="102"/>
      <c r="C81" s="102"/>
      <c r="D81" s="102"/>
      <c r="E81" s="102"/>
      <c r="F81" s="103"/>
      <c r="G81" s="103"/>
      <c r="H81" s="103"/>
    </row>
    <row r="82" spans="2:8">
      <c r="B82" s="102"/>
      <c r="C82" s="102"/>
      <c r="D82" s="102"/>
      <c r="E82" s="102"/>
      <c r="F82" s="103"/>
      <c r="G82" s="103"/>
      <c r="H82" s="103"/>
    </row>
    <row r="83" spans="2:8">
      <c r="B83" s="102"/>
      <c r="C83" s="102"/>
      <c r="D83" s="102"/>
      <c r="E83" s="102"/>
      <c r="F83" s="103"/>
      <c r="G83" s="103"/>
      <c r="H83" s="103"/>
    </row>
  </sheetData>
  <mergeCells count="26">
    <mergeCell ref="B1:H1"/>
    <mergeCell ref="B23:E23"/>
    <mergeCell ref="B27:E27"/>
    <mergeCell ref="B38:H38"/>
    <mergeCell ref="B14:E14"/>
    <mergeCell ref="B20:E20"/>
    <mergeCell ref="B34:H34"/>
    <mergeCell ref="H5:H6"/>
    <mergeCell ref="B7:E7"/>
    <mergeCell ref="B8:E8"/>
    <mergeCell ref="B11:E11"/>
    <mergeCell ref="B12:E12"/>
    <mergeCell ref="B16:E16"/>
    <mergeCell ref="B17:E17"/>
    <mergeCell ref="B18:E18"/>
    <mergeCell ref="B15:E15"/>
    <mergeCell ref="B5:E6"/>
    <mergeCell ref="F5:F6"/>
    <mergeCell ref="G5:G6"/>
    <mergeCell ref="B43:H43"/>
    <mergeCell ref="B32:E32"/>
    <mergeCell ref="B33:E33"/>
    <mergeCell ref="C36:H36"/>
    <mergeCell ref="B21:E21"/>
    <mergeCell ref="B22:E22"/>
    <mergeCell ref="B28:E28"/>
  </mergeCells>
  <pageMargins left="0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123825</xdr:colOff>
                <xdr:row>4</xdr:row>
                <xdr:rowOff>104775</xdr:rowOff>
              </from>
              <to>
                <xdr:col>5</xdr:col>
                <xdr:colOff>295275</xdr:colOff>
                <xdr:row>4</xdr:row>
                <xdr:rowOff>238125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20" zoomScaleNormal="120" workbookViewId="0">
      <selection activeCell="I10" sqref="I10"/>
    </sheetView>
  </sheetViews>
  <sheetFormatPr defaultRowHeight="24"/>
  <cols>
    <col min="1" max="1" width="6" style="7" customWidth="1"/>
    <col min="2" max="2" width="3.140625" style="7" customWidth="1"/>
    <col min="3" max="3" width="54.140625" style="7" customWidth="1"/>
    <col min="4" max="4" width="7.85546875" style="7" customWidth="1"/>
    <col min="5" max="5" width="7.7109375" style="7" customWidth="1"/>
    <col min="6" max="6" width="11.28515625" style="7" customWidth="1"/>
    <col min="7" max="7" width="10.5703125" style="7" customWidth="1"/>
    <col min="8" max="10" width="9.140625" style="7" customWidth="1"/>
    <col min="11" max="256" width="9.140625" style="7"/>
    <col min="257" max="257" width="4.5703125" style="7" customWidth="1"/>
    <col min="258" max="258" width="3.140625" style="7" customWidth="1"/>
    <col min="259" max="259" width="59.42578125" style="7" customWidth="1"/>
    <col min="260" max="260" width="9.85546875" style="7" customWidth="1"/>
    <col min="261" max="261" width="8.85546875" style="7" customWidth="1"/>
    <col min="262" max="262" width="13.140625" style="7" customWidth="1"/>
    <col min="263" max="263" width="10.5703125" style="7" customWidth="1"/>
    <col min="264" max="266" width="9.140625" style="7" customWidth="1"/>
    <col min="267" max="512" width="9.140625" style="7"/>
    <col min="513" max="513" width="4.5703125" style="7" customWidth="1"/>
    <col min="514" max="514" width="3.140625" style="7" customWidth="1"/>
    <col min="515" max="515" width="59.42578125" style="7" customWidth="1"/>
    <col min="516" max="516" width="9.85546875" style="7" customWidth="1"/>
    <col min="517" max="517" width="8.85546875" style="7" customWidth="1"/>
    <col min="518" max="518" width="13.140625" style="7" customWidth="1"/>
    <col min="519" max="519" width="10.5703125" style="7" customWidth="1"/>
    <col min="520" max="522" width="9.140625" style="7" customWidth="1"/>
    <col min="523" max="768" width="9.140625" style="7"/>
    <col min="769" max="769" width="4.5703125" style="7" customWidth="1"/>
    <col min="770" max="770" width="3.140625" style="7" customWidth="1"/>
    <col min="771" max="771" width="59.42578125" style="7" customWidth="1"/>
    <col min="772" max="772" width="9.85546875" style="7" customWidth="1"/>
    <col min="773" max="773" width="8.85546875" style="7" customWidth="1"/>
    <col min="774" max="774" width="13.140625" style="7" customWidth="1"/>
    <col min="775" max="775" width="10.5703125" style="7" customWidth="1"/>
    <col min="776" max="778" width="9.140625" style="7" customWidth="1"/>
    <col min="779" max="1024" width="9.140625" style="7"/>
    <col min="1025" max="1025" width="4.5703125" style="7" customWidth="1"/>
    <col min="1026" max="1026" width="3.140625" style="7" customWidth="1"/>
    <col min="1027" max="1027" width="59.42578125" style="7" customWidth="1"/>
    <col min="1028" max="1028" width="9.85546875" style="7" customWidth="1"/>
    <col min="1029" max="1029" width="8.85546875" style="7" customWidth="1"/>
    <col min="1030" max="1030" width="13.140625" style="7" customWidth="1"/>
    <col min="1031" max="1031" width="10.5703125" style="7" customWidth="1"/>
    <col min="1032" max="1034" width="9.140625" style="7" customWidth="1"/>
    <col min="1035" max="1280" width="9.140625" style="7"/>
    <col min="1281" max="1281" width="4.5703125" style="7" customWidth="1"/>
    <col min="1282" max="1282" width="3.140625" style="7" customWidth="1"/>
    <col min="1283" max="1283" width="59.42578125" style="7" customWidth="1"/>
    <col min="1284" max="1284" width="9.85546875" style="7" customWidth="1"/>
    <col min="1285" max="1285" width="8.85546875" style="7" customWidth="1"/>
    <col min="1286" max="1286" width="13.140625" style="7" customWidth="1"/>
    <col min="1287" max="1287" width="10.5703125" style="7" customWidth="1"/>
    <col min="1288" max="1290" width="9.140625" style="7" customWidth="1"/>
    <col min="1291" max="1536" width="9.140625" style="7"/>
    <col min="1537" max="1537" width="4.5703125" style="7" customWidth="1"/>
    <col min="1538" max="1538" width="3.140625" style="7" customWidth="1"/>
    <col min="1539" max="1539" width="59.42578125" style="7" customWidth="1"/>
    <col min="1540" max="1540" width="9.85546875" style="7" customWidth="1"/>
    <col min="1541" max="1541" width="8.85546875" style="7" customWidth="1"/>
    <col min="1542" max="1542" width="13.140625" style="7" customWidth="1"/>
    <col min="1543" max="1543" width="10.5703125" style="7" customWidth="1"/>
    <col min="1544" max="1546" width="9.140625" style="7" customWidth="1"/>
    <col min="1547" max="1792" width="9.140625" style="7"/>
    <col min="1793" max="1793" width="4.5703125" style="7" customWidth="1"/>
    <col min="1794" max="1794" width="3.140625" style="7" customWidth="1"/>
    <col min="1795" max="1795" width="59.42578125" style="7" customWidth="1"/>
    <col min="1796" max="1796" width="9.85546875" style="7" customWidth="1"/>
    <col min="1797" max="1797" width="8.85546875" style="7" customWidth="1"/>
    <col min="1798" max="1798" width="13.140625" style="7" customWidth="1"/>
    <col min="1799" max="1799" width="10.5703125" style="7" customWidth="1"/>
    <col min="1800" max="1802" width="9.140625" style="7" customWidth="1"/>
    <col min="1803" max="2048" width="9.140625" style="7"/>
    <col min="2049" max="2049" width="4.5703125" style="7" customWidth="1"/>
    <col min="2050" max="2050" width="3.140625" style="7" customWidth="1"/>
    <col min="2051" max="2051" width="59.42578125" style="7" customWidth="1"/>
    <col min="2052" max="2052" width="9.85546875" style="7" customWidth="1"/>
    <col min="2053" max="2053" width="8.85546875" style="7" customWidth="1"/>
    <col min="2054" max="2054" width="13.140625" style="7" customWidth="1"/>
    <col min="2055" max="2055" width="10.5703125" style="7" customWidth="1"/>
    <col min="2056" max="2058" width="9.140625" style="7" customWidth="1"/>
    <col min="2059" max="2304" width="9.140625" style="7"/>
    <col min="2305" max="2305" width="4.5703125" style="7" customWidth="1"/>
    <col min="2306" max="2306" width="3.140625" style="7" customWidth="1"/>
    <col min="2307" max="2307" width="59.42578125" style="7" customWidth="1"/>
    <col min="2308" max="2308" width="9.85546875" style="7" customWidth="1"/>
    <col min="2309" max="2309" width="8.85546875" style="7" customWidth="1"/>
    <col min="2310" max="2310" width="13.140625" style="7" customWidth="1"/>
    <col min="2311" max="2311" width="10.5703125" style="7" customWidth="1"/>
    <col min="2312" max="2314" width="9.140625" style="7" customWidth="1"/>
    <col min="2315" max="2560" width="9.140625" style="7"/>
    <col min="2561" max="2561" width="4.5703125" style="7" customWidth="1"/>
    <col min="2562" max="2562" width="3.140625" style="7" customWidth="1"/>
    <col min="2563" max="2563" width="59.42578125" style="7" customWidth="1"/>
    <col min="2564" max="2564" width="9.85546875" style="7" customWidth="1"/>
    <col min="2565" max="2565" width="8.85546875" style="7" customWidth="1"/>
    <col min="2566" max="2566" width="13.140625" style="7" customWidth="1"/>
    <col min="2567" max="2567" width="10.5703125" style="7" customWidth="1"/>
    <col min="2568" max="2570" width="9.140625" style="7" customWidth="1"/>
    <col min="2571" max="2816" width="9.140625" style="7"/>
    <col min="2817" max="2817" width="4.5703125" style="7" customWidth="1"/>
    <col min="2818" max="2818" width="3.140625" style="7" customWidth="1"/>
    <col min="2819" max="2819" width="59.42578125" style="7" customWidth="1"/>
    <col min="2820" max="2820" width="9.85546875" style="7" customWidth="1"/>
    <col min="2821" max="2821" width="8.85546875" style="7" customWidth="1"/>
    <col min="2822" max="2822" width="13.140625" style="7" customWidth="1"/>
    <col min="2823" max="2823" width="10.5703125" style="7" customWidth="1"/>
    <col min="2824" max="2826" width="9.140625" style="7" customWidth="1"/>
    <col min="2827" max="3072" width="9.140625" style="7"/>
    <col min="3073" max="3073" width="4.5703125" style="7" customWidth="1"/>
    <col min="3074" max="3074" width="3.140625" style="7" customWidth="1"/>
    <col min="3075" max="3075" width="59.42578125" style="7" customWidth="1"/>
    <col min="3076" max="3076" width="9.85546875" style="7" customWidth="1"/>
    <col min="3077" max="3077" width="8.85546875" style="7" customWidth="1"/>
    <col min="3078" max="3078" width="13.140625" style="7" customWidth="1"/>
    <col min="3079" max="3079" width="10.5703125" style="7" customWidth="1"/>
    <col min="3080" max="3082" width="9.140625" style="7" customWidth="1"/>
    <col min="3083" max="3328" width="9.140625" style="7"/>
    <col min="3329" max="3329" width="4.5703125" style="7" customWidth="1"/>
    <col min="3330" max="3330" width="3.140625" style="7" customWidth="1"/>
    <col min="3331" max="3331" width="59.42578125" style="7" customWidth="1"/>
    <col min="3332" max="3332" width="9.85546875" style="7" customWidth="1"/>
    <col min="3333" max="3333" width="8.85546875" style="7" customWidth="1"/>
    <col min="3334" max="3334" width="13.140625" style="7" customWidth="1"/>
    <col min="3335" max="3335" width="10.5703125" style="7" customWidth="1"/>
    <col min="3336" max="3338" width="9.140625" style="7" customWidth="1"/>
    <col min="3339" max="3584" width="9.140625" style="7"/>
    <col min="3585" max="3585" width="4.5703125" style="7" customWidth="1"/>
    <col min="3586" max="3586" width="3.140625" style="7" customWidth="1"/>
    <col min="3587" max="3587" width="59.42578125" style="7" customWidth="1"/>
    <col min="3588" max="3588" width="9.85546875" style="7" customWidth="1"/>
    <col min="3589" max="3589" width="8.85546875" style="7" customWidth="1"/>
    <col min="3590" max="3590" width="13.140625" style="7" customWidth="1"/>
    <col min="3591" max="3591" width="10.5703125" style="7" customWidth="1"/>
    <col min="3592" max="3594" width="9.140625" style="7" customWidth="1"/>
    <col min="3595" max="3840" width="9.140625" style="7"/>
    <col min="3841" max="3841" width="4.5703125" style="7" customWidth="1"/>
    <col min="3842" max="3842" width="3.140625" style="7" customWidth="1"/>
    <col min="3843" max="3843" width="59.42578125" style="7" customWidth="1"/>
    <col min="3844" max="3844" width="9.85546875" style="7" customWidth="1"/>
    <col min="3845" max="3845" width="8.85546875" style="7" customWidth="1"/>
    <col min="3846" max="3846" width="13.140625" style="7" customWidth="1"/>
    <col min="3847" max="3847" width="10.5703125" style="7" customWidth="1"/>
    <col min="3848" max="3850" width="9.140625" style="7" customWidth="1"/>
    <col min="3851" max="4096" width="9.140625" style="7"/>
    <col min="4097" max="4097" width="4.5703125" style="7" customWidth="1"/>
    <col min="4098" max="4098" width="3.140625" style="7" customWidth="1"/>
    <col min="4099" max="4099" width="59.42578125" style="7" customWidth="1"/>
    <col min="4100" max="4100" width="9.85546875" style="7" customWidth="1"/>
    <col min="4101" max="4101" width="8.85546875" style="7" customWidth="1"/>
    <col min="4102" max="4102" width="13.140625" style="7" customWidth="1"/>
    <col min="4103" max="4103" width="10.5703125" style="7" customWidth="1"/>
    <col min="4104" max="4106" width="9.140625" style="7" customWidth="1"/>
    <col min="4107" max="4352" width="9.140625" style="7"/>
    <col min="4353" max="4353" width="4.5703125" style="7" customWidth="1"/>
    <col min="4354" max="4354" width="3.140625" style="7" customWidth="1"/>
    <col min="4355" max="4355" width="59.42578125" style="7" customWidth="1"/>
    <col min="4356" max="4356" width="9.85546875" style="7" customWidth="1"/>
    <col min="4357" max="4357" width="8.85546875" style="7" customWidth="1"/>
    <col min="4358" max="4358" width="13.140625" style="7" customWidth="1"/>
    <col min="4359" max="4359" width="10.5703125" style="7" customWidth="1"/>
    <col min="4360" max="4362" width="9.140625" style="7" customWidth="1"/>
    <col min="4363" max="4608" width="9.140625" style="7"/>
    <col min="4609" max="4609" width="4.5703125" style="7" customWidth="1"/>
    <col min="4610" max="4610" width="3.140625" style="7" customWidth="1"/>
    <col min="4611" max="4611" width="59.42578125" style="7" customWidth="1"/>
    <col min="4612" max="4612" width="9.85546875" style="7" customWidth="1"/>
    <col min="4613" max="4613" width="8.85546875" style="7" customWidth="1"/>
    <col min="4614" max="4614" width="13.140625" style="7" customWidth="1"/>
    <col min="4615" max="4615" width="10.5703125" style="7" customWidth="1"/>
    <col min="4616" max="4618" width="9.140625" style="7" customWidth="1"/>
    <col min="4619" max="4864" width="9.140625" style="7"/>
    <col min="4865" max="4865" width="4.5703125" style="7" customWidth="1"/>
    <col min="4866" max="4866" width="3.140625" style="7" customWidth="1"/>
    <col min="4867" max="4867" width="59.42578125" style="7" customWidth="1"/>
    <col min="4868" max="4868" width="9.85546875" style="7" customWidth="1"/>
    <col min="4869" max="4869" width="8.85546875" style="7" customWidth="1"/>
    <col min="4870" max="4870" width="13.140625" style="7" customWidth="1"/>
    <col min="4871" max="4871" width="10.5703125" style="7" customWidth="1"/>
    <col min="4872" max="4874" width="9.140625" style="7" customWidth="1"/>
    <col min="4875" max="5120" width="9.140625" style="7"/>
    <col min="5121" max="5121" width="4.5703125" style="7" customWidth="1"/>
    <col min="5122" max="5122" width="3.140625" style="7" customWidth="1"/>
    <col min="5123" max="5123" width="59.42578125" style="7" customWidth="1"/>
    <col min="5124" max="5124" width="9.85546875" style="7" customWidth="1"/>
    <col min="5125" max="5125" width="8.85546875" style="7" customWidth="1"/>
    <col min="5126" max="5126" width="13.140625" style="7" customWidth="1"/>
    <col min="5127" max="5127" width="10.5703125" style="7" customWidth="1"/>
    <col min="5128" max="5130" width="9.140625" style="7" customWidth="1"/>
    <col min="5131" max="5376" width="9.140625" style="7"/>
    <col min="5377" max="5377" width="4.5703125" style="7" customWidth="1"/>
    <col min="5378" max="5378" width="3.140625" style="7" customWidth="1"/>
    <col min="5379" max="5379" width="59.42578125" style="7" customWidth="1"/>
    <col min="5380" max="5380" width="9.85546875" style="7" customWidth="1"/>
    <col min="5381" max="5381" width="8.85546875" style="7" customWidth="1"/>
    <col min="5382" max="5382" width="13.140625" style="7" customWidth="1"/>
    <col min="5383" max="5383" width="10.5703125" style="7" customWidth="1"/>
    <col min="5384" max="5386" width="9.140625" style="7" customWidth="1"/>
    <col min="5387" max="5632" width="9.140625" style="7"/>
    <col min="5633" max="5633" width="4.5703125" style="7" customWidth="1"/>
    <col min="5634" max="5634" width="3.140625" style="7" customWidth="1"/>
    <col min="5635" max="5635" width="59.42578125" style="7" customWidth="1"/>
    <col min="5636" max="5636" width="9.85546875" style="7" customWidth="1"/>
    <col min="5637" max="5637" width="8.85546875" style="7" customWidth="1"/>
    <col min="5638" max="5638" width="13.140625" style="7" customWidth="1"/>
    <col min="5639" max="5639" width="10.5703125" style="7" customWidth="1"/>
    <col min="5640" max="5642" width="9.140625" style="7" customWidth="1"/>
    <col min="5643" max="5888" width="9.140625" style="7"/>
    <col min="5889" max="5889" width="4.5703125" style="7" customWidth="1"/>
    <col min="5890" max="5890" width="3.140625" style="7" customWidth="1"/>
    <col min="5891" max="5891" width="59.42578125" style="7" customWidth="1"/>
    <col min="5892" max="5892" width="9.85546875" style="7" customWidth="1"/>
    <col min="5893" max="5893" width="8.85546875" style="7" customWidth="1"/>
    <col min="5894" max="5894" width="13.140625" style="7" customWidth="1"/>
    <col min="5895" max="5895" width="10.5703125" style="7" customWidth="1"/>
    <col min="5896" max="5898" width="9.140625" style="7" customWidth="1"/>
    <col min="5899" max="6144" width="9.140625" style="7"/>
    <col min="6145" max="6145" width="4.5703125" style="7" customWidth="1"/>
    <col min="6146" max="6146" width="3.140625" style="7" customWidth="1"/>
    <col min="6147" max="6147" width="59.42578125" style="7" customWidth="1"/>
    <col min="6148" max="6148" width="9.85546875" style="7" customWidth="1"/>
    <col min="6149" max="6149" width="8.85546875" style="7" customWidth="1"/>
    <col min="6150" max="6150" width="13.140625" style="7" customWidth="1"/>
    <col min="6151" max="6151" width="10.5703125" style="7" customWidth="1"/>
    <col min="6152" max="6154" width="9.140625" style="7" customWidth="1"/>
    <col min="6155" max="6400" width="9.140625" style="7"/>
    <col min="6401" max="6401" width="4.5703125" style="7" customWidth="1"/>
    <col min="6402" max="6402" width="3.140625" style="7" customWidth="1"/>
    <col min="6403" max="6403" width="59.42578125" style="7" customWidth="1"/>
    <col min="6404" max="6404" width="9.85546875" style="7" customWidth="1"/>
    <col min="6405" max="6405" width="8.85546875" style="7" customWidth="1"/>
    <col min="6406" max="6406" width="13.140625" style="7" customWidth="1"/>
    <col min="6407" max="6407" width="10.5703125" style="7" customWidth="1"/>
    <col min="6408" max="6410" width="9.140625" style="7" customWidth="1"/>
    <col min="6411" max="6656" width="9.140625" style="7"/>
    <col min="6657" max="6657" width="4.5703125" style="7" customWidth="1"/>
    <col min="6658" max="6658" width="3.140625" style="7" customWidth="1"/>
    <col min="6659" max="6659" width="59.42578125" style="7" customWidth="1"/>
    <col min="6660" max="6660" width="9.85546875" style="7" customWidth="1"/>
    <col min="6661" max="6661" width="8.85546875" style="7" customWidth="1"/>
    <col min="6662" max="6662" width="13.140625" style="7" customWidth="1"/>
    <col min="6663" max="6663" width="10.5703125" style="7" customWidth="1"/>
    <col min="6664" max="6666" width="9.140625" style="7" customWidth="1"/>
    <col min="6667" max="6912" width="9.140625" style="7"/>
    <col min="6913" max="6913" width="4.5703125" style="7" customWidth="1"/>
    <col min="6914" max="6914" width="3.140625" style="7" customWidth="1"/>
    <col min="6915" max="6915" width="59.42578125" style="7" customWidth="1"/>
    <col min="6916" max="6916" width="9.85546875" style="7" customWidth="1"/>
    <col min="6917" max="6917" width="8.85546875" style="7" customWidth="1"/>
    <col min="6918" max="6918" width="13.140625" style="7" customWidth="1"/>
    <col min="6919" max="6919" width="10.5703125" style="7" customWidth="1"/>
    <col min="6920" max="6922" width="9.140625" style="7" customWidth="1"/>
    <col min="6923" max="7168" width="9.140625" style="7"/>
    <col min="7169" max="7169" width="4.5703125" style="7" customWidth="1"/>
    <col min="7170" max="7170" width="3.140625" style="7" customWidth="1"/>
    <col min="7171" max="7171" width="59.42578125" style="7" customWidth="1"/>
    <col min="7172" max="7172" width="9.85546875" style="7" customWidth="1"/>
    <col min="7173" max="7173" width="8.85546875" style="7" customWidth="1"/>
    <col min="7174" max="7174" width="13.140625" style="7" customWidth="1"/>
    <col min="7175" max="7175" width="10.5703125" style="7" customWidth="1"/>
    <col min="7176" max="7178" width="9.140625" style="7" customWidth="1"/>
    <col min="7179" max="7424" width="9.140625" style="7"/>
    <col min="7425" max="7425" width="4.5703125" style="7" customWidth="1"/>
    <col min="7426" max="7426" width="3.140625" style="7" customWidth="1"/>
    <col min="7427" max="7427" width="59.42578125" style="7" customWidth="1"/>
    <col min="7428" max="7428" width="9.85546875" style="7" customWidth="1"/>
    <col min="7429" max="7429" width="8.85546875" style="7" customWidth="1"/>
    <col min="7430" max="7430" width="13.140625" style="7" customWidth="1"/>
    <col min="7431" max="7431" width="10.5703125" style="7" customWidth="1"/>
    <col min="7432" max="7434" width="9.140625" style="7" customWidth="1"/>
    <col min="7435" max="7680" width="9.140625" style="7"/>
    <col min="7681" max="7681" width="4.5703125" style="7" customWidth="1"/>
    <col min="7682" max="7682" width="3.140625" style="7" customWidth="1"/>
    <col min="7683" max="7683" width="59.42578125" style="7" customWidth="1"/>
    <col min="7684" max="7684" width="9.85546875" style="7" customWidth="1"/>
    <col min="7685" max="7685" width="8.85546875" style="7" customWidth="1"/>
    <col min="7686" max="7686" width="13.140625" style="7" customWidth="1"/>
    <col min="7687" max="7687" width="10.5703125" style="7" customWidth="1"/>
    <col min="7688" max="7690" width="9.140625" style="7" customWidth="1"/>
    <col min="7691" max="7936" width="9.140625" style="7"/>
    <col min="7937" max="7937" width="4.5703125" style="7" customWidth="1"/>
    <col min="7938" max="7938" width="3.140625" style="7" customWidth="1"/>
    <col min="7939" max="7939" width="59.42578125" style="7" customWidth="1"/>
    <col min="7940" max="7940" width="9.85546875" style="7" customWidth="1"/>
    <col min="7941" max="7941" width="8.85546875" style="7" customWidth="1"/>
    <col min="7942" max="7942" width="13.140625" style="7" customWidth="1"/>
    <col min="7943" max="7943" width="10.5703125" style="7" customWidth="1"/>
    <col min="7944" max="7946" width="9.140625" style="7" customWidth="1"/>
    <col min="7947" max="8192" width="9.140625" style="7"/>
    <col min="8193" max="8193" width="4.5703125" style="7" customWidth="1"/>
    <col min="8194" max="8194" width="3.140625" style="7" customWidth="1"/>
    <col min="8195" max="8195" width="59.42578125" style="7" customWidth="1"/>
    <col min="8196" max="8196" width="9.85546875" style="7" customWidth="1"/>
    <col min="8197" max="8197" width="8.85546875" style="7" customWidth="1"/>
    <col min="8198" max="8198" width="13.140625" style="7" customWidth="1"/>
    <col min="8199" max="8199" width="10.5703125" style="7" customWidth="1"/>
    <col min="8200" max="8202" width="9.140625" style="7" customWidth="1"/>
    <col min="8203" max="8448" width="9.140625" style="7"/>
    <col min="8449" max="8449" width="4.5703125" style="7" customWidth="1"/>
    <col min="8450" max="8450" width="3.140625" style="7" customWidth="1"/>
    <col min="8451" max="8451" width="59.42578125" style="7" customWidth="1"/>
    <col min="8452" max="8452" width="9.85546875" style="7" customWidth="1"/>
    <col min="8453" max="8453" width="8.85546875" style="7" customWidth="1"/>
    <col min="8454" max="8454" width="13.140625" style="7" customWidth="1"/>
    <col min="8455" max="8455" width="10.5703125" style="7" customWidth="1"/>
    <col min="8456" max="8458" width="9.140625" style="7" customWidth="1"/>
    <col min="8459" max="8704" width="9.140625" style="7"/>
    <col min="8705" max="8705" width="4.5703125" style="7" customWidth="1"/>
    <col min="8706" max="8706" width="3.140625" style="7" customWidth="1"/>
    <col min="8707" max="8707" width="59.42578125" style="7" customWidth="1"/>
    <col min="8708" max="8708" width="9.85546875" style="7" customWidth="1"/>
    <col min="8709" max="8709" width="8.85546875" style="7" customWidth="1"/>
    <col min="8710" max="8710" width="13.140625" style="7" customWidth="1"/>
    <col min="8711" max="8711" width="10.5703125" style="7" customWidth="1"/>
    <col min="8712" max="8714" width="9.140625" style="7" customWidth="1"/>
    <col min="8715" max="8960" width="9.140625" style="7"/>
    <col min="8961" max="8961" width="4.5703125" style="7" customWidth="1"/>
    <col min="8962" max="8962" width="3.140625" style="7" customWidth="1"/>
    <col min="8963" max="8963" width="59.42578125" style="7" customWidth="1"/>
    <col min="8964" max="8964" width="9.85546875" style="7" customWidth="1"/>
    <col min="8965" max="8965" width="8.85546875" style="7" customWidth="1"/>
    <col min="8966" max="8966" width="13.140625" style="7" customWidth="1"/>
    <col min="8967" max="8967" width="10.5703125" style="7" customWidth="1"/>
    <col min="8968" max="8970" width="9.140625" style="7" customWidth="1"/>
    <col min="8971" max="9216" width="9.140625" style="7"/>
    <col min="9217" max="9217" width="4.5703125" style="7" customWidth="1"/>
    <col min="9218" max="9218" width="3.140625" style="7" customWidth="1"/>
    <col min="9219" max="9219" width="59.42578125" style="7" customWidth="1"/>
    <col min="9220" max="9220" width="9.85546875" style="7" customWidth="1"/>
    <col min="9221" max="9221" width="8.85546875" style="7" customWidth="1"/>
    <col min="9222" max="9222" width="13.140625" style="7" customWidth="1"/>
    <col min="9223" max="9223" width="10.5703125" style="7" customWidth="1"/>
    <col min="9224" max="9226" width="9.140625" style="7" customWidth="1"/>
    <col min="9227" max="9472" width="9.140625" style="7"/>
    <col min="9473" max="9473" width="4.5703125" style="7" customWidth="1"/>
    <col min="9474" max="9474" width="3.140625" style="7" customWidth="1"/>
    <col min="9475" max="9475" width="59.42578125" style="7" customWidth="1"/>
    <col min="9476" max="9476" width="9.85546875" style="7" customWidth="1"/>
    <col min="9477" max="9477" width="8.85546875" style="7" customWidth="1"/>
    <col min="9478" max="9478" width="13.140625" style="7" customWidth="1"/>
    <col min="9479" max="9479" width="10.5703125" style="7" customWidth="1"/>
    <col min="9480" max="9482" width="9.140625" style="7" customWidth="1"/>
    <col min="9483" max="9728" width="9.140625" style="7"/>
    <col min="9729" max="9729" width="4.5703125" style="7" customWidth="1"/>
    <col min="9730" max="9730" width="3.140625" style="7" customWidth="1"/>
    <col min="9731" max="9731" width="59.42578125" style="7" customWidth="1"/>
    <col min="9732" max="9732" width="9.85546875" style="7" customWidth="1"/>
    <col min="9733" max="9733" width="8.85546875" style="7" customWidth="1"/>
    <col min="9734" max="9734" width="13.140625" style="7" customWidth="1"/>
    <col min="9735" max="9735" width="10.5703125" style="7" customWidth="1"/>
    <col min="9736" max="9738" width="9.140625" style="7" customWidth="1"/>
    <col min="9739" max="9984" width="9.140625" style="7"/>
    <col min="9985" max="9985" width="4.5703125" style="7" customWidth="1"/>
    <col min="9986" max="9986" width="3.140625" style="7" customWidth="1"/>
    <col min="9987" max="9987" width="59.42578125" style="7" customWidth="1"/>
    <col min="9988" max="9988" width="9.85546875" style="7" customWidth="1"/>
    <col min="9989" max="9989" width="8.85546875" style="7" customWidth="1"/>
    <col min="9990" max="9990" width="13.140625" style="7" customWidth="1"/>
    <col min="9991" max="9991" width="10.5703125" style="7" customWidth="1"/>
    <col min="9992" max="9994" width="9.140625" style="7" customWidth="1"/>
    <col min="9995" max="10240" width="9.140625" style="7"/>
    <col min="10241" max="10241" width="4.5703125" style="7" customWidth="1"/>
    <col min="10242" max="10242" width="3.140625" style="7" customWidth="1"/>
    <col min="10243" max="10243" width="59.42578125" style="7" customWidth="1"/>
    <col min="10244" max="10244" width="9.85546875" style="7" customWidth="1"/>
    <col min="10245" max="10245" width="8.85546875" style="7" customWidth="1"/>
    <col min="10246" max="10246" width="13.140625" style="7" customWidth="1"/>
    <col min="10247" max="10247" width="10.5703125" style="7" customWidth="1"/>
    <col min="10248" max="10250" width="9.140625" style="7" customWidth="1"/>
    <col min="10251" max="10496" width="9.140625" style="7"/>
    <col min="10497" max="10497" width="4.5703125" style="7" customWidth="1"/>
    <col min="10498" max="10498" width="3.140625" style="7" customWidth="1"/>
    <col min="10499" max="10499" width="59.42578125" style="7" customWidth="1"/>
    <col min="10500" max="10500" width="9.85546875" style="7" customWidth="1"/>
    <col min="10501" max="10501" width="8.85546875" style="7" customWidth="1"/>
    <col min="10502" max="10502" width="13.140625" style="7" customWidth="1"/>
    <col min="10503" max="10503" width="10.5703125" style="7" customWidth="1"/>
    <col min="10504" max="10506" width="9.140625" style="7" customWidth="1"/>
    <col min="10507" max="10752" width="9.140625" style="7"/>
    <col min="10753" max="10753" width="4.5703125" style="7" customWidth="1"/>
    <col min="10754" max="10754" width="3.140625" style="7" customWidth="1"/>
    <col min="10755" max="10755" width="59.42578125" style="7" customWidth="1"/>
    <col min="10756" max="10756" width="9.85546875" style="7" customWidth="1"/>
    <col min="10757" max="10757" width="8.85546875" style="7" customWidth="1"/>
    <col min="10758" max="10758" width="13.140625" style="7" customWidth="1"/>
    <col min="10759" max="10759" width="10.5703125" style="7" customWidth="1"/>
    <col min="10760" max="10762" width="9.140625" style="7" customWidth="1"/>
    <col min="10763" max="11008" width="9.140625" style="7"/>
    <col min="11009" max="11009" width="4.5703125" style="7" customWidth="1"/>
    <col min="11010" max="11010" width="3.140625" style="7" customWidth="1"/>
    <col min="11011" max="11011" width="59.42578125" style="7" customWidth="1"/>
    <col min="11012" max="11012" width="9.85546875" style="7" customWidth="1"/>
    <col min="11013" max="11013" width="8.85546875" style="7" customWidth="1"/>
    <col min="11014" max="11014" width="13.140625" style="7" customWidth="1"/>
    <col min="11015" max="11015" width="10.5703125" style="7" customWidth="1"/>
    <col min="11016" max="11018" width="9.140625" style="7" customWidth="1"/>
    <col min="11019" max="11264" width="9.140625" style="7"/>
    <col min="11265" max="11265" width="4.5703125" style="7" customWidth="1"/>
    <col min="11266" max="11266" width="3.140625" style="7" customWidth="1"/>
    <col min="11267" max="11267" width="59.42578125" style="7" customWidth="1"/>
    <col min="11268" max="11268" width="9.85546875" style="7" customWidth="1"/>
    <col min="11269" max="11269" width="8.85546875" style="7" customWidth="1"/>
    <col min="11270" max="11270" width="13.140625" style="7" customWidth="1"/>
    <col min="11271" max="11271" width="10.5703125" style="7" customWidth="1"/>
    <col min="11272" max="11274" width="9.140625" style="7" customWidth="1"/>
    <col min="11275" max="11520" width="9.140625" style="7"/>
    <col min="11521" max="11521" width="4.5703125" style="7" customWidth="1"/>
    <col min="11522" max="11522" width="3.140625" style="7" customWidth="1"/>
    <col min="11523" max="11523" width="59.42578125" style="7" customWidth="1"/>
    <col min="11524" max="11524" width="9.85546875" style="7" customWidth="1"/>
    <col min="11525" max="11525" width="8.85546875" style="7" customWidth="1"/>
    <col min="11526" max="11526" width="13.140625" style="7" customWidth="1"/>
    <col min="11527" max="11527" width="10.5703125" style="7" customWidth="1"/>
    <col min="11528" max="11530" width="9.140625" style="7" customWidth="1"/>
    <col min="11531" max="11776" width="9.140625" style="7"/>
    <col min="11777" max="11777" width="4.5703125" style="7" customWidth="1"/>
    <col min="11778" max="11778" width="3.140625" style="7" customWidth="1"/>
    <col min="11779" max="11779" width="59.42578125" style="7" customWidth="1"/>
    <col min="11780" max="11780" width="9.85546875" style="7" customWidth="1"/>
    <col min="11781" max="11781" width="8.85546875" style="7" customWidth="1"/>
    <col min="11782" max="11782" width="13.140625" style="7" customWidth="1"/>
    <col min="11783" max="11783" width="10.5703125" style="7" customWidth="1"/>
    <col min="11784" max="11786" width="9.140625" style="7" customWidth="1"/>
    <col min="11787" max="12032" width="9.140625" style="7"/>
    <col min="12033" max="12033" width="4.5703125" style="7" customWidth="1"/>
    <col min="12034" max="12034" width="3.140625" style="7" customWidth="1"/>
    <col min="12035" max="12035" width="59.42578125" style="7" customWidth="1"/>
    <col min="12036" max="12036" width="9.85546875" style="7" customWidth="1"/>
    <col min="12037" max="12037" width="8.85546875" style="7" customWidth="1"/>
    <col min="12038" max="12038" width="13.140625" style="7" customWidth="1"/>
    <col min="12039" max="12039" width="10.5703125" style="7" customWidth="1"/>
    <col min="12040" max="12042" width="9.140625" style="7" customWidth="1"/>
    <col min="12043" max="12288" width="9.140625" style="7"/>
    <col min="12289" max="12289" width="4.5703125" style="7" customWidth="1"/>
    <col min="12290" max="12290" width="3.140625" style="7" customWidth="1"/>
    <col min="12291" max="12291" width="59.42578125" style="7" customWidth="1"/>
    <col min="12292" max="12292" width="9.85546875" style="7" customWidth="1"/>
    <col min="12293" max="12293" width="8.85546875" style="7" customWidth="1"/>
    <col min="12294" max="12294" width="13.140625" style="7" customWidth="1"/>
    <col min="12295" max="12295" width="10.5703125" style="7" customWidth="1"/>
    <col min="12296" max="12298" width="9.140625" style="7" customWidth="1"/>
    <col min="12299" max="12544" width="9.140625" style="7"/>
    <col min="12545" max="12545" width="4.5703125" style="7" customWidth="1"/>
    <col min="12546" max="12546" width="3.140625" style="7" customWidth="1"/>
    <col min="12547" max="12547" width="59.42578125" style="7" customWidth="1"/>
    <col min="12548" max="12548" width="9.85546875" style="7" customWidth="1"/>
    <col min="12549" max="12549" width="8.85546875" style="7" customWidth="1"/>
    <col min="12550" max="12550" width="13.140625" style="7" customWidth="1"/>
    <col min="12551" max="12551" width="10.5703125" style="7" customWidth="1"/>
    <col min="12552" max="12554" width="9.140625" style="7" customWidth="1"/>
    <col min="12555" max="12800" width="9.140625" style="7"/>
    <col min="12801" max="12801" width="4.5703125" style="7" customWidth="1"/>
    <col min="12802" max="12802" width="3.140625" style="7" customWidth="1"/>
    <col min="12803" max="12803" width="59.42578125" style="7" customWidth="1"/>
    <col min="12804" max="12804" width="9.85546875" style="7" customWidth="1"/>
    <col min="12805" max="12805" width="8.85546875" style="7" customWidth="1"/>
    <col min="12806" max="12806" width="13.140625" style="7" customWidth="1"/>
    <col min="12807" max="12807" width="10.5703125" style="7" customWidth="1"/>
    <col min="12808" max="12810" width="9.140625" style="7" customWidth="1"/>
    <col min="12811" max="13056" width="9.140625" style="7"/>
    <col min="13057" max="13057" width="4.5703125" style="7" customWidth="1"/>
    <col min="13058" max="13058" width="3.140625" style="7" customWidth="1"/>
    <col min="13059" max="13059" width="59.42578125" style="7" customWidth="1"/>
    <col min="13060" max="13060" width="9.85546875" style="7" customWidth="1"/>
    <col min="13061" max="13061" width="8.85546875" style="7" customWidth="1"/>
    <col min="13062" max="13062" width="13.140625" style="7" customWidth="1"/>
    <col min="13063" max="13063" width="10.5703125" style="7" customWidth="1"/>
    <col min="13064" max="13066" width="9.140625" style="7" customWidth="1"/>
    <col min="13067" max="13312" width="9.140625" style="7"/>
    <col min="13313" max="13313" width="4.5703125" style="7" customWidth="1"/>
    <col min="13314" max="13314" width="3.140625" style="7" customWidth="1"/>
    <col min="13315" max="13315" width="59.42578125" style="7" customWidth="1"/>
    <col min="13316" max="13316" width="9.85546875" style="7" customWidth="1"/>
    <col min="13317" max="13317" width="8.85546875" style="7" customWidth="1"/>
    <col min="13318" max="13318" width="13.140625" style="7" customWidth="1"/>
    <col min="13319" max="13319" width="10.5703125" style="7" customWidth="1"/>
    <col min="13320" max="13322" width="9.140625" style="7" customWidth="1"/>
    <col min="13323" max="13568" width="9.140625" style="7"/>
    <col min="13569" max="13569" width="4.5703125" style="7" customWidth="1"/>
    <col min="13570" max="13570" width="3.140625" style="7" customWidth="1"/>
    <col min="13571" max="13571" width="59.42578125" style="7" customWidth="1"/>
    <col min="13572" max="13572" width="9.85546875" style="7" customWidth="1"/>
    <col min="13573" max="13573" width="8.85546875" style="7" customWidth="1"/>
    <col min="13574" max="13574" width="13.140625" style="7" customWidth="1"/>
    <col min="13575" max="13575" width="10.5703125" style="7" customWidth="1"/>
    <col min="13576" max="13578" width="9.140625" style="7" customWidth="1"/>
    <col min="13579" max="13824" width="9.140625" style="7"/>
    <col min="13825" max="13825" width="4.5703125" style="7" customWidth="1"/>
    <col min="13826" max="13826" width="3.140625" style="7" customWidth="1"/>
    <col min="13827" max="13827" width="59.42578125" style="7" customWidth="1"/>
    <col min="13828" max="13828" width="9.85546875" style="7" customWidth="1"/>
    <col min="13829" max="13829" width="8.85546875" style="7" customWidth="1"/>
    <col min="13830" max="13830" width="13.140625" style="7" customWidth="1"/>
    <col min="13831" max="13831" width="10.5703125" style="7" customWidth="1"/>
    <col min="13832" max="13834" width="9.140625" style="7" customWidth="1"/>
    <col min="13835" max="14080" width="9.140625" style="7"/>
    <col min="14081" max="14081" width="4.5703125" style="7" customWidth="1"/>
    <col min="14082" max="14082" width="3.140625" style="7" customWidth="1"/>
    <col min="14083" max="14083" width="59.42578125" style="7" customWidth="1"/>
    <col min="14084" max="14084" width="9.85546875" style="7" customWidth="1"/>
    <col min="14085" max="14085" width="8.85546875" style="7" customWidth="1"/>
    <col min="14086" max="14086" width="13.140625" style="7" customWidth="1"/>
    <col min="14087" max="14087" width="10.5703125" style="7" customWidth="1"/>
    <col min="14088" max="14090" width="9.140625" style="7" customWidth="1"/>
    <col min="14091" max="14336" width="9.140625" style="7"/>
    <col min="14337" max="14337" width="4.5703125" style="7" customWidth="1"/>
    <col min="14338" max="14338" width="3.140625" style="7" customWidth="1"/>
    <col min="14339" max="14339" width="59.42578125" style="7" customWidth="1"/>
    <col min="14340" max="14340" width="9.85546875" style="7" customWidth="1"/>
    <col min="14341" max="14341" width="8.85546875" style="7" customWidth="1"/>
    <col min="14342" max="14342" width="13.140625" style="7" customWidth="1"/>
    <col min="14343" max="14343" width="10.5703125" style="7" customWidth="1"/>
    <col min="14344" max="14346" width="9.140625" style="7" customWidth="1"/>
    <col min="14347" max="14592" width="9.140625" style="7"/>
    <col min="14593" max="14593" width="4.5703125" style="7" customWidth="1"/>
    <col min="14594" max="14594" width="3.140625" style="7" customWidth="1"/>
    <col min="14595" max="14595" width="59.42578125" style="7" customWidth="1"/>
    <col min="14596" max="14596" width="9.85546875" style="7" customWidth="1"/>
    <col min="14597" max="14597" width="8.85546875" style="7" customWidth="1"/>
    <col min="14598" max="14598" width="13.140625" style="7" customWidth="1"/>
    <col min="14599" max="14599" width="10.5703125" style="7" customWidth="1"/>
    <col min="14600" max="14602" width="9.140625" style="7" customWidth="1"/>
    <col min="14603" max="14848" width="9.140625" style="7"/>
    <col min="14849" max="14849" width="4.5703125" style="7" customWidth="1"/>
    <col min="14850" max="14850" width="3.140625" style="7" customWidth="1"/>
    <col min="14851" max="14851" width="59.42578125" style="7" customWidth="1"/>
    <col min="14852" max="14852" width="9.85546875" style="7" customWidth="1"/>
    <col min="14853" max="14853" width="8.85546875" style="7" customWidth="1"/>
    <col min="14854" max="14854" width="13.140625" style="7" customWidth="1"/>
    <col min="14855" max="14855" width="10.5703125" style="7" customWidth="1"/>
    <col min="14856" max="14858" width="9.140625" style="7" customWidth="1"/>
    <col min="14859" max="15104" width="9.140625" style="7"/>
    <col min="15105" max="15105" width="4.5703125" style="7" customWidth="1"/>
    <col min="15106" max="15106" width="3.140625" style="7" customWidth="1"/>
    <col min="15107" max="15107" width="59.42578125" style="7" customWidth="1"/>
    <col min="15108" max="15108" width="9.85546875" style="7" customWidth="1"/>
    <col min="15109" max="15109" width="8.85546875" style="7" customWidth="1"/>
    <col min="15110" max="15110" width="13.140625" style="7" customWidth="1"/>
    <col min="15111" max="15111" width="10.5703125" style="7" customWidth="1"/>
    <col min="15112" max="15114" width="9.140625" style="7" customWidth="1"/>
    <col min="15115" max="15360" width="9.140625" style="7"/>
    <col min="15361" max="15361" width="4.5703125" style="7" customWidth="1"/>
    <col min="15362" max="15362" width="3.140625" style="7" customWidth="1"/>
    <col min="15363" max="15363" width="59.42578125" style="7" customWidth="1"/>
    <col min="15364" max="15364" width="9.85546875" style="7" customWidth="1"/>
    <col min="15365" max="15365" width="8.85546875" style="7" customWidth="1"/>
    <col min="15366" max="15366" width="13.140625" style="7" customWidth="1"/>
    <col min="15367" max="15367" width="10.5703125" style="7" customWidth="1"/>
    <col min="15368" max="15370" width="9.140625" style="7" customWidth="1"/>
    <col min="15371" max="15616" width="9.140625" style="7"/>
    <col min="15617" max="15617" width="4.5703125" style="7" customWidth="1"/>
    <col min="15618" max="15618" width="3.140625" style="7" customWidth="1"/>
    <col min="15619" max="15619" width="59.42578125" style="7" customWidth="1"/>
    <col min="15620" max="15620" width="9.85546875" style="7" customWidth="1"/>
    <col min="15621" max="15621" width="8.85546875" style="7" customWidth="1"/>
    <col min="15622" max="15622" width="13.140625" style="7" customWidth="1"/>
    <col min="15623" max="15623" width="10.5703125" style="7" customWidth="1"/>
    <col min="15624" max="15626" width="9.140625" style="7" customWidth="1"/>
    <col min="15627" max="15872" width="9.140625" style="7"/>
    <col min="15873" max="15873" width="4.5703125" style="7" customWidth="1"/>
    <col min="15874" max="15874" width="3.140625" style="7" customWidth="1"/>
    <col min="15875" max="15875" width="59.42578125" style="7" customWidth="1"/>
    <col min="15876" max="15876" width="9.85546875" style="7" customWidth="1"/>
    <col min="15877" max="15877" width="8.85546875" style="7" customWidth="1"/>
    <col min="15878" max="15878" width="13.140625" style="7" customWidth="1"/>
    <col min="15879" max="15879" width="10.5703125" style="7" customWidth="1"/>
    <col min="15880" max="15882" width="9.140625" style="7" customWidth="1"/>
    <col min="15883" max="16128" width="9.140625" style="7"/>
    <col min="16129" max="16129" width="4.5703125" style="7" customWidth="1"/>
    <col min="16130" max="16130" width="3.140625" style="7" customWidth="1"/>
    <col min="16131" max="16131" width="59.42578125" style="7" customWidth="1"/>
    <col min="16132" max="16132" width="9.85546875" style="7" customWidth="1"/>
    <col min="16133" max="16133" width="8.85546875" style="7" customWidth="1"/>
    <col min="16134" max="16134" width="13.140625" style="7" customWidth="1"/>
    <col min="16135" max="16135" width="10.5703125" style="7" customWidth="1"/>
    <col min="16136" max="16138" width="9.140625" style="7" customWidth="1"/>
    <col min="16139" max="16384" width="9.140625" style="7"/>
  </cols>
  <sheetData>
    <row r="1" spans="1:9">
      <c r="B1" s="215" t="s">
        <v>176</v>
      </c>
      <c r="C1" s="215"/>
      <c r="D1" s="215"/>
      <c r="E1" s="215"/>
      <c r="F1" s="215"/>
      <c r="G1" s="184"/>
      <c r="H1" s="184"/>
      <c r="I1" s="135"/>
    </row>
    <row r="2" spans="1:9">
      <c r="B2" s="95"/>
      <c r="C2" s="95"/>
    </row>
    <row r="3" spans="1:9">
      <c r="A3" s="50" t="s">
        <v>54</v>
      </c>
    </row>
    <row r="4" spans="1:9">
      <c r="B4" s="174" t="s">
        <v>109</v>
      </c>
      <c r="C4" s="174"/>
      <c r="D4" s="174"/>
    </row>
    <row r="5" spans="1:9">
      <c r="B5" s="168" t="s">
        <v>108</v>
      </c>
      <c r="C5" s="168"/>
      <c r="D5" s="168"/>
    </row>
    <row r="6" spans="1:9">
      <c r="B6" s="132" t="s">
        <v>31</v>
      </c>
      <c r="C6" s="132" t="s">
        <v>16</v>
      </c>
      <c r="D6" s="173" t="s">
        <v>32</v>
      </c>
    </row>
    <row r="7" spans="1:9">
      <c r="B7" s="252">
        <v>1</v>
      </c>
      <c r="C7" s="78" t="s">
        <v>99</v>
      </c>
      <c r="D7" s="254">
        <v>1</v>
      </c>
    </row>
    <row r="8" spans="1:9">
      <c r="B8" s="253"/>
      <c r="C8" s="79" t="s">
        <v>100</v>
      </c>
      <c r="D8" s="255"/>
    </row>
    <row r="9" spans="1:9">
      <c r="B9" s="250" t="s">
        <v>10</v>
      </c>
      <c r="C9" s="251"/>
      <c r="D9" s="77">
        <f>SUM(D7:D7)</f>
        <v>1</v>
      </c>
    </row>
    <row r="10" spans="1:9">
      <c r="B10" s="95"/>
      <c r="C10" s="95"/>
    </row>
    <row r="11" spans="1:9">
      <c r="B11" s="256" t="s">
        <v>110</v>
      </c>
      <c r="C11" s="256"/>
      <c r="D11" s="256"/>
    </row>
    <row r="12" spans="1:9">
      <c r="B12" s="65" t="s">
        <v>31</v>
      </c>
      <c r="C12" s="65" t="s">
        <v>16</v>
      </c>
      <c r="D12" s="66" t="s">
        <v>32</v>
      </c>
    </row>
    <row r="13" spans="1:9">
      <c r="B13" s="67">
        <v>1</v>
      </c>
      <c r="C13" s="69" t="s">
        <v>67</v>
      </c>
      <c r="D13" s="68">
        <v>1</v>
      </c>
    </row>
    <row r="14" spans="1:9">
      <c r="B14" s="182">
        <v>2</v>
      </c>
      <c r="C14" s="69" t="s">
        <v>68</v>
      </c>
      <c r="D14" s="30">
        <v>1</v>
      </c>
    </row>
    <row r="15" spans="1:9">
      <c r="B15" s="250" t="s">
        <v>10</v>
      </c>
      <c r="C15" s="251"/>
      <c r="D15" s="77">
        <f>SUM(D13:D14)</f>
        <v>2</v>
      </c>
    </row>
    <row r="16" spans="1:9">
      <c r="B16" s="95"/>
      <c r="C16" s="95"/>
    </row>
    <row r="17" spans="2:3">
      <c r="B17" s="95"/>
      <c r="C17" s="95"/>
    </row>
    <row r="18" spans="2:3">
      <c r="B18" s="95"/>
      <c r="C18" s="95"/>
    </row>
    <row r="19" spans="2:3">
      <c r="B19" s="95"/>
      <c r="C19" s="95"/>
    </row>
    <row r="20" spans="2:3">
      <c r="B20" s="95"/>
      <c r="C20" s="95"/>
    </row>
    <row r="21" spans="2:3">
      <c r="B21" s="95"/>
      <c r="C21" s="95"/>
    </row>
    <row r="22" spans="2:3">
      <c r="B22" s="95"/>
      <c r="C22" s="95"/>
    </row>
    <row r="23" spans="2:3">
      <c r="B23" s="95"/>
      <c r="C23" s="95"/>
    </row>
    <row r="24" spans="2:3">
      <c r="B24" s="95"/>
      <c r="C24" s="95"/>
    </row>
    <row r="25" spans="2:3">
      <c r="B25" s="95"/>
      <c r="C25" s="95"/>
    </row>
    <row r="26" spans="2:3">
      <c r="B26" s="95"/>
      <c r="C26" s="95"/>
    </row>
    <row r="27" spans="2:3">
      <c r="B27" s="95"/>
      <c r="C27" s="95"/>
    </row>
    <row r="28" spans="2:3">
      <c r="B28" s="95"/>
      <c r="C28" s="95"/>
    </row>
    <row r="29" spans="2:3">
      <c r="B29" s="95"/>
      <c r="C29" s="95"/>
    </row>
    <row r="30" spans="2:3">
      <c r="B30" s="95"/>
      <c r="C30" s="95"/>
    </row>
    <row r="31" spans="2:3">
      <c r="B31" s="95"/>
      <c r="C31" s="95"/>
    </row>
    <row r="32" spans="2:3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</sheetData>
  <mergeCells count="6">
    <mergeCell ref="B1:F1"/>
    <mergeCell ref="B15:C15"/>
    <mergeCell ref="B7:B8"/>
    <mergeCell ref="D7:D8"/>
    <mergeCell ref="B11:D11"/>
    <mergeCell ref="B9:C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สรุปตาราง1-2</vt:lpstr>
      <vt:lpstr>ก่อน-หลัง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2019-07-05T02:24:34Z</cp:lastPrinted>
  <dcterms:created xsi:type="dcterms:W3CDTF">2014-10-15T08:34:52Z</dcterms:created>
  <dcterms:modified xsi:type="dcterms:W3CDTF">2019-07-05T02:24:49Z</dcterms:modified>
</cp:coreProperties>
</file>