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vml" ContentType="application/vnd.openxmlformats-officedocument.vmlDrawing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6_0.bin" ContentType="application/vnd.openxmlformats-officedocument.oleObject"/>
  <Override PartName="/xl/embeddings/oleObject_7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55" tabRatio="598" activeTab="3"/>
  </bookViews>
  <sheets>
    <sheet name="Sheet1" sheetId="1" r:id="rId1"/>
    <sheet name="คีย์" sheetId="2" r:id="rId2"/>
    <sheet name="สรุป" sheetId="3" r:id="rId3"/>
    <sheet name="สรุป2" sheetId="4" r:id="rId4"/>
    <sheet name="ตาราง 1" sheetId="5" r:id="rId5"/>
    <sheet name="ตาราง 2" sheetId="6" r:id="rId6"/>
    <sheet name="ตาราง 3" sheetId="7" r:id="rId7"/>
    <sheet name="ก่อน - หลัง" sheetId="8" r:id="rId8"/>
    <sheet name="ข้อเสนอแนะ" sheetId="9" r:id="rId9"/>
  </sheets>
  <externalReferences>
    <externalReference r:id="rId12"/>
  </externalReferences>
  <definedNames>
    <definedName name="_xlnm._FilterDatabase" localSheetId="1" hidden="1">'คีย์'!$B$1:$B$45</definedName>
  </definedNames>
  <calcPr fullCalcOnLoad="1"/>
</workbook>
</file>

<file path=xl/sharedStrings.xml><?xml version="1.0" encoding="utf-8"?>
<sst xmlns="http://schemas.openxmlformats.org/spreadsheetml/2006/main" count="251" uniqueCount="166">
  <si>
    <t>ลำดับที่</t>
  </si>
  <si>
    <t>รายการ</t>
  </si>
  <si>
    <t>ความถี่</t>
  </si>
  <si>
    <t>SD</t>
  </si>
  <si>
    <t>รวม</t>
  </si>
  <si>
    <t>บทสรุปสำหรับผู้บริหาร</t>
  </si>
  <si>
    <t>จำนวน</t>
  </si>
  <si>
    <t>ร้อยละ</t>
  </si>
  <si>
    <t>ระดับความคิดเห็น</t>
  </si>
  <si>
    <t>ที่</t>
  </si>
  <si>
    <t>1. ด้านกระบวนการขั้นตอนการให้บริการ</t>
  </si>
  <si>
    <t>รวมด้านสิ่งอำนวยความสะดวก</t>
  </si>
  <si>
    <t>รวมด้านกระบวนการขั้นตอนการให้บริการ</t>
  </si>
  <si>
    <t>คณะ</t>
  </si>
  <si>
    <t>แหล่งข้อมูล</t>
  </si>
  <si>
    <t xml:space="preserve"> - 4 -</t>
  </si>
  <si>
    <t>รับทราบข้อมูล</t>
  </si>
  <si>
    <t>คณะที่สังกัด</t>
  </si>
  <si>
    <t xml:space="preserve"> - 1 -</t>
  </si>
  <si>
    <t xml:space="preserve"> - 2 -</t>
  </si>
  <si>
    <t xml:space="preserve"> - 3 -</t>
  </si>
  <si>
    <t>ส่วนที่ 2 ข้อเสนอแนะ</t>
  </si>
  <si>
    <t>รวมด้านความเหมาะสมของวิทยากรบรรยาย</t>
  </si>
  <si>
    <t>Timestamp</t>
  </si>
  <si>
    <t>สถานภาพของผู้ตอบแบบสอบถาม</t>
  </si>
  <si>
    <t>ท่านได้รับทราบข่าวการดำเนินโครงการฯ จากแหล่งใด (ตอบได้มากกว่า 1 ข้อ)</t>
  </si>
  <si>
    <t>การประชาสัมพันธ์โครงการ</t>
  </si>
  <si>
    <t>ความสะดวกในการลงทะเบียนเข้าร่วมโครงการ</t>
  </si>
  <si>
    <t>โปรแกรมที่ใช้ในการจัดโครงการฯ มีความเหมาะสม สะดวก ใช้งานง่าย</t>
  </si>
  <si>
    <t>โปรแกรมที่ใช้ในการจัดโครงการฯ มีความเสถียร</t>
  </si>
  <si>
    <t>ท่านได้รับประโยชน์จากการเข้าร่วมโครงการฯ ในครั้งนี้โดยภาพรวมอยู่ในระดับใด</t>
  </si>
  <si>
    <t>การเข้าร่วมโครงการในครั้งนี้ท่านไม่พึงพอใจในเรื่องใด เพราะเหตุใด</t>
  </si>
  <si>
    <t>จากการดำเนินการจัดโครงการฯ ครั้งนี้ ท่านมีข้อเสนอแนะเพื่อการปรับปรุงการดำเนินการในครั้งต่อไปอย่างไรบ้าง</t>
  </si>
  <si>
    <t>หัวข้อที่ท่านสนใจและมีความต้องการให้บัณฑิตวิทยาลัยจัดขึ้นในครั้งต่อไป</t>
  </si>
  <si>
    <t>Website บัณฑิตวิทยาลัย</t>
  </si>
  <si>
    <t>-</t>
  </si>
  <si>
    <t>ไม่มี</t>
  </si>
  <si>
    <t>Website บัณฑิตวิทยาลัย, คณะที่สังกัด</t>
  </si>
  <si>
    <t>สถานภาพ</t>
  </si>
  <si>
    <t xml:space="preserve">Website </t>
  </si>
  <si>
    <t>บัณฑิตวิทยาลัย</t>
  </si>
  <si>
    <t>ที่สังกัด</t>
  </si>
  <si>
    <r>
      <rPr>
        <b/>
        <u val="single"/>
        <sz val="16"/>
        <rFont val="TH SarabunPSK"/>
        <family val="2"/>
      </rPr>
      <t>ตาราง 3</t>
    </r>
    <r>
      <rPr>
        <sz val="16"/>
        <rFont val="TH SarabunPSK"/>
        <family val="2"/>
      </rPr>
      <t xml:space="preserve">  แสดงค่าเฉลี่ย ส่วนเบี่ยงเบนมาตรฐาน และระดับความคิดเห็นเกี่ยวกับโครงการฯ</t>
    </r>
  </si>
  <si>
    <t xml:space="preserve">    1.1 การประชาสัมพันธ์โครงการ</t>
  </si>
  <si>
    <t xml:space="preserve">    1.2 ความสะดวกในการลงทะเบียนเข้าร่วมโครงการ</t>
  </si>
  <si>
    <t>ตอนที่ 2  ความคิดเห็นเกี่ยวกับโครงการฯ</t>
  </si>
  <si>
    <r>
      <rPr>
        <b/>
        <u val="single"/>
        <sz val="16"/>
        <rFont val="TH SarabunPSK"/>
        <family val="2"/>
      </rPr>
      <t>ตาราง 2</t>
    </r>
    <r>
      <rPr>
        <b/>
        <sz val="16"/>
        <rFont val="TH SarabunPSK"/>
        <family val="2"/>
      </rPr>
      <t xml:space="preserve"> </t>
    </r>
    <r>
      <rPr>
        <sz val="16"/>
        <rFont val="TH SarabunPSK"/>
        <family val="2"/>
      </rPr>
      <t xml:space="preserve"> แสดงข้อมูลการรับทราบการจัดโครงการฯ (ตอบได้มากกว่า 1 ข้อ)</t>
    </r>
  </si>
  <si>
    <t>รวมด้านเอกสารประกอบโครงการฯ</t>
  </si>
  <si>
    <t xml:space="preserve">           ตอนที่ 1  ข้อมูลทั่วไปเกี่ยวกับผู้ตอบแบบประเมิน</t>
  </si>
  <si>
    <r>
      <rPr>
        <b/>
        <sz val="16"/>
        <rFont val="TH SarabunPSK"/>
        <family val="2"/>
      </rPr>
      <t xml:space="preserve">           </t>
    </r>
    <r>
      <rPr>
        <b/>
        <u val="single"/>
        <sz val="16"/>
        <rFont val="TH SarabunPSK"/>
        <family val="2"/>
      </rPr>
      <t>ตาราง 1</t>
    </r>
    <r>
      <rPr>
        <b/>
        <sz val="16"/>
        <rFont val="TH SarabunPSK"/>
        <family val="2"/>
      </rPr>
      <t xml:space="preserve"> </t>
    </r>
    <r>
      <rPr>
        <sz val="16"/>
        <rFont val="TH SarabunPSK"/>
        <family val="2"/>
      </rPr>
      <t xml:space="preserve"> แสดงจำนวนและร้อยละของผู้ตอบแบบประเมิน จำแนกตามสถานภาพ</t>
    </r>
  </si>
  <si>
    <t>จากตาราง 1 แสดงจำนวนและร้อยละของผู้ตอบแบบประเมิน จำแนกตามสถานภาพ พบว่า ผู้ตอบแบบ</t>
  </si>
  <si>
    <t>ความเหมาะสมของระยะเวลาในการจัดโครงการ (09.30 - 12.00 น.)</t>
  </si>
  <si>
    <t>ชื่อ - นามสกุล  (โปรดตรวจสอบให้ถูกต้องทั้งนี้เพื่อใช้เป็นข้อมูลในการจัดทำเกียรติบัตรเข้าร่วมโครงการ) (ระบุดังนี้ คำนำหน้าชื่อ - นามสกุล เช่น  นางสาวรักเรียน ขยันดี)</t>
  </si>
  <si>
    <t>อีเมล  (โปรดตรวจสอบให้ถูกต้องทั้งนี้เพื่อใช้เป็นข้อมูลในการจัดทำเกียรติบัตรเข้าร่วมโครงการ)</t>
  </si>
  <si>
    <t>บุคลากรสายสนับสนุน มหาวิทยาลัยนเรศวร</t>
  </si>
  <si>
    <t>บุคลากรสายวิชาการ มหาวิทยาลัยนเรศวร</t>
  </si>
  <si>
    <t>นิสิตระดับปริญญาตรี</t>
  </si>
  <si>
    <t>supalaks@nu.ac.th</t>
  </si>
  <si>
    <t>นางนภาพร กิจทะ</t>
  </si>
  <si>
    <t>Napaporns@nu.ac.th</t>
  </si>
  <si>
    <t>siripornj@nu.ac.th</t>
  </si>
  <si>
    <t>นางสาวอณิรดา หนชัย</t>
  </si>
  <si>
    <t>aniradah@nu.ac.th</t>
  </si>
  <si>
    <t>อาจารย์ที่ปรึกษา</t>
  </si>
  <si>
    <t xml:space="preserve">    1.4 ความเหมาะสมของระยะเวลาในการจัดโครงการฯ (09.30 - 12.00 น.)</t>
  </si>
  <si>
    <t>2. ด้านสิ่งอำนวยความสะดวก</t>
  </si>
  <si>
    <t xml:space="preserve">   2.1 โปรแกรมที่ใช้ในการจัดโครงการฯ มีความเหมาะสม สะดวก ใช้งานง่าย</t>
  </si>
  <si>
    <t>จากตาราง 3 การประเมินความคิดเห็นเกี่ยวกับการจัดโครงการฯ พบว่า ผู้ตอบแบบประเมินมีความคิดเห็นโดยรวม</t>
  </si>
  <si>
    <t>ผลการประเมินโครงการบริการวิชาการเพื่อพัฒนาศักยภาพทรัพยากรบุคคล</t>
  </si>
  <si>
    <t xml:space="preserve">แบบบูรณาการศาสตร์ ยุค Thailand 4.0 </t>
  </si>
  <si>
    <t xml:space="preserve">จากการจัดประเมินโครงการบริการวิชาการเพื่อพัฒนาศักยภาพทรัพยากรบุคคลแบบบูรณาการศาสตร์ </t>
  </si>
  <si>
    <t>เพื่อเพิ่มพูนพัฒนาทักษะและส่งเสริมศักยภาพทรัพยากรมนุษย์ด้วยโครงการบริการวิชาการ พบว่า มีผู้เข้าร่วมโครงการ</t>
  </si>
  <si>
    <t xml:space="preserve">ผู้ตอบแบบประเมินส่วนใหญ่ได้รับข้อมูลการจัดโครงการฯ จากทางคณะที่สังกัด มากที่สุด คิดเป็นร้อยละ </t>
  </si>
  <si>
    <t xml:space="preserve">จากการจัดโครงการบริการวิชาการเพื่อพัฒนาศักยภาพทรัพยากรบุคคลแบบบูรณาการศาสตร์ ยุค Thailand </t>
  </si>
  <si>
    <t>จากตาราง 2 พบว่า ผู้ตอบแบบประเมินส่วนใหญ่ได้รับข้อมูลการจัดโครงการฯ จากทางคณะที่สังกัด</t>
  </si>
  <si>
    <t>Score</t>
  </si>
  <si>
    <t>ความเหมาะสมของวันจัดโครงการฯ (วันที่ 25 สิงหาคม 2565, วันที่ 8 กันยายน 2565)</t>
  </si>
  <si>
    <t xml:space="preserve">ก่อนเข้าร่วม Focus Group Coaching ท่านมีความรู้ เรื่อง "Peers for Fears: Alone Together พันธมิตรพิชิตความกลัว" </t>
  </si>
  <si>
    <t xml:space="preserve">หลังจากเข้าร่วม Focus Group Coaching ท่านมีความรู้  เรื่อง "Peers for Fears: Alone Together พันธมิตรพิชิตความกลัว" </t>
  </si>
  <si>
    <t>วิทยากร (ผศ.ดร. เทิศศักดิ์  ผลจันทร์)   เรื่อง " Peers for Fears: Alone Together พันธมิตรพิชิตความกลัว" มีความรู้ ความสามารถ และถ่ายทอดความรู้อยู่ในระดับ</t>
  </si>
  <si>
    <t>วิทยากร (ผศ.ดร.ไพฑูรย์  ช่วงฉ่ำ)   เรื่อง " Peers for Fears: Alone Together พันธมิตรพิชิตความกลัว" มีความรู้ ความสามารถ และถ่ายทอดความรู้อยู่ในระดับ</t>
  </si>
  <si>
    <t>อาจารย์ประจำคณะพยาบาลศาสตร์</t>
  </si>
  <si>
    <t>นางสาวอลีนา อาวาท</t>
  </si>
  <si>
    <t>aleenas63@nu.ac.th</t>
  </si>
  <si>
    <t>การเปลี่ยนแปลงจากวัยต่างๆ เช่น วัยเรียนสู่การทำงาน</t>
  </si>
  <si>
    <t>นายเกียรติพงศ์ จำปาเทศ</t>
  </si>
  <si>
    <t>Kietiphongj63@nu.ac.th</t>
  </si>
  <si>
    <t>นายทัศพล สิงห์ตะนะ</t>
  </si>
  <si>
    <t>Thatsapons63@nu.ac.th</t>
  </si>
  <si>
    <t>อาจารย์</t>
  </si>
  <si>
    <t>การยอมรับในความไม่ perfect ของชีวิต</t>
  </si>
  <si>
    <t>นางสาวทอฝัน สุทธนิล</t>
  </si>
  <si>
    <t>thofans63@nu.ac.th</t>
  </si>
  <si>
    <t>อาจารย์ประจำคณะ</t>
  </si>
  <si>
    <t>นางสาวณิชากร ปาริมา</t>
  </si>
  <si>
    <t>nichakornpa63@nu.ac.th</t>
  </si>
  <si>
    <t>วิธีการรับมือกับเพื่อนร่วมงานที่มีความหลากหลาย</t>
  </si>
  <si>
    <t>self esteem</t>
  </si>
  <si>
    <t>นาย วุฒิชัย ทาป้อ</t>
  </si>
  <si>
    <t>wuttichait63@nu.ac.th</t>
  </si>
  <si>
    <t>นางสาวญาสุมินทร์ พุทธวงศ์</t>
  </si>
  <si>
    <t>Yasuminp63@nu.ac.th</t>
  </si>
  <si>
    <t>ผศ.ดร.สุภลักษณ์ สุมาลย์โรจน์</t>
  </si>
  <si>
    <t>เพื่อนคะ</t>
  </si>
  <si>
    <t>หน้าจอเล็กไปหน่อยค่ะ</t>
  </si>
  <si>
    <t>ดร.อารียา สุดสุข</t>
  </si>
  <si>
    <t>areeyas@nu.ac.th</t>
  </si>
  <si>
    <t>พอใจ</t>
  </si>
  <si>
    <t>ผู้จัดกิจกรรม</t>
  </si>
  <si>
    <t xml:space="preserve">ขอให้มีการจัดกิจกรรมลักษณะนี้เป็นประจำเนื่องจากมีประโยชน์อย่างยิ่งต่อการพัฒนาทักษะสำหรับใช้ในชีวิตประจำวัน </t>
  </si>
  <si>
    <t xml:space="preserve">การพัฒนาทักษะด้านการบริหารจัดการเวลา </t>
  </si>
  <si>
    <t xml:space="preserve">นางสิริพร  จันทร์บรรจง </t>
  </si>
  <si>
    <t>เพื่อน</t>
  </si>
  <si>
    <t>ประเมินส่วนใหญ่เป็นนิสิตระดับปริญญาตรี คิดเป็นร้อยละ 57.14 รองลงมาได้แก่ บุคลากรสายสนับสนุน</t>
  </si>
  <si>
    <t>มหาวิทยาลัยนเรศวร และบุคลากรสายวิชาการ มหาวิทยาลัยนเรศวร คิดเป็นร้อยละ 21.43</t>
  </si>
  <si>
    <t xml:space="preserve">มากที่สุด คิดเป็นร้อยละ 53.33 รองลงมาได้แก่ อาจารย์ที่ปรึกษา คิดเป็นร้อยละ 26.67 และ Website </t>
  </si>
  <si>
    <t>บัณฑิตวิทยาลัย คิดเป็นร้อยละ 13.33</t>
  </si>
  <si>
    <t>.</t>
  </si>
  <si>
    <t xml:space="preserve">    1.3 ความเหมาะสมของวันจัดโครงการฯ (วันที่ 8 กันยายน 2565)</t>
  </si>
  <si>
    <t>N = 14</t>
  </si>
  <si>
    <t>พันธมิตรพิชิตความกลัว" มีความรู้ ความสามารถ และถ่ายทอดความรู้อยู่ในระดับ</t>
  </si>
  <si>
    <t xml:space="preserve">   2.2 โปรแกรมที่ใช้ในการจัดโครงการฯ มีความเสถียร</t>
  </si>
  <si>
    <t>อยู่ในระดับมากที่สุด (ค่าเฉลี่ย 4.71) เมื่อพิจารณารายด้าน พบว่า ด้านที่มีค่าเฉลี่ยสูงที่สุด คือ ด้านเอกสารประกอบโครงการ</t>
  </si>
  <si>
    <t xml:space="preserve">Fears: Alone Together ได้รับประโยชน์จากการเข้าร่วมโครงการฯ และความเหมาะสมของระยะเวลาในการจัดโครงการฯ </t>
  </si>
  <si>
    <t>วันที่ 8 กันยายน 2565</t>
  </si>
  <si>
    <t>หลักสูตร Growth Mindset "พันธมิตรพิชิตความกลัว"</t>
  </si>
  <si>
    <t xml:space="preserve">ผู้ตอบแบบประเมินส่วนใหญ่ประเมินส่วนใหญ่เป็นนิสิตระดับปริญญาตรี คิดเป็นร้อยละ 57.14 </t>
  </si>
  <si>
    <t>คิดเป็นร้อยละ 21.43</t>
  </si>
  <si>
    <t>53.33 รองลงมาได้แก่ อาจารย์ที่ปรึกษา คิดเป็นร้อยละ 26.67 Website บัณฑิตวิทยาลัย คิดเป็นร้อยละ 13.33</t>
  </si>
  <si>
    <t>จำนวนทั้งสิ้น 14 คน และมีผู้ตอบแบบประเมิน จำนวน 14 คน คิดเป็นร้อยละ 100.00</t>
  </si>
  <si>
    <t xml:space="preserve">ยุค Thailand 4.0 หลักสูตร Growth Mindset "พันธมิตรพิชิตความกลัว" วันที่ 8 กันยายน 2565 โดยมีวัตถุประสงค์ </t>
  </si>
  <si>
    <t xml:space="preserve">4.0 หลักสูตร Growth Mindset "พันธมิตรพิชิตความกลัว" วันที่ 8 กันยายน 2565 ผู้เข้าร่วมโครงการมีจำนวนทั้งสิ้น </t>
  </si>
  <si>
    <t>14 คน ผู้ตอบแบบประเมิน จำนวน 14 คน คิดเป็นร้อยละ 100.00 โดยมีรายละเอียดดังนี้</t>
  </si>
  <si>
    <t xml:space="preserve">(ค่าเฉลี่ย 4.46) เมื่อพิจารณารายข้อพบว่า ข้อที่มีค่าเฉลี่ยสูงที่สุด คือ วิทยากร (ผศ.ดร.เทิศศักดิ์  ผลจันทร์) เรื่อง " Peers for </t>
  </si>
  <si>
    <t xml:space="preserve">(09.30 - 12.00 น.) (ค่าเฉลี่ย 4.71) รองลงมาได้แก่ วิทยากร (ผศ.ดร.ไพฑูรย์  ช่วงฉ่ำ) เรื่อง " Peers for Fears: Alone </t>
  </si>
  <si>
    <t xml:space="preserve">ผู้ตอบแบบประเมินมีความคิดเห็นโดยรวมอยู่ในระดับมากที่สุด (ค่าเฉลี่ย 4.71) เมื่อพิจารณารายด้าน </t>
  </si>
  <si>
    <t>พบว่า ด้านที่มีค่าเฉลี่ยสูงที่สุด คือ ด้านเอกสารประกอบโครงการ(ค่าเฉลี่ย 4.71) รองลงมาได้แก่ ด้านความเหมาะสม</t>
  </si>
  <si>
    <t xml:space="preserve">ได้รับประโยชน์จากการเข้าร่วมโครงการฯ และความเหมาะสมของระยะเวลาในการจัดโครงการฯ (09.30 - 12.00 น.) </t>
  </si>
  <si>
    <t xml:space="preserve">(ค่าเฉลี่ย 4.71) รองลงมาได้แก่ วิทยากร (ผศ.ดร.ไพฑูรย์  ช่วงฉ่ำ) เรื่อง " Peers for Fears: Alone Together </t>
  </si>
  <si>
    <t>จากการดำเนินการจัดโครงการฯ ครั้งนี้ ท่านมีข้อเสนอแนะเพื่อการปรับปรุงการดำเนินการใน</t>
  </si>
  <si>
    <t>ครั้งต่อไปอย่างไรบ้าง</t>
  </si>
  <si>
    <t xml:space="preserve">ข้อเสนอแนะเพื่อการปรับปรุงการดำเนินการในครั้งต่อไปอย่างไรบ้าง </t>
  </si>
  <si>
    <t xml:space="preserve">รองลงมาได้แก่ บุคลากรสายสนับสนุน มหาวิทยาลัยนเรศวร และบุคลากรสายวิชาการ มหาวิทยาลัยนเรศวร  </t>
  </si>
  <si>
    <r>
      <t>ตอนที่ 2</t>
    </r>
    <r>
      <rPr>
        <b/>
        <sz val="16"/>
        <rFont val="TH SarabunPSK"/>
        <family val="2"/>
      </rPr>
      <t xml:space="preserve">   สอบถามความคิดเห็นเกี่ยวกับการจัดโครงการฯ</t>
    </r>
  </si>
  <si>
    <t>ความรู้ก่อนการอบรม</t>
  </si>
  <si>
    <t>เฉลี่ยรวม</t>
  </si>
  <si>
    <t>ความรู้หลังเข้ารับการอบรม</t>
  </si>
  <si>
    <t>จากตาราง 4 ก่อนเข้ารับการอบรมผู้เข้าร่วมโครงการมีความรู้ความเข้าใจเกี่ยวกับกิจกรรม</t>
  </si>
  <si>
    <r>
      <rPr>
        <b/>
        <i/>
        <sz val="16"/>
        <rFont val="TH SarabunPSK"/>
        <family val="2"/>
      </rPr>
      <t>ตาราง 4</t>
    </r>
    <r>
      <rPr>
        <sz val="16"/>
        <rFont val="TH SarabunPSK"/>
        <family val="2"/>
      </rPr>
      <t xml:space="preserve"> แสดงค่าเฉลี่ย ค่าเบี่ยงเบนมาตรฐาน และระดับความรู้ ความเข้าใจเกี่ยวกับกิจกรรมในโครงการฯ (N = 14)</t>
    </r>
  </si>
  <si>
    <t xml:space="preserve">4.1 ก่อนเข้าร่วม Focus Group Coaching ท่านมีความรู้ เรื่อง </t>
  </si>
  <si>
    <t>"Peers for Fears: Alone Together พันธมิตรพิชิตความกลัว"</t>
  </si>
  <si>
    <t xml:space="preserve">4.2 หลังจากเข้าร่วม Focus Group Coaching ท่านมีความรู้ เรื่อง </t>
  </si>
  <si>
    <t>3. ด้านความเหมาะสมของวิทยากรบรรยาย</t>
  </si>
  <si>
    <t xml:space="preserve">   3.1 วิทยากร (ผศ.ดร. เทิศศักดิ์  ผลจันทร์)   เรื่อง " Peers for Fears: Alone Together </t>
  </si>
  <si>
    <t xml:space="preserve">   3.2 วิทยากร (ผศ.ดร.ไพฑูรย์  ช่วงฉ่ำ)   เรื่อง " Peers for Fears: Alone Together </t>
  </si>
  <si>
    <t>4. ด้านเอกสารประกอบโครงการฯ</t>
  </si>
  <si>
    <t xml:space="preserve">   4.1 ท่านได้รับประโยชน์จากการเข้าร่วมโครงการฯ ในครั้งนี้โดยภาพรวมอยู่ในระดับใด</t>
  </si>
  <si>
    <t xml:space="preserve">Together พันธมิตรพิชิตความกลัว" มีความรู้ ความสามารถ และถ่ายทอดความรู้ (ค่าเฉลี่ย 4.64) </t>
  </si>
  <si>
    <t>-5-</t>
  </si>
  <si>
    <t>(ค่าเฉลี่ย 4.71) รองลงมาได้แก่ ด้านความเหมาะสมของวิทยากรบรรยาย (ค่าเฉลี่ย 4.68) และด้านสิ่งอำนวยความสะดวก</t>
  </si>
  <si>
    <t xml:space="preserve"> - 6 -</t>
  </si>
  <si>
    <t xml:space="preserve">ของวิทยากรบรรยาย (ค่าเฉลี่ย 4.68) และด้านสิ่งอำนวยความสะดวก (ค่าเฉลี่ย 4.46) เมื่อพิจารณารายข้อพบว่า </t>
  </si>
  <si>
    <t xml:space="preserve">ข้อที่มีค่าเฉลี่ยสูงที่สุด คือ วิทยากร (ผศ.ดร.เทิศศักดิ์  ผลจันทร์) เรื่อง " Peers for Fears: Alone Together </t>
  </si>
  <si>
    <t>พันธมิตรพิชิตความกลัว" มีความรู้ ความสามารถ และถ่ายทอดความรู้ (ค่าเฉลี่ย 4.64)</t>
  </si>
  <si>
    <t xml:space="preserve">ความเข้าใจสูงขึ้น อยู่ในระดับมากที่สุด (ค่าเฉลี่ย 4.64) </t>
  </si>
  <si>
    <t xml:space="preserve">ที่จัดในโครงการฯ ภาพรวม อยู่ในระดับมาก (ค่าเฉลี่ย 3.79) และหลังเข้ารับการอบรมค่าเฉลี่ยความรู้ </t>
  </si>
</sst>
</file>

<file path=xl/styles.xml><?xml version="1.0" encoding="utf-8"?>
<styleSheet xmlns="http://schemas.openxmlformats.org/spreadsheetml/2006/main">
  <numFmts count="3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0.000000"/>
    <numFmt numFmtId="204" formatCode="0.00000"/>
    <numFmt numFmtId="205" formatCode="0.0000"/>
    <numFmt numFmtId="206" formatCode="0.000"/>
    <numFmt numFmtId="207" formatCode="0.0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m/d/yyyy\ h:mm:ss"/>
  </numFmts>
  <fonts count="66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name val="TH SarabunPSK"/>
      <family val="2"/>
    </font>
    <font>
      <b/>
      <sz val="16"/>
      <name val="TH SarabunPSK"/>
      <family val="2"/>
    </font>
    <font>
      <b/>
      <sz val="15"/>
      <name val="TH SarabunPSK"/>
      <family val="2"/>
    </font>
    <font>
      <sz val="15"/>
      <name val="TH SarabunPSK"/>
      <family val="2"/>
    </font>
    <font>
      <b/>
      <sz val="18"/>
      <name val="TH SarabunPSK"/>
      <family val="2"/>
    </font>
    <font>
      <b/>
      <u val="single"/>
      <sz val="16"/>
      <name val="TH SarabunPSK"/>
      <family val="2"/>
    </font>
    <font>
      <sz val="16"/>
      <name val="Arial"/>
      <family val="2"/>
    </font>
    <font>
      <b/>
      <sz val="12"/>
      <name val="TH Sarabun New"/>
      <family val="2"/>
    </font>
    <font>
      <b/>
      <sz val="20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color indexed="8"/>
      <name val="TH SarabunPSK"/>
      <family val="2"/>
    </font>
    <font>
      <sz val="18"/>
      <name val="Tahoma"/>
      <family val="2"/>
    </font>
    <font>
      <sz val="10"/>
      <color indexed="8"/>
      <name val="Tahoma"/>
      <family val="0"/>
    </font>
    <font>
      <b/>
      <sz val="12"/>
      <color indexed="8"/>
      <name val="TH Sarabun New"/>
      <family val="2"/>
    </font>
    <font>
      <sz val="12"/>
      <color indexed="8"/>
      <name val="TH Sarabun New"/>
      <family val="2"/>
    </font>
    <font>
      <sz val="8"/>
      <name val="Segoe UI"/>
      <family val="2"/>
    </font>
    <font>
      <i/>
      <sz val="16"/>
      <name val="TH SarabunPSK"/>
      <family val="2"/>
    </font>
    <font>
      <b/>
      <i/>
      <sz val="16"/>
      <name val="TH SarabunPSK"/>
      <family val="2"/>
    </font>
    <font>
      <b/>
      <sz val="16"/>
      <color indexed="8"/>
      <name val="TH SarabunPSK"/>
      <family val="2"/>
    </font>
    <font>
      <b/>
      <i/>
      <sz val="16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TH SarabunPSK"/>
      <family val="2"/>
    </font>
    <font>
      <sz val="18"/>
      <name val="Calibri"/>
      <family val="2"/>
    </font>
    <font>
      <sz val="10"/>
      <color theme="1"/>
      <name val="Calibri"/>
      <family val="0"/>
    </font>
    <font>
      <b/>
      <sz val="12"/>
      <color theme="1"/>
      <name val="TH Sarabun New"/>
      <family val="2"/>
    </font>
    <font>
      <sz val="12"/>
      <color theme="1"/>
      <name val="TH Sarabun New"/>
      <family val="2"/>
    </font>
    <font>
      <b/>
      <sz val="12"/>
      <color rgb="FF000000"/>
      <name val="TH Sarabun New"/>
      <family val="2"/>
    </font>
    <font>
      <sz val="12"/>
      <color rgb="FF000000"/>
      <name val="TH Sarabun New"/>
      <family val="2"/>
    </font>
    <font>
      <b/>
      <sz val="16"/>
      <color theme="1"/>
      <name val="TH SarabunPSK"/>
      <family val="2"/>
    </font>
    <font>
      <b/>
      <i/>
      <sz val="16"/>
      <color theme="1"/>
      <name val="TH SarabunPS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dashed"/>
    </border>
    <border>
      <left style="thin"/>
      <right style="thin"/>
      <top>
        <color indexed="63"/>
      </top>
      <bottom style="dashed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ashed"/>
    </border>
    <border>
      <left style="thin"/>
      <right style="thin"/>
      <top style="double"/>
      <bottom style="dashed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 style="thin"/>
      <top style="double"/>
      <bottom style="dashed"/>
    </border>
    <border>
      <left>
        <color indexed="63"/>
      </left>
      <right>
        <color indexed="63"/>
      </right>
      <top style="double"/>
      <bottom style="dashed"/>
    </border>
    <border>
      <left style="dashed"/>
      <right>
        <color indexed="63"/>
      </right>
      <top style="double"/>
      <bottom style="dashed"/>
    </border>
    <border>
      <left style="thin"/>
      <right style="dashed"/>
      <top style="double"/>
      <bottom style="dashed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/>
      <right style="thin"/>
      <top style="double"/>
      <bottom/>
    </border>
    <border>
      <left style="thin"/>
      <right style="thin"/>
      <top style="double"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22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/>
    </xf>
    <xf numFmtId="0" fontId="6" fillId="0" borderId="10" xfId="0" applyFont="1" applyFill="1" applyBorder="1" applyAlignment="1">
      <alignment horizontal="center"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/>
    </xf>
    <xf numFmtId="2" fontId="7" fillId="0" borderId="12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" fontId="5" fillId="0" borderId="13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2" fontId="7" fillId="0" borderId="16" xfId="0" applyNumberFormat="1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2" fontId="7" fillId="0" borderId="17" xfId="0" applyNumberFormat="1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2" fontId="6" fillId="0" borderId="18" xfId="0" applyNumberFormat="1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57" fillId="0" borderId="0" xfId="0" applyFont="1" applyAlignment="1">
      <alignment horizontal="center"/>
    </xf>
    <xf numFmtId="0" fontId="57" fillId="0" borderId="0" xfId="0" applyFont="1" applyAlignment="1">
      <alignment horizontal="left"/>
    </xf>
    <xf numFmtId="2" fontId="7" fillId="0" borderId="20" xfId="0" applyNumberFormat="1" applyFont="1" applyBorder="1" applyAlignment="1">
      <alignment horizontal="center"/>
    </xf>
    <xf numFmtId="2" fontId="7" fillId="0" borderId="21" xfId="0" applyNumberFormat="1" applyFont="1" applyBorder="1" applyAlignment="1">
      <alignment horizontal="center"/>
    </xf>
    <xf numFmtId="0" fontId="7" fillId="0" borderId="22" xfId="0" applyFont="1" applyBorder="1" applyAlignment="1">
      <alignment/>
    </xf>
    <xf numFmtId="0" fontId="7" fillId="0" borderId="20" xfId="0" applyFont="1" applyBorder="1" applyAlignment="1">
      <alignment horizontal="center"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/>
    </xf>
    <xf numFmtId="0" fontId="6" fillId="0" borderId="26" xfId="0" applyFont="1" applyBorder="1" applyAlignment="1">
      <alignment/>
    </xf>
    <xf numFmtId="0" fontId="4" fillId="0" borderId="0" xfId="0" applyFont="1" applyAlignment="1">
      <alignment/>
    </xf>
    <xf numFmtId="2" fontId="7" fillId="0" borderId="27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6" fillId="0" borderId="28" xfId="0" applyFont="1" applyBorder="1" applyAlignment="1">
      <alignment horizontal="left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top"/>
    </xf>
    <xf numFmtId="0" fontId="57" fillId="0" borderId="0" xfId="0" applyFont="1" applyAlignment="1">
      <alignment horizontal="left" vertical="top" wrapText="1"/>
    </xf>
    <xf numFmtId="2" fontId="5" fillId="0" borderId="13" xfId="0" applyNumberFormat="1" applyFont="1" applyBorder="1" applyAlignment="1">
      <alignment horizontal="center"/>
    </xf>
    <xf numFmtId="2" fontId="4" fillId="0" borderId="0" xfId="0" applyNumberFormat="1" applyFont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29" xfId="0" applyFont="1" applyBorder="1" applyAlignment="1">
      <alignment horizontal="center" wrapText="1"/>
    </xf>
    <xf numFmtId="0" fontId="5" fillId="0" borderId="18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4" fillId="0" borderId="18" xfId="0" applyFont="1" applyBorder="1" applyAlignment="1">
      <alignment wrapText="1"/>
    </xf>
    <xf numFmtId="0" fontId="4" fillId="0" borderId="18" xfId="0" applyFont="1" applyBorder="1" applyAlignment="1">
      <alignment horizontal="center" vertical="top"/>
    </xf>
    <xf numFmtId="2" fontId="5" fillId="0" borderId="30" xfId="0" applyNumberFormat="1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5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0" fontId="0" fillId="0" borderId="0" xfId="0" applyFont="1" applyAlignment="1">
      <alignment/>
    </xf>
    <xf numFmtId="0" fontId="7" fillId="0" borderId="31" xfId="0" applyFont="1" applyBorder="1" applyAlignment="1">
      <alignment/>
    </xf>
    <xf numFmtId="0" fontId="10" fillId="0" borderId="0" xfId="0" applyFont="1" applyAlignment="1">
      <alignment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center"/>
    </xf>
    <xf numFmtId="0" fontId="57" fillId="0" borderId="0" xfId="0" applyFont="1" applyBorder="1" applyAlignment="1">
      <alignment horizontal="center"/>
    </xf>
    <xf numFmtId="0" fontId="57" fillId="0" borderId="0" xfId="0" applyFont="1" applyBorder="1" applyAlignment="1">
      <alignment horizontal="center" vertical="top" wrapText="1"/>
    </xf>
    <xf numFmtId="1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18" xfId="0" applyFont="1" applyBorder="1" applyAlignment="1">
      <alignment vertical="top" wrapText="1"/>
    </xf>
    <xf numFmtId="0" fontId="6" fillId="0" borderId="11" xfId="0" applyFont="1" applyBorder="1" applyAlignment="1">
      <alignment/>
    </xf>
    <xf numFmtId="0" fontId="7" fillId="0" borderId="32" xfId="0" applyFont="1" applyBorder="1" applyAlignment="1">
      <alignment/>
    </xf>
    <xf numFmtId="0" fontId="7" fillId="0" borderId="33" xfId="0" applyFont="1" applyBorder="1" applyAlignment="1">
      <alignment/>
    </xf>
    <xf numFmtId="2" fontId="7" fillId="0" borderId="32" xfId="0" applyNumberFormat="1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2" fontId="6" fillId="0" borderId="19" xfId="0" applyNumberFormat="1" applyFont="1" applyBorder="1" applyAlignment="1">
      <alignment horizontal="center"/>
    </xf>
    <xf numFmtId="0" fontId="57" fillId="0" borderId="30" xfId="0" applyFont="1" applyBorder="1" applyAlignment="1">
      <alignment horizontal="left" vertical="top" wrapText="1"/>
    </xf>
    <xf numFmtId="0" fontId="57" fillId="0" borderId="30" xfId="0" applyFont="1" applyBorder="1" applyAlignment="1">
      <alignment horizontal="center"/>
    </xf>
    <xf numFmtId="2" fontId="4" fillId="0" borderId="30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59" fillId="0" borderId="0" xfId="0" applyFont="1" applyAlignment="1">
      <alignment/>
    </xf>
    <xf numFmtId="212" fontId="59" fillId="0" borderId="0" xfId="0" applyNumberFormat="1" applyFont="1" applyAlignment="1">
      <alignment/>
    </xf>
    <xf numFmtId="0" fontId="59" fillId="0" borderId="0" xfId="0" applyFont="1" applyAlignment="1">
      <alignment/>
    </xf>
    <xf numFmtId="0" fontId="60" fillId="13" borderId="0" xfId="0" applyFont="1" applyFill="1" applyAlignment="1">
      <alignment horizontal="center"/>
    </xf>
    <xf numFmtId="0" fontId="60" fillId="12" borderId="0" xfId="0" applyFont="1" applyFill="1" applyAlignment="1">
      <alignment horizontal="center"/>
    </xf>
    <xf numFmtId="0" fontId="60" fillId="3" borderId="0" xfId="0" applyFont="1" applyFill="1" applyAlignment="1">
      <alignment horizontal="center"/>
    </xf>
    <xf numFmtId="0" fontId="60" fillId="0" borderId="0" xfId="0" applyFont="1" applyFill="1" applyAlignment="1">
      <alignment horizontal="center"/>
    </xf>
    <xf numFmtId="0" fontId="60" fillId="0" borderId="0" xfId="0" applyFont="1" applyAlignment="1">
      <alignment/>
    </xf>
    <xf numFmtId="0" fontId="60" fillId="9" borderId="0" xfId="0" applyFont="1" applyFill="1" applyAlignment="1">
      <alignment horizontal="center"/>
    </xf>
    <xf numFmtId="0" fontId="60" fillId="8" borderId="0" xfId="0" applyFont="1" applyFill="1" applyAlignment="1">
      <alignment horizontal="center"/>
    </xf>
    <xf numFmtId="0" fontId="60" fillId="33" borderId="0" xfId="0" applyFont="1" applyFill="1" applyAlignment="1">
      <alignment horizontal="center"/>
    </xf>
    <xf numFmtId="0" fontId="60" fillId="11" borderId="0" xfId="0" applyFont="1" applyFill="1" applyAlignment="1">
      <alignment horizontal="center"/>
    </xf>
    <xf numFmtId="0" fontId="61" fillId="0" borderId="0" xfId="0" applyFont="1" applyAlignment="1">
      <alignment horizontal="center"/>
    </xf>
    <xf numFmtId="0" fontId="61" fillId="0" borderId="0" xfId="0" applyFont="1" applyAlignment="1">
      <alignment/>
    </xf>
    <xf numFmtId="0" fontId="61" fillId="9" borderId="0" xfId="0" applyFont="1" applyFill="1" applyAlignment="1">
      <alignment/>
    </xf>
    <xf numFmtId="0" fontId="61" fillId="8" borderId="0" xfId="0" applyFont="1" applyFill="1" applyAlignment="1">
      <alignment/>
    </xf>
    <xf numFmtId="0" fontId="61" fillId="13" borderId="0" xfId="0" applyFont="1" applyFill="1" applyAlignment="1">
      <alignment/>
    </xf>
    <xf numFmtId="0" fontId="61" fillId="33" borderId="0" xfId="0" applyFont="1" applyFill="1" applyAlignment="1">
      <alignment/>
    </xf>
    <xf numFmtId="0" fontId="61" fillId="11" borderId="0" xfId="0" applyFont="1" applyFill="1" applyAlignment="1">
      <alignment/>
    </xf>
    <xf numFmtId="2" fontId="60" fillId="34" borderId="0" xfId="0" applyNumberFormat="1" applyFont="1" applyFill="1" applyAlignment="1">
      <alignment/>
    </xf>
    <xf numFmtId="0" fontId="61" fillId="0" borderId="0" xfId="0" applyFont="1" applyAlignment="1">
      <alignment/>
    </xf>
    <xf numFmtId="0" fontId="61" fillId="0" borderId="0" xfId="0" applyFont="1" applyAlignment="1">
      <alignment horizontal="center" vertical="top"/>
    </xf>
    <xf numFmtId="0" fontId="61" fillId="0" borderId="0" xfId="0" applyFont="1" applyAlignment="1">
      <alignment vertical="top"/>
    </xf>
    <xf numFmtId="0" fontId="61" fillId="0" borderId="0" xfId="0" applyFont="1" applyAlignment="1">
      <alignment horizontal="left"/>
    </xf>
    <xf numFmtId="0" fontId="11" fillId="18" borderId="0" xfId="0" applyFont="1" applyFill="1" applyBorder="1" applyAlignment="1">
      <alignment horizontal="center"/>
    </xf>
    <xf numFmtId="2" fontId="60" fillId="18" borderId="0" xfId="0" applyNumberFormat="1" applyFont="1" applyFill="1" applyAlignment="1">
      <alignment horizontal="center"/>
    </xf>
    <xf numFmtId="2" fontId="62" fillId="11" borderId="0" xfId="0" applyNumberFormat="1" applyFont="1" applyFill="1" applyBorder="1" applyAlignment="1">
      <alignment horizontal="center" wrapText="1"/>
    </xf>
    <xf numFmtId="2" fontId="60" fillId="11" borderId="0" xfId="0" applyNumberFormat="1" applyFont="1" applyFill="1" applyAlignment="1">
      <alignment horizontal="center"/>
    </xf>
    <xf numFmtId="0" fontId="61" fillId="0" borderId="0" xfId="0" applyFont="1" applyFill="1" applyAlignment="1">
      <alignment horizontal="center"/>
    </xf>
    <xf numFmtId="2" fontId="62" fillId="9" borderId="0" xfId="0" applyNumberFormat="1" applyFont="1" applyFill="1" applyBorder="1" applyAlignment="1">
      <alignment wrapText="1"/>
    </xf>
    <xf numFmtId="0" fontId="61" fillId="0" borderId="0" xfId="0" applyFont="1" applyFill="1" applyBorder="1" applyAlignment="1">
      <alignment horizontal="center"/>
    </xf>
    <xf numFmtId="0" fontId="61" fillId="12" borderId="0" xfId="0" applyFont="1" applyFill="1" applyAlignment="1">
      <alignment horizontal="center"/>
    </xf>
    <xf numFmtId="2" fontId="11" fillId="9" borderId="0" xfId="0" applyNumberFormat="1" applyFont="1" applyFill="1" applyBorder="1" applyAlignment="1">
      <alignment wrapText="1"/>
    </xf>
    <xf numFmtId="0" fontId="61" fillId="0" borderId="0" xfId="0" applyFont="1" applyBorder="1" applyAlignment="1">
      <alignment/>
    </xf>
    <xf numFmtId="0" fontId="63" fillId="35" borderId="0" xfId="0" applyFont="1" applyFill="1" applyBorder="1" applyAlignment="1">
      <alignment wrapText="1"/>
    </xf>
    <xf numFmtId="0" fontId="61" fillId="9" borderId="0" xfId="0" applyFont="1" applyFill="1" applyAlignment="1">
      <alignment horizontal="center"/>
    </xf>
    <xf numFmtId="0" fontId="61" fillId="0" borderId="0" xfId="0" applyFont="1" applyAlignment="1">
      <alignment horizontal="center" vertical="top" wrapText="1"/>
    </xf>
    <xf numFmtId="0" fontId="61" fillId="0" borderId="0" xfId="0" applyFont="1" applyAlignment="1">
      <alignment horizontal="center" vertical="center"/>
    </xf>
    <xf numFmtId="0" fontId="61" fillId="0" borderId="0" xfId="0" applyFont="1" applyAlignment="1">
      <alignment horizontal="left" vertical="top" wrapText="1"/>
    </xf>
    <xf numFmtId="0" fontId="60" fillId="0" borderId="0" xfId="0" applyFont="1" applyAlignment="1">
      <alignment horizontal="center"/>
    </xf>
    <xf numFmtId="0" fontId="61" fillId="8" borderId="0" xfId="0" applyFont="1" applyFill="1" applyAlignment="1">
      <alignment horizontal="center"/>
    </xf>
    <xf numFmtId="0" fontId="7" fillId="0" borderId="35" xfId="0" applyFont="1" applyBorder="1" applyAlignment="1">
      <alignment/>
    </xf>
    <xf numFmtId="0" fontId="7" fillId="0" borderId="36" xfId="0" applyFont="1" applyBorder="1" applyAlignment="1">
      <alignment/>
    </xf>
    <xf numFmtId="2" fontId="7" fillId="0" borderId="35" xfId="0" applyNumberFormat="1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4" fillId="0" borderId="0" xfId="0" applyFont="1" applyBorder="1" applyAlignment="1">
      <alignment horizontal="center" vertical="top"/>
    </xf>
    <xf numFmtId="0" fontId="60" fillId="11" borderId="0" xfId="0" applyFont="1" applyFill="1" applyAlignment="1">
      <alignment horizontal="center" vertical="top"/>
    </xf>
    <xf numFmtId="0" fontId="60" fillId="3" borderId="0" xfId="0" applyFont="1" applyFill="1" applyAlignment="1">
      <alignment horizontal="center" vertical="top"/>
    </xf>
    <xf numFmtId="0" fontId="12" fillId="0" borderId="0" xfId="0" applyFont="1" applyAlignment="1">
      <alignment horizontal="center"/>
    </xf>
    <xf numFmtId="0" fontId="5" fillId="0" borderId="0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0" fontId="5" fillId="0" borderId="13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6" fillId="0" borderId="37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6" fillId="0" borderId="27" xfId="0" applyFont="1" applyBorder="1" applyAlignment="1">
      <alignment horizontal="left"/>
    </xf>
    <xf numFmtId="0" fontId="6" fillId="0" borderId="40" xfId="0" applyFont="1" applyBorder="1" applyAlignment="1">
      <alignment horizontal="left"/>
    </xf>
    <xf numFmtId="0" fontId="6" fillId="0" borderId="41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42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45" xfId="0" applyFont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5" fillId="0" borderId="48" xfId="0" applyFont="1" applyBorder="1" applyAlignment="1">
      <alignment horizontal="center" wrapText="1"/>
    </xf>
    <xf numFmtId="0" fontId="5" fillId="0" borderId="49" xfId="0" applyFont="1" applyBorder="1" applyAlignment="1">
      <alignment horizontal="center" wrapText="1"/>
    </xf>
    <xf numFmtId="0" fontId="6" fillId="0" borderId="44" xfId="0" applyFont="1" applyFill="1" applyBorder="1" applyAlignment="1">
      <alignment horizontal="center"/>
    </xf>
    <xf numFmtId="0" fontId="6" fillId="0" borderId="30" xfId="0" applyFont="1" applyFill="1" applyBorder="1" applyAlignment="1">
      <alignment horizontal="center"/>
    </xf>
    <xf numFmtId="0" fontId="6" fillId="0" borderId="50" xfId="0" applyFont="1" applyFill="1" applyBorder="1" applyAlignment="1">
      <alignment horizontal="center"/>
    </xf>
    <xf numFmtId="2" fontId="6" fillId="0" borderId="51" xfId="0" applyNumberFormat="1" applyFont="1" applyFill="1" applyBorder="1" applyAlignment="1">
      <alignment horizontal="center"/>
    </xf>
    <xf numFmtId="0" fontId="6" fillId="0" borderId="51" xfId="0" applyFont="1" applyFill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49" fontId="4" fillId="0" borderId="0" xfId="0" applyNumberFormat="1" applyFont="1" applyAlignment="1">
      <alignment/>
    </xf>
    <xf numFmtId="49" fontId="4" fillId="0" borderId="0" xfId="0" applyNumberFormat="1" applyFont="1" applyAlignment="1">
      <alignment horizontal="center"/>
    </xf>
    <xf numFmtId="0" fontId="5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36" fillId="0" borderId="0" xfId="0" applyFont="1" applyAlignment="1">
      <alignment/>
    </xf>
    <xf numFmtId="0" fontId="4" fillId="0" borderId="30" xfId="0" applyFont="1" applyBorder="1" applyAlignment="1">
      <alignment horizontal="center"/>
    </xf>
    <xf numFmtId="0" fontId="5" fillId="0" borderId="42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5" fillId="0" borderId="52" xfId="0" applyFont="1" applyFill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left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4" fillId="0" borderId="32" xfId="0" applyFont="1" applyBorder="1" applyAlignment="1">
      <alignment horizontal="left" wrapText="1"/>
    </xf>
    <xf numFmtId="0" fontId="4" fillId="0" borderId="33" xfId="0" applyFont="1" applyBorder="1" applyAlignment="1">
      <alignment horizontal="left"/>
    </xf>
    <xf numFmtId="0" fontId="4" fillId="0" borderId="54" xfId="0" applyFont="1" applyBorder="1" applyAlignment="1">
      <alignment horizontal="left"/>
    </xf>
    <xf numFmtId="2" fontId="4" fillId="0" borderId="34" xfId="0" applyNumberFormat="1" applyFont="1" applyBorder="1" applyAlignment="1">
      <alignment horizontal="center" vertical="top"/>
    </xf>
    <xf numFmtId="0" fontId="4" fillId="0" borderId="34" xfId="0" applyFont="1" applyBorder="1" applyAlignment="1">
      <alignment horizontal="center" vertical="top"/>
    </xf>
    <xf numFmtId="0" fontId="4" fillId="0" borderId="35" xfId="0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39" xfId="0" applyFont="1" applyBorder="1" applyAlignment="1">
      <alignment horizontal="left"/>
    </xf>
    <xf numFmtId="2" fontId="4" fillId="0" borderId="19" xfId="0" applyNumberFormat="1" applyFont="1" applyBorder="1" applyAlignment="1">
      <alignment horizontal="center" vertical="top"/>
    </xf>
    <xf numFmtId="0" fontId="4" fillId="0" borderId="19" xfId="0" applyFont="1" applyBorder="1" applyAlignment="1">
      <alignment horizontal="center" vertical="top"/>
    </xf>
    <xf numFmtId="0" fontId="37" fillId="0" borderId="44" xfId="0" applyFont="1" applyBorder="1" applyAlignment="1">
      <alignment horizontal="center"/>
    </xf>
    <xf numFmtId="0" fontId="37" fillId="0" borderId="30" xfId="0" applyFont="1" applyBorder="1" applyAlignment="1">
      <alignment horizontal="center"/>
    </xf>
    <xf numFmtId="0" fontId="37" fillId="0" borderId="50" xfId="0" applyFont="1" applyBorder="1" applyAlignment="1">
      <alignment horizontal="center"/>
    </xf>
    <xf numFmtId="2" fontId="5" fillId="0" borderId="18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0" fontId="37" fillId="0" borderId="10" xfId="0" applyFont="1" applyBorder="1" applyAlignment="1">
      <alignment horizontal="center" vertical="top"/>
    </xf>
    <xf numFmtId="0" fontId="5" fillId="0" borderId="42" xfId="0" applyFont="1" applyBorder="1" applyAlignment="1">
      <alignment/>
    </xf>
    <xf numFmtId="0" fontId="4" fillId="0" borderId="43" xfId="0" applyFont="1" applyBorder="1" applyAlignment="1">
      <alignment/>
    </xf>
    <xf numFmtId="0" fontId="37" fillId="0" borderId="52" xfId="0" applyFont="1" applyBorder="1" applyAlignment="1">
      <alignment horizontal="center"/>
    </xf>
    <xf numFmtId="2" fontId="37" fillId="0" borderId="53" xfId="0" applyNumberFormat="1" applyFont="1" applyBorder="1" applyAlignment="1">
      <alignment horizontal="center"/>
    </xf>
    <xf numFmtId="0" fontId="4" fillId="0" borderId="19" xfId="0" applyFont="1" applyBorder="1" applyAlignment="1">
      <alignment vertical="top"/>
    </xf>
    <xf numFmtId="0" fontId="37" fillId="0" borderId="48" xfId="0" applyFont="1" applyBorder="1" applyAlignment="1">
      <alignment horizontal="center"/>
    </xf>
    <xf numFmtId="0" fontId="37" fillId="0" borderId="55" xfId="0" applyFont="1" applyBorder="1" applyAlignment="1">
      <alignment horizontal="center"/>
    </xf>
    <xf numFmtId="0" fontId="37" fillId="0" borderId="49" xfId="0" applyFont="1" applyBorder="1" applyAlignment="1">
      <alignment horizontal="center"/>
    </xf>
    <xf numFmtId="2" fontId="37" fillId="0" borderId="10" xfId="0" applyNumberFormat="1" applyFont="1" applyBorder="1" applyAlignment="1">
      <alignment horizontal="center"/>
    </xf>
    <xf numFmtId="2" fontId="4" fillId="0" borderId="0" xfId="0" applyNumberFormat="1" applyFont="1" applyAlignment="1">
      <alignment/>
    </xf>
    <xf numFmtId="0" fontId="4" fillId="0" borderId="0" xfId="0" applyFont="1" applyAlignment="1">
      <alignment horizontal="left" indent="5"/>
    </xf>
    <xf numFmtId="0" fontId="64" fillId="0" borderId="0" xfId="0" applyFont="1" applyFill="1" applyBorder="1" applyAlignment="1">
      <alignment horizontal="center"/>
    </xf>
    <xf numFmtId="2" fontId="65" fillId="0" borderId="0" xfId="0" applyNumberFormat="1" applyFont="1" applyFill="1" applyBorder="1" applyAlignment="1">
      <alignment horizontal="center"/>
    </xf>
    <xf numFmtId="0" fontId="65" fillId="0" borderId="0" xfId="0" applyFont="1" applyFill="1" applyBorder="1" applyAlignment="1">
      <alignment horizontal="center"/>
    </xf>
    <xf numFmtId="0" fontId="4" fillId="0" borderId="32" xfId="0" applyFont="1" applyBorder="1" applyAlignment="1">
      <alignment horizontal="left" vertical="center" wrapText="1"/>
    </xf>
    <xf numFmtId="0" fontId="4" fillId="0" borderId="33" xfId="0" applyFont="1" applyBorder="1" applyAlignment="1">
      <alignment horizontal="left" vertical="center"/>
    </xf>
    <xf numFmtId="0" fontId="4" fillId="0" borderId="54" xfId="0" applyFont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650;&#3588;&#3619;&#3591;&#3585;&#3634;&#3619;&#3610;&#3619;&#3636;&#3585;&#3634;&#3619;&#3623;&#3636;&#3594;&#3634;&#3585;&#3634;&#3619;&#3648;&#3614;&#3639;&#3656;&#3629;&#3614;&#3633;&#3602;&#3609;&#3634;&#3624;&#3633;&#3585;&#3618;&#3616;&#3634;&#3614;&#3607;&#3619;&#3633;&#3614;&#3618;&#3634;&#3585;&#3619;&#3610;&#3640;&#3588;&#3588;&#3621;&#3649;&#3610;&#3610;&#3610;&#3641;&#3619;&#3603;&#3634;&#3585;&#3634;&#3619;&#3624;&#3634;&#3626;&#3605;&#3619;&#3660;%20&#3618;&#3640;&#3588;%20Thailand%204.0%20&#3627;&#3621;&#3633;&#3585;&#3626;&#3641;&#3605;&#3619;%20&#8220;&#3585;&#3634;&#3619;&#3648;&#3586;&#3657;&#3634;&#3626;&#3641;&#3656;&#3605;&#3621;&#3634;&#3604;&#3627;&#3621;&#3633;&#3585;&#3607;&#3619;&#3633;&#3614;&#3618;&#3660;&#3649;&#3621;&#3632;&#3608;&#3640;&#3619;&#3585;&#3636;&#3592;%20IPO&#8221;%20&#3623;&#3633;&#3609;&#3607;&#3637;&#3656;%2018%20&#3608;&#3633;&#3609;&#3623;&#3634;&#3588;&#3617;%206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คีย์"/>
      <sheetName val="สรุป"/>
      <sheetName val="ตาราง 1-2"/>
      <sheetName val="ตาราง 3"/>
      <sheetName val="ก่อน-หลัง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5"/>
  <sheetViews>
    <sheetView zoomScalePageLayoutView="0" workbookViewId="0" topLeftCell="M1">
      <selection activeCell="R15" sqref="R15"/>
    </sheetView>
  </sheetViews>
  <sheetFormatPr defaultColWidth="12.57421875" defaultRowHeight="15.75" customHeight="1"/>
  <cols>
    <col min="1" max="26" width="18.8515625" style="62" customWidth="1"/>
    <col min="27" max="16384" width="12.57421875" style="62" customWidth="1"/>
  </cols>
  <sheetData>
    <row r="1" spans="1:20" ht="12.75">
      <c r="A1" s="82" t="s">
        <v>23</v>
      </c>
      <c r="B1" s="82" t="s">
        <v>75</v>
      </c>
      <c r="C1" s="82" t="s">
        <v>24</v>
      </c>
      <c r="D1" s="82" t="s">
        <v>25</v>
      </c>
      <c r="E1" s="82" t="s">
        <v>26</v>
      </c>
      <c r="F1" s="82" t="s">
        <v>27</v>
      </c>
      <c r="G1" s="82" t="s">
        <v>76</v>
      </c>
      <c r="H1" s="82" t="s">
        <v>51</v>
      </c>
      <c r="I1" s="82" t="s">
        <v>28</v>
      </c>
      <c r="J1" s="82" t="s">
        <v>29</v>
      </c>
      <c r="K1" s="82" t="s">
        <v>77</v>
      </c>
      <c r="L1" s="82" t="s">
        <v>78</v>
      </c>
      <c r="M1" s="82" t="s">
        <v>79</v>
      </c>
      <c r="N1" s="82" t="s">
        <v>80</v>
      </c>
      <c r="O1" s="82" t="s">
        <v>30</v>
      </c>
      <c r="P1" s="82" t="s">
        <v>31</v>
      </c>
      <c r="Q1" s="82" t="s">
        <v>32</v>
      </c>
      <c r="R1" s="82" t="s">
        <v>33</v>
      </c>
      <c r="S1" s="82" t="s">
        <v>52</v>
      </c>
      <c r="T1" s="82" t="s">
        <v>53</v>
      </c>
    </row>
    <row r="2" spans="1:15" ht="12.75">
      <c r="A2" s="83">
        <v>44812.503821875</v>
      </c>
      <c r="B2" s="84">
        <v>0</v>
      </c>
      <c r="C2" s="84" t="s">
        <v>56</v>
      </c>
      <c r="D2" s="84" t="s">
        <v>81</v>
      </c>
      <c r="E2" s="84">
        <v>5</v>
      </c>
      <c r="F2" s="84">
        <v>3</v>
      </c>
      <c r="G2" s="84">
        <v>3</v>
      </c>
      <c r="H2" s="84">
        <v>5</v>
      </c>
      <c r="I2" s="84">
        <v>5</v>
      </c>
      <c r="J2" s="84">
        <v>5</v>
      </c>
      <c r="K2" s="84">
        <v>4</v>
      </c>
      <c r="L2" s="84">
        <v>5</v>
      </c>
      <c r="M2" s="84">
        <v>5</v>
      </c>
      <c r="N2" s="84">
        <v>5</v>
      </c>
      <c r="O2" s="84">
        <v>5</v>
      </c>
    </row>
    <row r="3" spans="1:20" ht="12.75">
      <c r="A3" s="83">
        <v>44812.50416060185</v>
      </c>
      <c r="B3" s="84">
        <v>0</v>
      </c>
      <c r="C3" s="84" t="s">
        <v>56</v>
      </c>
      <c r="D3" s="84" t="s">
        <v>17</v>
      </c>
      <c r="E3" s="84">
        <v>5</v>
      </c>
      <c r="F3" s="84">
        <v>5</v>
      </c>
      <c r="G3" s="84">
        <v>5</v>
      </c>
      <c r="H3" s="84">
        <v>5</v>
      </c>
      <c r="I3" s="84">
        <v>5</v>
      </c>
      <c r="J3" s="84">
        <v>5</v>
      </c>
      <c r="K3" s="84">
        <v>5</v>
      </c>
      <c r="L3" s="84">
        <v>5</v>
      </c>
      <c r="M3" s="84">
        <v>5</v>
      </c>
      <c r="N3" s="84">
        <v>5</v>
      </c>
      <c r="O3" s="84">
        <v>5</v>
      </c>
      <c r="S3" s="84" t="s">
        <v>82</v>
      </c>
      <c r="T3" s="84" t="s">
        <v>83</v>
      </c>
    </row>
    <row r="4" spans="1:20" ht="12.75">
      <c r="A4" s="83">
        <v>44812.50472077546</v>
      </c>
      <c r="B4" s="84">
        <v>0</v>
      </c>
      <c r="C4" s="84" t="s">
        <v>56</v>
      </c>
      <c r="D4" s="84" t="s">
        <v>17</v>
      </c>
      <c r="E4" s="84">
        <v>3</v>
      </c>
      <c r="F4" s="84">
        <v>4</v>
      </c>
      <c r="G4" s="84">
        <v>4</v>
      </c>
      <c r="H4" s="84">
        <v>4</v>
      </c>
      <c r="I4" s="84">
        <v>3</v>
      </c>
      <c r="J4" s="84">
        <v>3</v>
      </c>
      <c r="K4" s="84">
        <v>4</v>
      </c>
      <c r="L4" s="84">
        <v>5</v>
      </c>
      <c r="M4" s="84">
        <v>5</v>
      </c>
      <c r="N4" s="84">
        <v>4</v>
      </c>
      <c r="O4" s="84">
        <v>4</v>
      </c>
      <c r="R4" s="84" t="s">
        <v>84</v>
      </c>
      <c r="S4" s="84" t="s">
        <v>85</v>
      </c>
      <c r="T4" s="84" t="s">
        <v>86</v>
      </c>
    </row>
    <row r="5" spans="1:20" ht="12.75">
      <c r="A5" s="83">
        <v>44812.5047447338</v>
      </c>
      <c r="B5" s="84">
        <v>0</v>
      </c>
      <c r="C5" s="84" t="s">
        <v>56</v>
      </c>
      <c r="D5" s="84" t="s">
        <v>17</v>
      </c>
      <c r="E5" s="84">
        <v>5</v>
      </c>
      <c r="F5" s="84">
        <v>5</v>
      </c>
      <c r="G5" s="84">
        <v>5</v>
      </c>
      <c r="H5" s="84">
        <v>5</v>
      </c>
      <c r="I5" s="84">
        <v>5</v>
      </c>
      <c r="J5" s="84">
        <v>5</v>
      </c>
      <c r="K5" s="84">
        <v>5</v>
      </c>
      <c r="L5" s="84">
        <v>5</v>
      </c>
      <c r="M5" s="84">
        <v>5</v>
      </c>
      <c r="N5" s="84">
        <v>5</v>
      </c>
      <c r="O5" s="84">
        <v>5</v>
      </c>
      <c r="P5" s="84" t="s">
        <v>35</v>
      </c>
      <c r="Q5" s="84" t="s">
        <v>35</v>
      </c>
      <c r="R5" s="84" t="s">
        <v>35</v>
      </c>
      <c r="S5" s="84" t="s">
        <v>87</v>
      </c>
      <c r="T5" s="84" t="s">
        <v>88</v>
      </c>
    </row>
    <row r="6" spans="1:20" ht="12.75">
      <c r="A6" s="83">
        <v>44812.504938530095</v>
      </c>
      <c r="B6" s="84">
        <v>0</v>
      </c>
      <c r="C6" s="84" t="s">
        <v>56</v>
      </c>
      <c r="D6" s="84" t="s">
        <v>89</v>
      </c>
      <c r="E6" s="84">
        <v>4</v>
      </c>
      <c r="F6" s="84">
        <v>5</v>
      </c>
      <c r="G6" s="84">
        <v>5</v>
      </c>
      <c r="H6" s="84">
        <v>5</v>
      </c>
      <c r="I6" s="84">
        <v>4</v>
      </c>
      <c r="J6" s="84">
        <v>5</v>
      </c>
      <c r="K6" s="84">
        <v>2</v>
      </c>
      <c r="L6" s="84">
        <v>4</v>
      </c>
      <c r="M6" s="84">
        <v>5</v>
      </c>
      <c r="N6" s="84">
        <v>5</v>
      </c>
      <c r="O6" s="84">
        <v>5</v>
      </c>
      <c r="P6" s="84" t="s">
        <v>35</v>
      </c>
      <c r="Q6" s="84" t="s">
        <v>35</v>
      </c>
      <c r="R6" s="84" t="s">
        <v>90</v>
      </c>
      <c r="S6" s="84" t="s">
        <v>91</v>
      </c>
      <c r="T6" s="84" t="s">
        <v>92</v>
      </c>
    </row>
    <row r="7" spans="1:20" ht="12.75">
      <c r="A7" s="83">
        <v>44812.50535795139</v>
      </c>
      <c r="B7" s="84">
        <v>0</v>
      </c>
      <c r="C7" s="84" t="s">
        <v>56</v>
      </c>
      <c r="D7" s="84" t="s">
        <v>93</v>
      </c>
      <c r="E7" s="84">
        <v>3</v>
      </c>
      <c r="F7" s="84">
        <v>4</v>
      </c>
      <c r="G7" s="84">
        <v>3</v>
      </c>
      <c r="H7" s="84">
        <v>5</v>
      </c>
      <c r="I7" s="84">
        <v>5</v>
      </c>
      <c r="J7" s="84">
        <v>5</v>
      </c>
      <c r="K7" s="84">
        <v>4</v>
      </c>
      <c r="L7" s="84">
        <v>5</v>
      </c>
      <c r="M7" s="84">
        <v>4</v>
      </c>
      <c r="N7" s="84">
        <v>4</v>
      </c>
      <c r="O7" s="84">
        <v>4</v>
      </c>
      <c r="S7" s="84" t="s">
        <v>94</v>
      </c>
      <c r="T7" s="84" t="s">
        <v>95</v>
      </c>
    </row>
    <row r="8" spans="1:20" ht="12.75">
      <c r="A8" s="83">
        <v>44812.505467546296</v>
      </c>
      <c r="B8" s="84">
        <v>0</v>
      </c>
      <c r="C8" s="84" t="s">
        <v>54</v>
      </c>
      <c r="D8" s="84" t="s">
        <v>17</v>
      </c>
      <c r="E8" s="84">
        <v>4</v>
      </c>
      <c r="F8" s="84">
        <v>4</v>
      </c>
      <c r="G8" s="84">
        <v>4</v>
      </c>
      <c r="H8" s="84">
        <v>4</v>
      </c>
      <c r="I8" s="84">
        <v>4</v>
      </c>
      <c r="J8" s="84">
        <v>4</v>
      </c>
      <c r="K8" s="84">
        <v>4</v>
      </c>
      <c r="L8" s="84">
        <v>4</v>
      </c>
      <c r="M8" s="84">
        <v>4</v>
      </c>
      <c r="N8" s="84">
        <v>4</v>
      </c>
      <c r="O8" s="84">
        <v>4</v>
      </c>
      <c r="R8" s="84" t="s">
        <v>96</v>
      </c>
      <c r="S8" s="84" t="s">
        <v>61</v>
      </c>
      <c r="T8" s="84" t="s">
        <v>62</v>
      </c>
    </row>
    <row r="9" spans="1:20" ht="12.75">
      <c r="A9" s="83">
        <v>44812.50553726852</v>
      </c>
      <c r="B9" s="84">
        <v>0</v>
      </c>
      <c r="C9" s="84" t="s">
        <v>56</v>
      </c>
      <c r="D9" s="84" t="s">
        <v>17</v>
      </c>
      <c r="E9" s="84">
        <v>3</v>
      </c>
      <c r="F9" s="84">
        <v>4</v>
      </c>
      <c r="G9" s="84">
        <v>5</v>
      </c>
      <c r="H9" s="84">
        <v>5</v>
      </c>
      <c r="I9" s="84">
        <v>4</v>
      </c>
      <c r="J9" s="84">
        <v>4</v>
      </c>
      <c r="K9" s="84">
        <v>4</v>
      </c>
      <c r="L9" s="84">
        <v>4</v>
      </c>
      <c r="M9" s="84">
        <v>4</v>
      </c>
      <c r="N9" s="84">
        <v>4</v>
      </c>
      <c r="O9" s="84">
        <v>4</v>
      </c>
      <c r="R9" s="84" t="s">
        <v>97</v>
      </c>
      <c r="S9" s="84" t="s">
        <v>98</v>
      </c>
      <c r="T9" s="84" t="s">
        <v>99</v>
      </c>
    </row>
    <row r="10" spans="1:15" ht="12.75">
      <c r="A10" s="83">
        <v>44812.507767557865</v>
      </c>
      <c r="B10" s="84">
        <v>0</v>
      </c>
      <c r="C10" s="84" t="s">
        <v>55</v>
      </c>
      <c r="D10" s="84" t="s">
        <v>34</v>
      </c>
      <c r="E10" s="84">
        <v>5</v>
      </c>
      <c r="F10" s="84">
        <v>5</v>
      </c>
      <c r="G10" s="84">
        <v>5</v>
      </c>
      <c r="H10" s="84">
        <v>5</v>
      </c>
      <c r="I10" s="84">
        <v>5</v>
      </c>
      <c r="J10" s="84">
        <v>5</v>
      </c>
      <c r="K10" s="84">
        <v>5</v>
      </c>
      <c r="L10" s="84">
        <v>5</v>
      </c>
      <c r="M10" s="84">
        <v>5</v>
      </c>
      <c r="N10" s="84">
        <v>5</v>
      </c>
      <c r="O10" s="84">
        <v>5</v>
      </c>
    </row>
    <row r="11" spans="1:20" ht="12.75">
      <c r="A11" s="83">
        <v>44812.5106184375</v>
      </c>
      <c r="B11" s="84">
        <v>0</v>
      </c>
      <c r="C11" s="84" t="s">
        <v>56</v>
      </c>
      <c r="D11" s="84" t="s">
        <v>89</v>
      </c>
      <c r="E11" s="84">
        <v>5</v>
      </c>
      <c r="F11" s="84">
        <v>5</v>
      </c>
      <c r="G11" s="84">
        <v>5</v>
      </c>
      <c r="H11" s="84">
        <v>5</v>
      </c>
      <c r="I11" s="84">
        <v>5</v>
      </c>
      <c r="J11" s="84">
        <v>5</v>
      </c>
      <c r="K11" s="84">
        <v>3</v>
      </c>
      <c r="L11" s="84">
        <v>5</v>
      </c>
      <c r="M11" s="84">
        <v>5</v>
      </c>
      <c r="N11" s="84">
        <v>5</v>
      </c>
      <c r="O11" s="84">
        <v>5</v>
      </c>
      <c r="S11" s="84" t="s">
        <v>100</v>
      </c>
      <c r="T11" s="84" t="s">
        <v>101</v>
      </c>
    </row>
    <row r="12" spans="1:20" ht="12.75">
      <c r="A12" s="83">
        <v>44812.54440313658</v>
      </c>
      <c r="B12" s="84">
        <v>0</v>
      </c>
      <c r="C12" s="84" t="s">
        <v>55</v>
      </c>
      <c r="D12" s="84" t="s">
        <v>17</v>
      </c>
      <c r="E12" s="84">
        <v>4</v>
      </c>
      <c r="F12" s="84">
        <v>5</v>
      </c>
      <c r="G12" s="84">
        <v>4</v>
      </c>
      <c r="H12" s="84">
        <v>4</v>
      </c>
      <c r="I12" s="84">
        <v>4</v>
      </c>
      <c r="J12" s="84">
        <v>4</v>
      </c>
      <c r="K12" s="84">
        <v>3</v>
      </c>
      <c r="L12" s="84">
        <v>4</v>
      </c>
      <c r="M12" s="84">
        <v>5</v>
      </c>
      <c r="N12" s="84">
        <v>4</v>
      </c>
      <c r="O12" s="84">
        <v>5</v>
      </c>
      <c r="S12" s="84" t="s">
        <v>102</v>
      </c>
      <c r="T12" s="84" t="s">
        <v>57</v>
      </c>
    </row>
    <row r="13" spans="1:20" ht="12.75">
      <c r="A13" s="83">
        <v>44812.546450231486</v>
      </c>
      <c r="B13" s="84">
        <v>0</v>
      </c>
      <c r="C13" s="84" t="s">
        <v>55</v>
      </c>
      <c r="D13" s="84" t="s">
        <v>103</v>
      </c>
      <c r="E13" s="84">
        <v>3</v>
      </c>
      <c r="F13" s="84">
        <v>5</v>
      </c>
      <c r="G13" s="84">
        <v>5</v>
      </c>
      <c r="H13" s="84">
        <v>5</v>
      </c>
      <c r="I13" s="84">
        <v>4</v>
      </c>
      <c r="J13" s="84">
        <v>4</v>
      </c>
      <c r="K13" s="84">
        <v>2</v>
      </c>
      <c r="L13" s="84">
        <v>5</v>
      </c>
      <c r="M13" s="84">
        <v>5</v>
      </c>
      <c r="N13" s="84">
        <v>5</v>
      </c>
      <c r="O13" s="84">
        <v>5</v>
      </c>
      <c r="P13" s="84" t="s">
        <v>104</v>
      </c>
      <c r="S13" s="84" t="s">
        <v>105</v>
      </c>
      <c r="T13" s="84" t="s">
        <v>106</v>
      </c>
    </row>
    <row r="14" spans="1:20" ht="12.75">
      <c r="A14" s="83">
        <v>44816.28786013889</v>
      </c>
      <c r="B14" s="84">
        <v>0</v>
      </c>
      <c r="C14" s="84" t="s">
        <v>54</v>
      </c>
      <c r="D14" s="84" t="s">
        <v>37</v>
      </c>
      <c r="E14" s="84">
        <v>4</v>
      </c>
      <c r="F14" s="84">
        <v>4</v>
      </c>
      <c r="G14" s="84">
        <v>3</v>
      </c>
      <c r="H14" s="84">
        <v>4</v>
      </c>
      <c r="I14" s="84">
        <v>4</v>
      </c>
      <c r="J14" s="84">
        <v>4</v>
      </c>
      <c r="K14" s="84">
        <v>3</v>
      </c>
      <c r="L14" s="84">
        <v>4</v>
      </c>
      <c r="M14" s="84">
        <v>4</v>
      </c>
      <c r="N14" s="84">
        <v>5</v>
      </c>
      <c r="O14" s="84">
        <v>5</v>
      </c>
      <c r="P14" s="84" t="s">
        <v>107</v>
      </c>
      <c r="S14" s="84" t="s">
        <v>58</v>
      </c>
      <c r="T14" s="84" t="s">
        <v>59</v>
      </c>
    </row>
    <row r="15" spans="1:20" ht="12.75">
      <c r="A15" s="83">
        <v>44816.36583336805</v>
      </c>
      <c r="B15" s="84">
        <v>0</v>
      </c>
      <c r="C15" s="84" t="s">
        <v>54</v>
      </c>
      <c r="D15" s="84" t="s">
        <v>108</v>
      </c>
      <c r="E15" s="84">
        <v>5</v>
      </c>
      <c r="F15" s="84">
        <v>5</v>
      </c>
      <c r="G15" s="84">
        <v>5</v>
      </c>
      <c r="H15" s="84">
        <v>5</v>
      </c>
      <c r="I15" s="84">
        <v>5</v>
      </c>
      <c r="J15" s="84">
        <v>5</v>
      </c>
      <c r="K15" s="84">
        <v>5</v>
      </c>
      <c r="L15" s="84">
        <v>5</v>
      </c>
      <c r="M15" s="84">
        <v>5</v>
      </c>
      <c r="N15" s="84">
        <v>5</v>
      </c>
      <c r="O15" s="84">
        <v>5</v>
      </c>
      <c r="P15" s="84" t="s">
        <v>36</v>
      </c>
      <c r="Q15" s="84" t="s">
        <v>109</v>
      </c>
      <c r="R15" s="84" t="s">
        <v>110</v>
      </c>
      <c r="S15" s="84" t="s">
        <v>111</v>
      </c>
      <c r="T15" s="84" t="s">
        <v>60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X45"/>
  <sheetViews>
    <sheetView zoomScale="110" zoomScaleNormal="110" zoomScalePageLayoutView="0" workbookViewId="0" topLeftCell="A1">
      <selection activeCell="O25" sqref="O25"/>
    </sheetView>
  </sheetViews>
  <sheetFormatPr defaultColWidth="8.7109375" defaultRowHeight="12.75"/>
  <cols>
    <col min="1" max="1" width="7.00390625" style="94" customWidth="1"/>
    <col min="2" max="2" width="29.28125" style="94" bestFit="1" customWidth="1"/>
    <col min="3" max="3" width="6.57421875" style="94" customWidth="1"/>
    <col min="4" max="4" width="9.00390625" style="94" customWidth="1"/>
    <col min="5" max="5" width="11.57421875" style="94" bestFit="1" customWidth="1"/>
    <col min="6" max="7" width="9.00390625" style="94" customWidth="1"/>
    <col min="8" max="18" width="5.00390625" style="94" customWidth="1"/>
    <col min="19" max="19" width="8.140625" style="102" bestFit="1" customWidth="1"/>
    <col min="20" max="16384" width="8.7109375" style="102" customWidth="1"/>
  </cols>
  <sheetData>
    <row r="1" spans="1:18" s="89" customFormat="1" ht="18.75">
      <c r="A1" s="85" t="s">
        <v>0</v>
      </c>
      <c r="B1" s="86" t="s">
        <v>38</v>
      </c>
      <c r="C1" s="128"/>
      <c r="D1" s="87" t="s">
        <v>39</v>
      </c>
      <c r="E1" s="87" t="s">
        <v>63</v>
      </c>
      <c r="F1" s="87" t="s">
        <v>13</v>
      </c>
      <c r="G1" s="129" t="s">
        <v>112</v>
      </c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</row>
    <row r="2" spans="1:18" s="89" customFormat="1" ht="18.75">
      <c r="A2" s="85"/>
      <c r="B2" s="86"/>
      <c r="C2" s="128"/>
      <c r="D2" s="87" t="s">
        <v>40</v>
      </c>
      <c r="E2" s="87"/>
      <c r="F2" s="87" t="s">
        <v>41</v>
      </c>
      <c r="G2" s="129"/>
      <c r="H2" s="90">
        <v>1.1</v>
      </c>
      <c r="I2" s="90">
        <v>1.2</v>
      </c>
      <c r="J2" s="90">
        <v>1.3</v>
      </c>
      <c r="K2" s="90">
        <v>1.4</v>
      </c>
      <c r="L2" s="91">
        <v>2.1</v>
      </c>
      <c r="M2" s="91">
        <v>2.2</v>
      </c>
      <c r="N2" s="85">
        <v>3.1</v>
      </c>
      <c r="O2" s="85">
        <v>3.2</v>
      </c>
      <c r="P2" s="92">
        <v>4.1</v>
      </c>
      <c r="Q2" s="92">
        <v>4.2</v>
      </c>
      <c r="R2" s="93">
        <v>5.1</v>
      </c>
    </row>
    <row r="3" spans="1:19" ht="18.75">
      <c r="A3" s="94">
        <v>1</v>
      </c>
      <c r="B3" s="95" t="s">
        <v>56</v>
      </c>
      <c r="C3" s="84"/>
      <c r="D3" s="94">
        <v>0</v>
      </c>
      <c r="E3" s="94">
        <v>1</v>
      </c>
      <c r="F3" s="94">
        <v>0</v>
      </c>
      <c r="G3" s="94">
        <v>0</v>
      </c>
      <c r="H3" s="96">
        <v>5</v>
      </c>
      <c r="I3" s="96">
        <v>3</v>
      </c>
      <c r="J3" s="96">
        <v>3</v>
      </c>
      <c r="K3" s="96">
        <v>5</v>
      </c>
      <c r="L3" s="97">
        <v>5</v>
      </c>
      <c r="M3" s="97">
        <v>5</v>
      </c>
      <c r="N3" s="98">
        <v>4</v>
      </c>
      <c r="O3" s="98">
        <v>5</v>
      </c>
      <c r="P3" s="99">
        <v>5</v>
      </c>
      <c r="Q3" s="99">
        <v>5</v>
      </c>
      <c r="R3" s="100">
        <v>5</v>
      </c>
      <c r="S3" s="101">
        <v>5</v>
      </c>
    </row>
    <row r="4" spans="1:19" s="104" customFormat="1" ht="18.75">
      <c r="A4" s="103">
        <v>2</v>
      </c>
      <c r="B4" s="95" t="s">
        <v>56</v>
      </c>
      <c r="C4" s="84"/>
      <c r="D4" s="94">
        <v>0</v>
      </c>
      <c r="E4" s="94">
        <v>0</v>
      </c>
      <c r="F4" s="94">
        <v>1</v>
      </c>
      <c r="G4" s="94">
        <v>0</v>
      </c>
      <c r="H4" s="96">
        <v>5</v>
      </c>
      <c r="I4" s="96">
        <v>5</v>
      </c>
      <c r="J4" s="96">
        <v>5</v>
      </c>
      <c r="K4" s="96">
        <v>5</v>
      </c>
      <c r="L4" s="97">
        <v>5</v>
      </c>
      <c r="M4" s="97">
        <v>5</v>
      </c>
      <c r="N4" s="98">
        <v>5</v>
      </c>
      <c r="O4" s="98">
        <v>5</v>
      </c>
      <c r="P4" s="99">
        <v>5</v>
      </c>
      <c r="Q4" s="99">
        <v>5</v>
      </c>
      <c r="R4" s="100">
        <v>5</v>
      </c>
      <c r="S4" s="101">
        <v>5</v>
      </c>
    </row>
    <row r="5" spans="1:19" ht="18.75">
      <c r="A5" s="94">
        <v>3</v>
      </c>
      <c r="B5" s="95" t="s">
        <v>56</v>
      </c>
      <c r="C5" s="84"/>
      <c r="D5" s="94">
        <v>0</v>
      </c>
      <c r="E5" s="94">
        <v>0</v>
      </c>
      <c r="F5" s="94">
        <v>1</v>
      </c>
      <c r="G5" s="94">
        <v>0</v>
      </c>
      <c r="H5" s="96">
        <v>3</v>
      </c>
      <c r="I5" s="96">
        <v>4</v>
      </c>
      <c r="J5" s="96">
        <v>4</v>
      </c>
      <c r="K5" s="96">
        <v>4</v>
      </c>
      <c r="L5" s="97">
        <v>3</v>
      </c>
      <c r="M5" s="97">
        <v>3</v>
      </c>
      <c r="N5" s="98">
        <v>4</v>
      </c>
      <c r="O5" s="98">
        <v>5</v>
      </c>
      <c r="P5" s="99">
        <v>5</v>
      </c>
      <c r="Q5" s="99">
        <v>4</v>
      </c>
      <c r="R5" s="100">
        <v>4</v>
      </c>
      <c r="S5" s="101">
        <v>4</v>
      </c>
    </row>
    <row r="6" spans="1:19" ht="18.75">
      <c r="A6" s="103">
        <v>4</v>
      </c>
      <c r="B6" s="95" t="s">
        <v>56</v>
      </c>
      <c r="C6" s="84"/>
      <c r="D6" s="94">
        <v>0</v>
      </c>
      <c r="E6" s="94">
        <v>0</v>
      </c>
      <c r="F6" s="94">
        <v>1</v>
      </c>
      <c r="G6" s="94">
        <v>0</v>
      </c>
      <c r="H6" s="96">
        <v>5</v>
      </c>
      <c r="I6" s="96">
        <v>5</v>
      </c>
      <c r="J6" s="96">
        <v>5</v>
      </c>
      <c r="K6" s="96">
        <v>5</v>
      </c>
      <c r="L6" s="97">
        <v>5</v>
      </c>
      <c r="M6" s="97">
        <v>5</v>
      </c>
      <c r="N6" s="98">
        <v>5</v>
      </c>
      <c r="O6" s="98">
        <v>5</v>
      </c>
      <c r="P6" s="99">
        <v>5</v>
      </c>
      <c r="Q6" s="99">
        <v>5</v>
      </c>
      <c r="R6" s="100">
        <v>5</v>
      </c>
      <c r="S6" s="101">
        <v>5</v>
      </c>
    </row>
    <row r="7" spans="1:19" s="104" customFormat="1" ht="18.75">
      <c r="A7" s="94">
        <v>5</v>
      </c>
      <c r="B7" s="95" t="s">
        <v>56</v>
      </c>
      <c r="C7" s="84"/>
      <c r="D7" s="94">
        <v>0</v>
      </c>
      <c r="E7" s="94">
        <v>1</v>
      </c>
      <c r="F7" s="94">
        <v>0</v>
      </c>
      <c r="G7" s="94">
        <v>0</v>
      </c>
      <c r="H7" s="96">
        <v>4</v>
      </c>
      <c r="I7" s="96">
        <v>5</v>
      </c>
      <c r="J7" s="96">
        <v>5</v>
      </c>
      <c r="K7" s="96">
        <v>5</v>
      </c>
      <c r="L7" s="97">
        <v>4</v>
      </c>
      <c r="M7" s="97">
        <v>5</v>
      </c>
      <c r="N7" s="98">
        <v>2</v>
      </c>
      <c r="O7" s="98">
        <v>4</v>
      </c>
      <c r="P7" s="99">
        <v>5</v>
      </c>
      <c r="Q7" s="99">
        <v>5</v>
      </c>
      <c r="R7" s="100">
        <v>5</v>
      </c>
      <c r="S7" s="101">
        <v>5</v>
      </c>
    </row>
    <row r="8" spans="1:19" s="104" customFormat="1" ht="18.75">
      <c r="A8" s="103">
        <v>6</v>
      </c>
      <c r="B8" s="95" t="s">
        <v>56</v>
      </c>
      <c r="C8" s="84"/>
      <c r="D8" s="94">
        <v>0</v>
      </c>
      <c r="E8" s="94">
        <v>1</v>
      </c>
      <c r="F8" s="94">
        <v>0</v>
      </c>
      <c r="G8" s="94">
        <v>0</v>
      </c>
      <c r="H8" s="96">
        <v>3</v>
      </c>
      <c r="I8" s="96">
        <v>4</v>
      </c>
      <c r="J8" s="96">
        <v>3</v>
      </c>
      <c r="K8" s="96">
        <v>5</v>
      </c>
      <c r="L8" s="97">
        <v>5</v>
      </c>
      <c r="M8" s="97">
        <v>5</v>
      </c>
      <c r="N8" s="98">
        <v>4</v>
      </c>
      <c r="O8" s="98">
        <v>5</v>
      </c>
      <c r="P8" s="99">
        <v>4</v>
      </c>
      <c r="Q8" s="99">
        <v>4</v>
      </c>
      <c r="R8" s="100">
        <v>4</v>
      </c>
      <c r="S8" s="101">
        <v>4</v>
      </c>
    </row>
    <row r="9" spans="1:19" ht="18.75">
      <c r="A9" s="94">
        <v>7</v>
      </c>
      <c r="B9" s="95" t="s">
        <v>54</v>
      </c>
      <c r="C9" s="84"/>
      <c r="D9" s="94">
        <v>0</v>
      </c>
      <c r="E9" s="94">
        <v>0</v>
      </c>
      <c r="F9" s="94">
        <v>1</v>
      </c>
      <c r="G9" s="94">
        <v>0</v>
      </c>
      <c r="H9" s="96">
        <v>4</v>
      </c>
      <c r="I9" s="96">
        <v>4</v>
      </c>
      <c r="J9" s="96">
        <v>4</v>
      </c>
      <c r="K9" s="96">
        <v>4</v>
      </c>
      <c r="L9" s="97">
        <v>4</v>
      </c>
      <c r="M9" s="97">
        <v>4</v>
      </c>
      <c r="N9" s="98">
        <v>4</v>
      </c>
      <c r="O9" s="98">
        <v>4</v>
      </c>
      <c r="P9" s="99">
        <v>4</v>
      </c>
      <c r="Q9" s="99">
        <v>4</v>
      </c>
      <c r="R9" s="100">
        <v>4</v>
      </c>
      <c r="S9" s="101">
        <v>4</v>
      </c>
    </row>
    <row r="10" spans="1:19" ht="18.75">
      <c r="A10" s="103">
        <v>8</v>
      </c>
      <c r="B10" s="95" t="s">
        <v>56</v>
      </c>
      <c r="C10" s="84"/>
      <c r="D10" s="94">
        <v>0</v>
      </c>
      <c r="E10" s="94">
        <v>0</v>
      </c>
      <c r="F10" s="94">
        <v>1</v>
      </c>
      <c r="G10" s="94">
        <v>0</v>
      </c>
      <c r="H10" s="96">
        <v>3</v>
      </c>
      <c r="I10" s="96">
        <v>4</v>
      </c>
      <c r="J10" s="96">
        <v>5</v>
      </c>
      <c r="K10" s="96">
        <v>5</v>
      </c>
      <c r="L10" s="97">
        <v>4</v>
      </c>
      <c r="M10" s="97">
        <v>4</v>
      </c>
      <c r="N10" s="98">
        <v>4</v>
      </c>
      <c r="O10" s="98">
        <v>4</v>
      </c>
      <c r="P10" s="99">
        <v>4</v>
      </c>
      <c r="Q10" s="99">
        <v>4</v>
      </c>
      <c r="R10" s="100">
        <v>4</v>
      </c>
      <c r="S10" s="101">
        <v>4</v>
      </c>
    </row>
    <row r="11" spans="1:19" ht="18.75">
      <c r="A11" s="94">
        <v>9</v>
      </c>
      <c r="B11" s="95" t="s">
        <v>55</v>
      </c>
      <c r="C11" s="84"/>
      <c r="D11" s="94">
        <v>1</v>
      </c>
      <c r="E11" s="94">
        <v>0</v>
      </c>
      <c r="F11" s="94">
        <v>0</v>
      </c>
      <c r="G11" s="94">
        <v>0</v>
      </c>
      <c r="H11" s="96">
        <v>5</v>
      </c>
      <c r="I11" s="96">
        <v>5</v>
      </c>
      <c r="J11" s="96">
        <v>5</v>
      </c>
      <c r="K11" s="96">
        <v>5</v>
      </c>
      <c r="L11" s="97">
        <v>5</v>
      </c>
      <c r="M11" s="97">
        <v>5</v>
      </c>
      <c r="N11" s="98">
        <v>5</v>
      </c>
      <c r="O11" s="98">
        <v>5</v>
      </c>
      <c r="P11" s="99">
        <v>5</v>
      </c>
      <c r="Q11" s="99">
        <v>5</v>
      </c>
      <c r="R11" s="100">
        <v>5</v>
      </c>
      <c r="S11" s="101">
        <v>5</v>
      </c>
    </row>
    <row r="12" spans="1:19" ht="18.75">
      <c r="A12" s="103">
        <v>10</v>
      </c>
      <c r="B12" s="95" t="s">
        <v>56</v>
      </c>
      <c r="C12" s="84"/>
      <c r="D12" s="94">
        <v>0</v>
      </c>
      <c r="E12" s="94">
        <v>1</v>
      </c>
      <c r="F12" s="94">
        <v>0</v>
      </c>
      <c r="G12" s="94">
        <v>0</v>
      </c>
      <c r="H12" s="96">
        <v>5</v>
      </c>
      <c r="I12" s="96">
        <v>5</v>
      </c>
      <c r="J12" s="96">
        <v>5</v>
      </c>
      <c r="K12" s="96">
        <v>5</v>
      </c>
      <c r="L12" s="97">
        <v>5</v>
      </c>
      <c r="M12" s="97">
        <v>5</v>
      </c>
      <c r="N12" s="98">
        <v>3</v>
      </c>
      <c r="O12" s="98">
        <v>5</v>
      </c>
      <c r="P12" s="99">
        <v>5</v>
      </c>
      <c r="Q12" s="99">
        <v>5</v>
      </c>
      <c r="R12" s="100">
        <v>5</v>
      </c>
      <c r="S12" s="101">
        <v>5</v>
      </c>
    </row>
    <row r="13" spans="1:19" ht="18.75">
      <c r="A13" s="94">
        <v>11</v>
      </c>
      <c r="B13" s="95" t="s">
        <v>55</v>
      </c>
      <c r="C13" s="84"/>
      <c r="D13" s="94">
        <v>0</v>
      </c>
      <c r="E13" s="94">
        <v>0</v>
      </c>
      <c r="F13" s="94">
        <v>1</v>
      </c>
      <c r="G13" s="94">
        <v>0</v>
      </c>
      <c r="H13" s="96">
        <v>4</v>
      </c>
      <c r="I13" s="96">
        <v>5</v>
      </c>
      <c r="J13" s="96">
        <v>4</v>
      </c>
      <c r="K13" s="96">
        <v>4</v>
      </c>
      <c r="L13" s="97">
        <v>4</v>
      </c>
      <c r="M13" s="97">
        <v>4</v>
      </c>
      <c r="N13" s="98">
        <v>3</v>
      </c>
      <c r="O13" s="98">
        <v>4</v>
      </c>
      <c r="P13" s="99">
        <v>5</v>
      </c>
      <c r="Q13" s="99">
        <v>4</v>
      </c>
      <c r="R13" s="100">
        <v>5</v>
      </c>
      <c r="S13" s="101">
        <v>5</v>
      </c>
    </row>
    <row r="14" spans="1:19" ht="18.75">
      <c r="A14" s="103">
        <v>12</v>
      </c>
      <c r="B14" s="95" t="s">
        <v>55</v>
      </c>
      <c r="C14" s="84"/>
      <c r="D14" s="94">
        <v>0</v>
      </c>
      <c r="E14" s="94">
        <v>0</v>
      </c>
      <c r="F14" s="94">
        <v>0</v>
      </c>
      <c r="G14" s="94">
        <v>1</v>
      </c>
      <c r="H14" s="96">
        <v>3</v>
      </c>
      <c r="I14" s="96">
        <v>5</v>
      </c>
      <c r="J14" s="96">
        <v>5</v>
      </c>
      <c r="K14" s="96">
        <v>5</v>
      </c>
      <c r="L14" s="97">
        <v>4</v>
      </c>
      <c r="M14" s="97">
        <v>4</v>
      </c>
      <c r="N14" s="98">
        <v>2</v>
      </c>
      <c r="O14" s="98">
        <v>5</v>
      </c>
      <c r="P14" s="99">
        <v>5</v>
      </c>
      <c r="Q14" s="99">
        <v>5</v>
      </c>
      <c r="R14" s="100">
        <v>5</v>
      </c>
      <c r="S14" s="101">
        <v>5</v>
      </c>
    </row>
    <row r="15" spans="1:19" ht="18.75">
      <c r="A15" s="94">
        <v>13</v>
      </c>
      <c r="B15" s="95" t="s">
        <v>54</v>
      </c>
      <c r="C15" s="84"/>
      <c r="D15" s="94">
        <v>1</v>
      </c>
      <c r="E15" s="94">
        <v>0</v>
      </c>
      <c r="F15" s="94">
        <v>1</v>
      </c>
      <c r="G15" s="94">
        <v>0</v>
      </c>
      <c r="H15" s="96">
        <v>4</v>
      </c>
      <c r="I15" s="96">
        <v>4</v>
      </c>
      <c r="J15" s="96">
        <v>3</v>
      </c>
      <c r="K15" s="96">
        <v>4</v>
      </c>
      <c r="L15" s="97">
        <v>4</v>
      </c>
      <c r="M15" s="97">
        <v>4</v>
      </c>
      <c r="N15" s="98">
        <v>3</v>
      </c>
      <c r="O15" s="98">
        <v>4</v>
      </c>
      <c r="P15" s="99">
        <v>4</v>
      </c>
      <c r="Q15" s="99">
        <v>5</v>
      </c>
      <c r="R15" s="100">
        <v>5</v>
      </c>
      <c r="S15" s="101">
        <v>5</v>
      </c>
    </row>
    <row r="16" spans="1:19" ht="18.75">
      <c r="A16" s="103">
        <v>14</v>
      </c>
      <c r="B16" s="95" t="s">
        <v>54</v>
      </c>
      <c r="C16" s="84"/>
      <c r="D16" s="94">
        <v>0</v>
      </c>
      <c r="E16" s="94">
        <v>0</v>
      </c>
      <c r="F16" s="94">
        <v>1</v>
      </c>
      <c r="G16" s="94">
        <v>0</v>
      </c>
      <c r="H16" s="96">
        <v>5</v>
      </c>
      <c r="I16" s="96">
        <v>5</v>
      </c>
      <c r="J16" s="96">
        <v>5</v>
      </c>
      <c r="K16" s="96">
        <v>5</v>
      </c>
      <c r="L16" s="97">
        <v>5</v>
      </c>
      <c r="M16" s="97">
        <v>5</v>
      </c>
      <c r="N16" s="98">
        <v>5</v>
      </c>
      <c r="O16" s="98">
        <v>5</v>
      </c>
      <c r="P16" s="99">
        <v>5</v>
      </c>
      <c r="Q16" s="99">
        <v>5</v>
      </c>
      <c r="R16" s="100">
        <v>5</v>
      </c>
      <c r="S16" s="101">
        <v>5</v>
      </c>
    </row>
    <row r="17" spans="2:19" ht="18.75">
      <c r="B17" s="105"/>
      <c r="D17" s="106">
        <f>COUNTIF(D3:D16,1)</f>
        <v>2</v>
      </c>
      <c r="E17" s="106">
        <f>COUNTIF(E3:E16,1)</f>
        <v>4</v>
      </c>
      <c r="F17" s="106">
        <f>COUNTIF(F3:F16,1)</f>
        <v>8</v>
      </c>
      <c r="G17" s="106">
        <f>COUNTIF(G3:G16,1)</f>
        <v>1</v>
      </c>
      <c r="H17" s="107">
        <f>AVERAGE(H3:H16)</f>
        <v>4.142857142857143</v>
      </c>
      <c r="I17" s="107">
        <f aca="true" t="shared" si="0" ref="I17:R17">AVERAGE(I3:I16)</f>
        <v>4.5</v>
      </c>
      <c r="J17" s="107">
        <f t="shared" si="0"/>
        <v>4.357142857142857</v>
      </c>
      <c r="K17" s="107">
        <f t="shared" si="0"/>
        <v>4.714285714285714</v>
      </c>
      <c r="L17" s="107">
        <f t="shared" si="0"/>
        <v>4.428571428571429</v>
      </c>
      <c r="M17" s="107">
        <f t="shared" si="0"/>
        <v>4.5</v>
      </c>
      <c r="N17" s="107">
        <f t="shared" si="0"/>
        <v>3.7857142857142856</v>
      </c>
      <c r="O17" s="107">
        <f t="shared" si="0"/>
        <v>4.642857142857143</v>
      </c>
      <c r="P17" s="107">
        <f>AVERAGE(P3:P16)</f>
        <v>4.714285714285714</v>
      </c>
      <c r="Q17" s="107">
        <f>AVERAGE(Q3:Q16)</f>
        <v>4.642857142857143</v>
      </c>
      <c r="R17" s="107">
        <f t="shared" si="0"/>
        <v>4.714285714285714</v>
      </c>
      <c r="S17" s="107">
        <f>AVERAGE(S3:S16)</f>
        <v>4.714285714285714</v>
      </c>
    </row>
    <row r="18" spans="2:19" ht="23.25" customHeight="1">
      <c r="B18" s="105"/>
      <c r="D18" s="108">
        <f>STDEV(D3:D16)</f>
        <v>0.36313651960128146</v>
      </c>
      <c r="E18" s="108">
        <f>STDEV(E3:E16)</f>
        <v>0.4688072309384954</v>
      </c>
      <c r="F18" s="108">
        <f>STDEV(F3:F16)</f>
        <v>0.5135525910130955</v>
      </c>
      <c r="G18" s="108">
        <f>STDEV(G3:G16)</f>
        <v>0.2672612419124244</v>
      </c>
      <c r="H18" s="109">
        <f>STDEV(H3:H16)</f>
        <v>0.8644378215075668</v>
      </c>
      <c r="I18" s="109">
        <f aca="true" t="shared" si="1" ref="I18:R18">STDEV(I3:I16)</f>
        <v>0.6504436355879909</v>
      </c>
      <c r="J18" s="109">
        <f t="shared" si="1"/>
        <v>0.8418973861410958</v>
      </c>
      <c r="K18" s="109">
        <f t="shared" si="1"/>
        <v>0.4688072309384954</v>
      </c>
      <c r="L18" s="109">
        <f t="shared" si="1"/>
        <v>0.6462061726588649</v>
      </c>
      <c r="M18" s="109">
        <f t="shared" si="1"/>
        <v>0.6504436355879909</v>
      </c>
      <c r="N18" s="109">
        <f t="shared" si="1"/>
        <v>1.0509022810878301</v>
      </c>
      <c r="O18" s="109">
        <f t="shared" si="1"/>
        <v>0.4972451580988475</v>
      </c>
      <c r="P18" s="109">
        <f>STDEV(P3:P16)</f>
        <v>0.4688072309384955</v>
      </c>
      <c r="Q18" s="109">
        <f>STDEV(Q3:Q16)</f>
        <v>0.4972451580988475</v>
      </c>
      <c r="R18" s="109">
        <f t="shared" si="1"/>
        <v>0.4688072309384955</v>
      </c>
      <c r="S18" s="109">
        <f>STDEV(S3:S16)</f>
        <v>0.4688072309384955</v>
      </c>
    </row>
    <row r="19" spans="2:24" ht="18.75">
      <c r="B19" s="110"/>
      <c r="D19" s="110"/>
      <c r="E19" s="110"/>
      <c r="F19" s="110"/>
      <c r="G19" s="110"/>
      <c r="H19" s="110"/>
      <c r="I19" s="110"/>
      <c r="J19" s="110"/>
      <c r="K19" s="111">
        <f>STDEV(H3:K16)</f>
        <v>0.735023632449829</v>
      </c>
      <c r="L19" s="110"/>
      <c r="M19" s="111">
        <f>STDEV(L3:M16)</f>
        <v>0.6372477195601834</v>
      </c>
      <c r="N19" s="111">
        <f>STDEV(N3:N16)</f>
        <v>1.0509022810878301</v>
      </c>
      <c r="O19" s="111">
        <f>STDEV(O3:O16)</f>
        <v>0.4972451580988475</v>
      </c>
      <c r="P19" s="112"/>
      <c r="Q19" s="111">
        <f>STDEV(P3:Q16)</f>
        <v>0.47559486560567077</v>
      </c>
      <c r="R19" s="111">
        <f>STDEV(R3:R16)</f>
        <v>0.4688072309384955</v>
      </c>
      <c r="S19" s="112"/>
      <c r="T19" s="110"/>
      <c r="U19" s="110"/>
      <c r="V19" s="110"/>
      <c r="W19" s="110"/>
      <c r="X19" s="110"/>
    </row>
    <row r="20" spans="2:19" ht="18.75">
      <c r="B20" s="86" t="s">
        <v>38</v>
      </c>
      <c r="C20" s="113"/>
      <c r="D20" s="110"/>
      <c r="E20" s="110"/>
      <c r="F20" s="110"/>
      <c r="G20" s="110"/>
      <c r="H20" s="110"/>
      <c r="I20" s="110"/>
      <c r="J20" s="110"/>
      <c r="K20" s="114">
        <f>AVERAGE(H3:K16)</f>
        <v>4.428571428571429</v>
      </c>
      <c r="L20" s="110"/>
      <c r="M20" s="114">
        <f>AVERAGE(L3:M16)</f>
        <v>4.464285714285714</v>
      </c>
      <c r="N20" s="114">
        <f>AVERAGE(N3:N16)</f>
        <v>3.7857142857142856</v>
      </c>
      <c r="O20" s="114">
        <f>AVERAGE(O3:O16)</f>
        <v>4.642857142857143</v>
      </c>
      <c r="P20" s="112"/>
      <c r="Q20" s="114">
        <f>AVERAGE(P3:Q16)</f>
        <v>4.678571428571429</v>
      </c>
      <c r="R20" s="114">
        <f>AVERAGE(R3:R16)</f>
        <v>4.714285714285714</v>
      </c>
      <c r="S20" s="112"/>
    </row>
    <row r="21" spans="2:19" ht="18.75">
      <c r="B21" s="115" t="s">
        <v>56</v>
      </c>
      <c r="C21" s="116">
        <f>COUNTIF(B1:B18,"นิสิตระดับปริญญาตรี")</f>
        <v>8</v>
      </c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</row>
    <row r="22" spans="2:19" ht="18.75">
      <c r="B22" s="115" t="s">
        <v>54</v>
      </c>
      <c r="C22" s="116">
        <f>COUNTIF(B1:B19,"บุคลากรสายสนับสนุน มหาวิทยาลัยนเรศวร")</f>
        <v>3</v>
      </c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</row>
    <row r="23" spans="2:19" ht="18.75">
      <c r="B23" s="115" t="s">
        <v>55</v>
      </c>
      <c r="C23" s="116">
        <f>COUNTIF(B2:B20,"บุคลากรสายวิชาการ มหาวิทยาลัยนเรศวร")</f>
        <v>3</v>
      </c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</row>
    <row r="24" spans="2:7" ht="18.75">
      <c r="B24" s="88" t="s">
        <v>4</v>
      </c>
      <c r="C24" s="88">
        <f>SUM(C20:C23)</f>
        <v>14</v>
      </c>
      <c r="D24" s="110"/>
      <c r="E24" s="110"/>
      <c r="F24" s="110"/>
      <c r="G24" s="110"/>
    </row>
    <row r="25" spans="4:7" ht="18.75">
      <c r="D25" s="110"/>
      <c r="E25" s="110"/>
      <c r="F25" s="110"/>
      <c r="G25" s="110"/>
    </row>
    <row r="26" spans="2:7" ht="18.75">
      <c r="B26" s="90" t="s">
        <v>14</v>
      </c>
      <c r="C26" s="117"/>
      <c r="D26" s="110"/>
      <c r="E26" s="110"/>
      <c r="F26" s="110"/>
      <c r="G26" s="110"/>
    </row>
    <row r="27" spans="2:7" ht="24.75" customHeight="1">
      <c r="B27" s="105" t="s">
        <v>34</v>
      </c>
      <c r="C27" s="94">
        <v>2</v>
      </c>
      <c r="D27" s="110"/>
      <c r="E27" s="110"/>
      <c r="F27" s="110"/>
      <c r="G27" s="110"/>
    </row>
    <row r="28" spans="2:7" ht="18.75">
      <c r="B28" s="105" t="s">
        <v>63</v>
      </c>
      <c r="C28" s="94">
        <v>4</v>
      </c>
      <c r="D28" s="110"/>
      <c r="E28" s="110"/>
      <c r="F28" s="110"/>
      <c r="G28" s="119"/>
    </row>
    <row r="29" spans="2:7" ht="18.75">
      <c r="B29" s="120" t="s">
        <v>17</v>
      </c>
      <c r="C29" s="94">
        <v>8</v>
      </c>
      <c r="D29" s="110"/>
      <c r="E29" s="110"/>
      <c r="F29" s="110"/>
      <c r="G29" s="119"/>
    </row>
    <row r="30" spans="2:7" ht="18.75">
      <c r="B30" s="120" t="s">
        <v>112</v>
      </c>
      <c r="C30" s="94">
        <v>1</v>
      </c>
      <c r="D30" s="110"/>
      <c r="E30" s="110"/>
      <c r="F30" s="110"/>
      <c r="G30" s="119"/>
    </row>
    <row r="31" spans="2:7" ht="18.75">
      <c r="B31" s="121" t="s">
        <v>4</v>
      </c>
      <c r="C31" s="121">
        <f>SUM(C27:C30)</f>
        <v>15</v>
      </c>
      <c r="D31" s="110"/>
      <c r="E31" s="110"/>
      <c r="F31" s="110"/>
      <c r="G31" s="119"/>
    </row>
    <row r="32" spans="4:7" ht="18.75">
      <c r="D32" s="110"/>
      <c r="E32" s="110"/>
      <c r="F32" s="110"/>
      <c r="G32" s="119"/>
    </row>
    <row r="33" spans="4:7" ht="18.75">
      <c r="D33" s="119"/>
      <c r="E33" s="119"/>
      <c r="F33" s="119"/>
      <c r="G33" s="119"/>
    </row>
    <row r="34" spans="4:7" ht="18.75">
      <c r="D34" s="119"/>
      <c r="E34" s="119"/>
      <c r="F34" s="119"/>
      <c r="G34" s="119"/>
    </row>
    <row r="35" spans="4:7" ht="18.75">
      <c r="D35" s="119"/>
      <c r="E35" s="119"/>
      <c r="F35" s="119"/>
      <c r="G35" s="119"/>
    </row>
    <row r="36" spans="4:7" ht="18.75">
      <c r="D36" s="119"/>
      <c r="E36" s="119"/>
      <c r="F36" s="119"/>
      <c r="G36" s="119"/>
    </row>
    <row r="37" spans="4:7" ht="18.75">
      <c r="D37" s="119"/>
      <c r="E37" s="119"/>
      <c r="F37" s="119"/>
      <c r="G37" s="119"/>
    </row>
    <row r="38" spans="4:7" ht="18.75">
      <c r="D38" s="119"/>
      <c r="E38" s="119"/>
      <c r="F38" s="119"/>
      <c r="G38" s="119"/>
    </row>
    <row r="39" spans="4:7" ht="18.75">
      <c r="D39" s="119"/>
      <c r="E39" s="119"/>
      <c r="F39" s="119"/>
      <c r="G39" s="119"/>
    </row>
    <row r="42" spans="3:7" ht="18.75">
      <c r="C42" s="110"/>
      <c r="D42" s="122"/>
      <c r="E42" s="122"/>
      <c r="F42" s="122"/>
      <c r="G42" s="122"/>
    </row>
    <row r="45" spans="4:7" ht="18.75">
      <c r="D45" s="118"/>
      <c r="E45" s="118"/>
      <c r="F45" s="118"/>
      <c r="G45" s="118"/>
    </row>
  </sheetData>
  <sheetProtection/>
  <autoFilter ref="B1:B45"/>
  <mergeCells count="2">
    <mergeCell ref="C1:C2"/>
    <mergeCell ref="G1:G2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2"/>
  <sheetViews>
    <sheetView zoomScale="140" zoomScaleNormal="140" zoomScalePageLayoutView="0" workbookViewId="0" topLeftCell="A9">
      <selection activeCell="F20" sqref="F20"/>
    </sheetView>
  </sheetViews>
  <sheetFormatPr defaultColWidth="8.7109375" defaultRowHeight="12.75"/>
  <cols>
    <col min="1" max="9" width="8.7109375" style="1" customWidth="1"/>
    <col min="10" max="10" width="4.00390625" style="1" customWidth="1"/>
    <col min="11" max="11" width="9.8515625" style="1" customWidth="1"/>
    <col min="12" max="16384" width="8.7109375" style="1" customWidth="1"/>
  </cols>
  <sheetData>
    <row r="1" spans="1:11" s="57" customFormat="1" ht="30.75">
      <c r="A1" s="130" t="s">
        <v>5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</row>
    <row r="2" spans="1:11" s="57" customFormat="1" ht="30.75">
      <c r="A2" s="130" t="s">
        <v>68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</row>
    <row r="3" spans="1:11" s="57" customFormat="1" ht="30.75">
      <c r="A3" s="130" t="s">
        <v>69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</row>
    <row r="4" spans="1:11" s="57" customFormat="1" ht="30.75">
      <c r="A4" s="130" t="s">
        <v>125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</row>
    <row r="5" spans="1:11" s="57" customFormat="1" ht="30.75">
      <c r="A5" s="130" t="s">
        <v>124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</row>
    <row r="7" ht="24">
      <c r="B7" s="1" t="s">
        <v>70</v>
      </c>
    </row>
    <row r="8" ht="24">
      <c r="A8" s="1" t="s">
        <v>130</v>
      </c>
    </row>
    <row r="9" ht="24">
      <c r="A9" s="1" t="s">
        <v>71</v>
      </c>
    </row>
    <row r="10" ht="24">
      <c r="A10" s="1" t="s">
        <v>129</v>
      </c>
    </row>
    <row r="11" ht="24">
      <c r="B11" s="1" t="s">
        <v>126</v>
      </c>
    </row>
    <row r="12" ht="24">
      <c r="A12" s="1" t="s">
        <v>142</v>
      </c>
    </row>
    <row r="13" ht="24">
      <c r="A13" s="1" t="s">
        <v>127</v>
      </c>
    </row>
    <row r="14" ht="24">
      <c r="B14" s="1" t="s">
        <v>72</v>
      </c>
    </row>
    <row r="15" ht="24">
      <c r="A15" s="1" t="s">
        <v>128</v>
      </c>
    </row>
    <row r="16" spans="2:7" s="5" customFormat="1" ht="24">
      <c r="B16" s="3" t="s">
        <v>135</v>
      </c>
      <c r="C16" s="15"/>
      <c r="D16" s="15"/>
      <c r="E16" s="16"/>
      <c r="F16" s="16"/>
      <c r="G16" s="15"/>
    </row>
    <row r="17" ht="24">
      <c r="A17" s="3" t="s">
        <v>136</v>
      </c>
    </row>
    <row r="18" ht="24">
      <c r="A18" s="3" t="s">
        <v>161</v>
      </c>
    </row>
    <row r="19" ht="24">
      <c r="A19" s="3" t="s">
        <v>162</v>
      </c>
    </row>
    <row r="20" ht="24">
      <c r="A20" s="3" t="s">
        <v>137</v>
      </c>
    </row>
    <row r="21" ht="24">
      <c r="A21" s="3" t="s">
        <v>138</v>
      </c>
    </row>
    <row r="22" ht="24">
      <c r="A22" s="3" t="s">
        <v>163</v>
      </c>
    </row>
  </sheetData>
  <sheetProtection/>
  <mergeCells count="5">
    <mergeCell ref="A1:K1"/>
    <mergeCell ref="A5:K5"/>
    <mergeCell ref="A2:K2"/>
    <mergeCell ref="A3:K3"/>
    <mergeCell ref="A4:K4"/>
  </mergeCells>
  <printOptions/>
  <pageMargins left="0.984251968503937" right="0.5118110236220472" top="0.5905511811023623" bottom="0.984251968503937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2:F16"/>
  <sheetViews>
    <sheetView tabSelected="1" zoomScale="130" zoomScaleNormal="130" zoomScalePageLayoutView="0" workbookViewId="0" topLeftCell="A1">
      <selection activeCell="D14" sqref="D14"/>
    </sheetView>
  </sheetViews>
  <sheetFormatPr defaultColWidth="8.7109375" defaultRowHeight="12.75"/>
  <cols>
    <col min="1" max="2" width="8.7109375" style="1" customWidth="1"/>
    <col min="3" max="3" width="5.28125" style="1" customWidth="1"/>
    <col min="4" max="4" width="72.28125" style="42" customWidth="1"/>
    <col min="5" max="5" width="5.28125" style="1" customWidth="1"/>
    <col min="6" max="16384" width="8.7109375" style="1" customWidth="1"/>
  </cols>
  <sheetData>
    <row r="2" spans="3:5" ht="24">
      <c r="C2" s="131" t="s">
        <v>139</v>
      </c>
      <c r="D2" s="131"/>
      <c r="E2" s="60"/>
    </row>
    <row r="3" spans="3:6" ht="24">
      <c r="C3" s="131" t="s">
        <v>140</v>
      </c>
      <c r="D3" s="131"/>
      <c r="E3" s="131"/>
      <c r="F3" s="131"/>
    </row>
    <row r="4" spans="3:4" s="60" customFormat="1" ht="25.5" customHeight="1">
      <c r="C4" s="127">
        <v>1</v>
      </c>
      <c r="D4" s="65" t="s">
        <v>109</v>
      </c>
    </row>
    <row r="5" s="60" customFormat="1" ht="24">
      <c r="D5" s="59"/>
    </row>
    <row r="6" spans="3:5" s="60" customFormat="1" ht="24" customHeight="1">
      <c r="C6" s="131" t="s">
        <v>33</v>
      </c>
      <c r="D6" s="131"/>
      <c r="E6" s="131"/>
    </row>
    <row r="7" spans="3:4" s="60" customFormat="1" ht="24">
      <c r="C7" s="127">
        <v>1</v>
      </c>
      <c r="D7" s="59" t="s">
        <v>84</v>
      </c>
    </row>
    <row r="8" spans="3:4" s="60" customFormat="1" ht="24">
      <c r="C8" s="127">
        <v>2</v>
      </c>
      <c r="D8" s="59" t="s">
        <v>90</v>
      </c>
    </row>
    <row r="9" spans="3:4" s="60" customFormat="1" ht="24">
      <c r="C9" s="127">
        <v>3</v>
      </c>
      <c r="D9" s="59" t="s">
        <v>96</v>
      </c>
    </row>
    <row r="10" spans="3:4" s="60" customFormat="1" ht="24">
      <c r="C10" s="127">
        <v>4</v>
      </c>
      <c r="D10" s="59" t="s">
        <v>110</v>
      </c>
    </row>
    <row r="11" s="60" customFormat="1" ht="24">
      <c r="D11" s="59"/>
    </row>
    <row r="12" s="60" customFormat="1" ht="24">
      <c r="D12" s="59"/>
    </row>
    <row r="13" s="60" customFormat="1" ht="24">
      <c r="D13" s="59"/>
    </row>
    <row r="14" s="60" customFormat="1" ht="24">
      <c r="D14" s="59"/>
    </row>
    <row r="15" s="60" customFormat="1" ht="24">
      <c r="D15" s="59"/>
    </row>
    <row r="16" s="60" customFormat="1" ht="24">
      <c r="D16" s="59"/>
    </row>
  </sheetData>
  <sheetProtection/>
  <mergeCells count="3">
    <mergeCell ref="C3:F3"/>
    <mergeCell ref="C2:D2"/>
    <mergeCell ref="C6:E6"/>
  </mergeCells>
  <printOptions/>
  <pageMargins left="0.11811023622047245" right="0.11811023622047245" top="0.7480314960629921" bottom="0.7480314960629921" header="0.31496062992125984" footer="0.31496062992125984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2"/>
  <sheetViews>
    <sheetView zoomScale="150" zoomScaleNormal="150" zoomScalePageLayoutView="0" workbookViewId="0" topLeftCell="A1">
      <selection activeCell="E21" sqref="E21"/>
    </sheetView>
  </sheetViews>
  <sheetFormatPr defaultColWidth="8.7109375" defaultRowHeight="12.75"/>
  <cols>
    <col min="1" max="1" width="7.140625" style="1" customWidth="1"/>
    <col min="2" max="2" width="9.57421875" style="1" customWidth="1"/>
    <col min="3" max="3" width="11.28125" style="1" customWidth="1"/>
    <col min="4" max="4" width="8.7109375" style="1" customWidth="1"/>
    <col min="5" max="5" width="14.00390625" style="1" customWidth="1"/>
    <col min="6" max="7" width="15.421875" style="1" customWidth="1"/>
    <col min="8" max="8" width="9.421875" style="1" customWidth="1"/>
    <col min="9" max="9" width="13.8515625" style="1" customWidth="1"/>
    <col min="10" max="16384" width="8.7109375" style="1" customWidth="1"/>
  </cols>
  <sheetData>
    <row r="1" spans="1:9" ht="24">
      <c r="A1" s="132" t="s">
        <v>18</v>
      </c>
      <c r="B1" s="132"/>
      <c r="C1" s="132"/>
      <c r="D1" s="132"/>
      <c r="E1" s="132"/>
      <c r="F1" s="132"/>
      <c r="G1" s="132"/>
      <c r="H1" s="132"/>
      <c r="I1" s="2"/>
    </row>
    <row r="3" spans="1:9" s="57" customFormat="1" ht="27.75">
      <c r="A3" s="134" t="s">
        <v>68</v>
      </c>
      <c r="B3" s="134"/>
      <c r="C3" s="134"/>
      <c r="D3" s="134"/>
      <c r="E3" s="134"/>
      <c r="F3" s="134"/>
      <c r="G3" s="134"/>
      <c r="H3" s="134"/>
      <c r="I3" s="81"/>
    </row>
    <row r="4" spans="1:9" s="57" customFormat="1" ht="27.75">
      <c r="A4" s="134" t="s">
        <v>69</v>
      </c>
      <c r="B4" s="134"/>
      <c r="C4" s="134"/>
      <c r="D4" s="134"/>
      <c r="E4" s="134"/>
      <c r="F4" s="134"/>
      <c r="G4" s="134"/>
      <c r="H4" s="134"/>
      <c r="I4" s="81"/>
    </row>
    <row r="5" spans="1:9" s="57" customFormat="1" ht="27.75">
      <c r="A5" s="134" t="s">
        <v>125</v>
      </c>
      <c r="B5" s="134"/>
      <c r="C5" s="134"/>
      <c r="D5" s="134"/>
      <c r="E5" s="134"/>
      <c r="F5" s="134"/>
      <c r="G5" s="134"/>
      <c r="H5" s="134"/>
      <c r="I5" s="81"/>
    </row>
    <row r="6" spans="1:9" s="57" customFormat="1" ht="27.75">
      <c r="A6" s="134" t="s">
        <v>124</v>
      </c>
      <c r="B6" s="134"/>
      <c r="C6" s="134"/>
      <c r="D6" s="134"/>
      <c r="E6" s="134"/>
      <c r="F6" s="134"/>
      <c r="G6" s="134"/>
      <c r="H6" s="134"/>
      <c r="I6" s="81"/>
    </row>
    <row r="7" spans="1:9" s="57" customFormat="1" ht="27.75">
      <c r="A7" s="61"/>
      <c r="B7" s="61"/>
      <c r="C7" s="61"/>
      <c r="D7" s="61"/>
      <c r="E7" s="61"/>
      <c r="F7" s="61"/>
      <c r="G7" s="61"/>
      <c r="H7" s="61"/>
      <c r="I7" s="61"/>
    </row>
    <row r="8" ht="24">
      <c r="B8" s="1" t="s">
        <v>73</v>
      </c>
    </row>
    <row r="9" ht="24">
      <c r="A9" s="1" t="s">
        <v>131</v>
      </c>
    </row>
    <row r="10" ht="24">
      <c r="A10" s="1" t="s">
        <v>132</v>
      </c>
    </row>
    <row r="12" ht="24">
      <c r="A12" s="4" t="s">
        <v>48</v>
      </c>
    </row>
    <row r="13" ht="24.75" thickBot="1">
      <c r="A13" s="3" t="s">
        <v>49</v>
      </c>
    </row>
    <row r="14" spans="2:7" ht="25.5" thickBot="1" thickTop="1">
      <c r="B14" s="133" t="s">
        <v>38</v>
      </c>
      <c r="C14" s="133"/>
      <c r="D14" s="133"/>
      <c r="E14" s="133"/>
      <c r="F14" s="11" t="s">
        <v>6</v>
      </c>
      <c r="G14" s="11" t="s">
        <v>7</v>
      </c>
    </row>
    <row r="15" spans="2:7" ht="24.75" thickTop="1">
      <c r="B15" s="14" t="s">
        <v>56</v>
      </c>
      <c r="C15" s="12"/>
      <c r="D15" s="12"/>
      <c r="E15" s="12"/>
      <c r="F15" s="17">
        <f>คีย์!C21</f>
        <v>8</v>
      </c>
      <c r="G15" s="46">
        <f>F15*100/F$18</f>
        <v>57.142857142857146</v>
      </c>
    </row>
    <row r="16" spans="2:7" ht="24">
      <c r="B16" s="14" t="s">
        <v>54</v>
      </c>
      <c r="C16" s="12"/>
      <c r="D16" s="12"/>
      <c r="E16" s="12"/>
      <c r="F16" s="17">
        <f>คีย์!C22</f>
        <v>3</v>
      </c>
      <c r="G16" s="46">
        <f>F16*100/F$18</f>
        <v>21.428571428571427</v>
      </c>
    </row>
    <row r="17" spans="2:7" ht="24.75" thickBot="1">
      <c r="B17" s="14" t="s">
        <v>55</v>
      </c>
      <c r="C17" s="12"/>
      <c r="D17" s="12"/>
      <c r="E17" s="12"/>
      <c r="F17" s="17">
        <f>คีย์!C23</f>
        <v>3</v>
      </c>
      <c r="G17" s="46">
        <f>F17*100/F$18</f>
        <v>21.428571428571427</v>
      </c>
    </row>
    <row r="18" spans="2:7" ht="25.5" thickBot="1" thickTop="1">
      <c r="B18" s="133" t="s">
        <v>4</v>
      </c>
      <c r="C18" s="133"/>
      <c r="D18" s="133"/>
      <c r="E18" s="133"/>
      <c r="F18" s="13">
        <f>SUM(F15:F17)</f>
        <v>14</v>
      </c>
      <c r="G18" s="45">
        <f>SUM(G15:G17)</f>
        <v>100</v>
      </c>
    </row>
    <row r="19" ht="24.75" thickTop="1"/>
    <row r="20" ht="24">
      <c r="B20" s="1" t="s">
        <v>50</v>
      </c>
    </row>
    <row r="21" ht="24">
      <c r="A21" s="1" t="s">
        <v>113</v>
      </c>
    </row>
    <row r="22" ht="24">
      <c r="A22" s="1" t="s">
        <v>114</v>
      </c>
    </row>
    <row r="24" spans="1:8" ht="24">
      <c r="A24" s="66"/>
      <c r="B24" s="60"/>
      <c r="C24" s="60"/>
      <c r="D24" s="60"/>
      <c r="E24" s="60"/>
      <c r="F24" s="60"/>
      <c r="G24" s="60"/>
      <c r="H24" s="60"/>
    </row>
    <row r="25" spans="1:8" ht="24">
      <c r="A25" s="60"/>
      <c r="B25" s="135"/>
      <c r="C25" s="135"/>
      <c r="D25" s="135"/>
      <c r="E25" s="135"/>
      <c r="F25" s="12"/>
      <c r="G25" s="12"/>
      <c r="H25" s="60"/>
    </row>
    <row r="26" spans="1:8" ht="24">
      <c r="A26" s="60"/>
      <c r="B26" s="136"/>
      <c r="C26" s="136"/>
      <c r="D26" s="136"/>
      <c r="E26" s="136"/>
      <c r="F26" s="67"/>
      <c r="G26" s="55"/>
      <c r="H26" s="60"/>
    </row>
    <row r="27" spans="1:8" ht="24">
      <c r="A27" s="60"/>
      <c r="B27" s="136"/>
      <c r="C27" s="136"/>
      <c r="D27" s="136"/>
      <c r="E27" s="136"/>
      <c r="F27" s="67"/>
      <c r="G27" s="55"/>
      <c r="H27" s="60"/>
    </row>
    <row r="28" spans="1:8" ht="24">
      <c r="A28" s="60"/>
      <c r="B28" s="136"/>
      <c r="C28" s="136"/>
      <c r="D28" s="136"/>
      <c r="E28" s="136"/>
      <c r="F28" s="68"/>
      <c r="G28" s="55"/>
      <c r="H28" s="60"/>
    </row>
    <row r="29" spans="1:8" ht="24">
      <c r="A29" s="60"/>
      <c r="B29" s="136"/>
      <c r="C29" s="136"/>
      <c r="D29" s="136"/>
      <c r="E29" s="136"/>
      <c r="F29" s="67"/>
      <c r="G29" s="55"/>
      <c r="H29" s="60"/>
    </row>
    <row r="30" spans="1:8" ht="24">
      <c r="A30" s="60"/>
      <c r="B30" s="136"/>
      <c r="C30" s="136"/>
      <c r="D30" s="136"/>
      <c r="E30" s="136"/>
      <c r="F30" s="67"/>
      <c r="G30" s="55"/>
      <c r="H30" s="60"/>
    </row>
    <row r="31" spans="1:8" ht="24">
      <c r="A31" s="60"/>
      <c r="B31" s="136"/>
      <c r="C31" s="136"/>
      <c r="D31" s="136"/>
      <c r="E31" s="136"/>
      <c r="F31" s="67"/>
      <c r="G31" s="55"/>
      <c r="H31" s="60"/>
    </row>
    <row r="32" spans="1:8" ht="24">
      <c r="A32" s="60"/>
      <c r="B32" s="135"/>
      <c r="C32" s="135"/>
      <c r="D32" s="135"/>
      <c r="E32" s="135"/>
      <c r="F32" s="69"/>
      <c r="G32" s="70"/>
      <c r="H32" s="60"/>
    </row>
  </sheetData>
  <sheetProtection/>
  <mergeCells count="15">
    <mergeCell ref="B25:E25"/>
    <mergeCell ref="B32:E32"/>
    <mergeCell ref="B27:E27"/>
    <mergeCell ref="B31:E31"/>
    <mergeCell ref="B28:E28"/>
    <mergeCell ref="B29:E29"/>
    <mergeCell ref="B26:E26"/>
    <mergeCell ref="B30:E30"/>
    <mergeCell ref="A1:H1"/>
    <mergeCell ref="B14:E14"/>
    <mergeCell ref="B18:E18"/>
    <mergeCell ref="A3:H3"/>
    <mergeCell ref="A5:H5"/>
    <mergeCell ref="A6:H6"/>
    <mergeCell ref="A4:H4"/>
  </mergeCells>
  <printOptions/>
  <pageMargins left="0.7874015748031497" right="0.4724409448818898" top="0.5905511811023623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4"/>
  <sheetViews>
    <sheetView zoomScale="115" zoomScaleNormal="115" zoomScalePageLayoutView="0" workbookViewId="0" topLeftCell="A1">
      <selection activeCell="B23" sqref="B23"/>
    </sheetView>
  </sheetViews>
  <sheetFormatPr defaultColWidth="9.140625" defaultRowHeight="12.75"/>
  <cols>
    <col min="2" max="2" width="34.140625" style="0" customWidth="1"/>
    <col min="3" max="4" width="13.7109375" style="0" customWidth="1"/>
  </cols>
  <sheetData>
    <row r="1" spans="1:7" ht="24">
      <c r="A1" s="132" t="s">
        <v>19</v>
      </c>
      <c r="B1" s="132"/>
      <c r="C1" s="132"/>
      <c r="D1" s="132"/>
      <c r="E1" s="132"/>
      <c r="F1" s="132"/>
      <c r="G1" s="37"/>
    </row>
    <row r="2" spans="1:7" ht="24">
      <c r="A2" s="2"/>
      <c r="B2" s="2"/>
      <c r="C2" s="2"/>
      <c r="D2" s="2"/>
      <c r="E2" s="2"/>
      <c r="F2" s="2"/>
      <c r="G2" s="2"/>
    </row>
    <row r="3" s="1" customFormat="1" ht="24.75" thickBot="1">
      <c r="A3" s="3" t="s">
        <v>46</v>
      </c>
    </row>
    <row r="4" spans="2:4" s="1" customFormat="1" ht="25.5" thickBot="1" thickTop="1">
      <c r="B4" s="11" t="s">
        <v>16</v>
      </c>
      <c r="C4" s="11" t="s">
        <v>6</v>
      </c>
      <c r="D4" s="11" t="s">
        <v>7</v>
      </c>
    </row>
    <row r="5" spans="2:4" s="1" customFormat="1" ht="24.75" thickTop="1">
      <c r="B5" s="28" t="s">
        <v>34</v>
      </c>
      <c r="C5" s="27">
        <f>คีย์!C27</f>
        <v>2</v>
      </c>
      <c r="D5" s="55">
        <f>C5*100/C9</f>
        <v>13.333333333333334</v>
      </c>
    </row>
    <row r="6" spans="2:4" s="1" customFormat="1" ht="24">
      <c r="B6" s="28" t="s">
        <v>63</v>
      </c>
      <c r="C6" s="27">
        <f>คีย์!C28</f>
        <v>4</v>
      </c>
      <c r="D6" s="55">
        <f>C6*100/C9</f>
        <v>26.666666666666668</v>
      </c>
    </row>
    <row r="7" spans="2:4" s="1" customFormat="1" ht="24">
      <c r="B7" s="44" t="s">
        <v>17</v>
      </c>
      <c r="C7" s="27">
        <f>คีย์!C29</f>
        <v>8</v>
      </c>
      <c r="D7" s="55">
        <f>C7*100/C9</f>
        <v>53.333333333333336</v>
      </c>
    </row>
    <row r="8" spans="2:4" s="1" customFormat="1" ht="24.75" thickBot="1">
      <c r="B8" s="78" t="s">
        <v>112</v>
      </c>
      <c r="C8" s="79">
        <f>คีย์!C30</f>
        <v>1</v>
      </c>
      <c r="D8" s="80">
        <f>C8*100/C9</f>
        <v>6.666666666666667</v>
      </c>
    </row>
    <row r="9" spans="2:4" s="1" customFormat="1" ht="25.5" thickBot="1" thickTop="1">
      <c r="B9" s="54" t="s">
        <v>4</v>
      </c>
      <c r="C9" s="54">
        <f>SUM(C5:C8)</f>
        <v>15</v>
      </c>
      <c r="D9" s="53">
        <f>C9*100/C9</f>
        <v>100</v>
      </c>
    </row>
    <row r="10" s="1" customFormat="1" ht="24.75" thickTop="1"/>
    <row r="11" s="1" customFormat="1" ht="24">
      <c r="B11" s="1" t="s">
        <v>74</v>
      </c>
    </row>
    <row r="12" s="1" customFormat="1" ht="24">
      <c r="A12" s="1" t="s">
        <v>115</v>
      </c>
    </row>
    <row r="13" s="64" customFormat="1" ht="24">
      <c r="A13" s="1" t="s">
        <v>116</v>
      </c>
    </row>
    <row r="14" ht="12.75">
      <c r="A14" t="s">
        <v>117</v>
      </c>
    </row>
  </sheetData>
  <sheetProtection/>
  <mergeCells count="1">
    <mergeCell ref="A1:F1"/>
  </mergeCells>
  <printOptions/>
  <pageMargins left="0.7874015748031497" right="0.15748031496062992" top="0.7086614173228347" bottom="0.7086614173228347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7"/>
  <sheetViews>
    <sheetView zoomScale="130" zoomScaleNormal="130" zoomScalePageLayoutView="0" workbookViewId="0" topLeftCell="A31">
      <selection activeCell="D47" sqref="D47"/>
    </sheetView>
  </sheetViews>
  <sheetFormatPr defaultColWidth="8.7109375" defaultRowHeight="12.75"/>
  <cols>
    <col min="1" max="3" width="8.7109375" style="1" customWidth="1"/>
    <col min="4" max="4" width="42.8515625" style="1" customWidth="1"/>
    <col min="5" max="5" width="5.8515625" style="1" bestFit="1" customWidth="1"/>
    <col min="6" max="6" width="7.28125" style="1" customWidth="1"/>
    <col min="7" max="7" width="14.7109375" style="1" customWidth="1"/>
    <col min="8" max="8" width="2.8515625" style="1" customWidth="1"/>
    <col min="9" max="16384" width="8.7109375" style="1" customWidth="1"/>
  </cols>
  <sheetData>
    <row r="1" spans="1:7" ht="24">
      <c r="A1" s="132" t="s">
        <v>20</v>
      </c>
      <c r="B1" s="132"/>
      <c r="C1" s="132"/>
      <c r="D1" s="132"/>
      <c r="E1" s="132"/>
      <c r="F1" s="132"/>
      <c r="G1" s="132"/>
    </row>
    <row r="2" spans="1:7" ht="24">
      <c r="A2" s="2"/>
      <c r="B2" s="2"/>
      <c r="C2" s="2"/>
      <c r="D2" s="2"/>
      <c r="E2" s="2"/>
      <c r="F2" s="2"/>
      <c r="G2" s="2"/>
    </row>
    <row r="3" ht="20.25" customHeight="1">
      <c r="A3" s="4" t="s">
        <v>45</v>
      </c>
    </row>
    <row r="4" ht="20.25" customHeight="1" thickBot="1">
      <c r="A4" s="3" t="s">
        <v>42</v>
      </c>
    </row>
    <row r="5" spans="1:7" s="5" customFormat="1" ht="24" thickTop="1">
      <c r="A5" s="148" t="s">
        <v>1</v>
      </c>
      <c r="B5" s="149"/>
      <c r="C5" s="149"/>
      <c r="D5" s="149"/>
      <c r="E5" s="152" t="s">
        <v>119</v>
      </c>
      <c r="F5" s="153"/>
      <c r="G5" s="154"/>
    </row>
    <row r="6" spans="1:7" s="5" customFormat="1" ht="24" thickBot="1">
      <c r="A6" s="150"/>
      <c r="B6" s="151"/>
      <c r="C6" s="151"/>
      <c r="D6" s="151"/>
      <c r="E6" s="6"/>
      <c r="F6" s="6" t="s">
        <v>3</v>
      </c>
      <c r="G6" s="6" t="s">
        <v>8</v>
      </c>
    </row>
    <row r="7" spans="1:7" s="5" customFormat="1" ht="24" thickTop="1">
      <c r="A7" s="36" t="s">
        <v>10</v>
      </c>
      <c r="B7" s="35"/>
      <c r="C7" s="34"/>
      <c r="D7" s="33"/>
      <c r="E7" s="30"/>
      <c r="F7" s="30"/>
      <c r="G7" s="10"/>
    </row>
    <row r="8" spans="1:7" s="5" customFormat="1" ht="23.25">
      <c r="A8" s="7" t="s">
        <v>43</v>
      </c>
      <c r="B8" s="8"/>
      <c r="C8" s="8"/>
      <c r="D8" s="8"/>
      <c r="E8" s="9">
        <f>คีย์!H17</f>
        <v>4.142857142857143</v>
      </c>
      <c r="F8" s="22">
        <f>คีย์!H18</f>
        <v>0.8644378215075668</v>
      </c>
      <c r="G8" s="21" t="str">
        <f>IF(E8&gt;4.5,"มากที่สุด",IF(E8&gt;3.5,"มาก",IF(E8&gt;2.5,"ปานกลาง",IF(E8&gt;1.5,"น้อย",IF(E8&lt;=1.5,"น้อยที่สุด")))))</f>
        <v>มาก</v>
      </c>
    </row>
    <row r="9" spans="1:7" s="5" customFormat="1" ht="23.25">
      <c r="A9" s="18" t="s">
        <v>44</v>
      </c>
      <c r="B9" s="19"/>
      <c r="C9" s="19"/>
      <c r="D9" s="19"/>
      <c r="E9" s="20">
        <f>คีย์!I17</f>
        <v>4.5</v>
      </c>
      <c r="F9" s="22">
        <f>คีย์!I18</f>
        <v>0.6504436355879909</v>
      </c>
      <c r="G9" s="21" t="str">
        <f>IF(E9&gt;4.5,"มากที่สุด",IF(E9&gt;3.5,"มาก",IF(E9&gt;2.5,"ปานกลาง",IF(E9&gt;1.5,"น้อย",IF(E9&lt;=1.5,"น้อยที่สุด")))))</f>
        <v>มาก</v>
      </c>
    </row>
    <row r="10" spans="1:7" s="5" customFormat="1" ht="23.25">
      <c r="A10" s="18" t="s">
        <v>118</v>
      </c>
      <c r="B10" s="19"/>
      <c r="C10" s="19"/>
      <c r="D10" s="19"/>
      <c r="E10" s="20">
        <f>คีย์!J17</f>
        <v>4.357142857142857</v>
      </c>
      <c r="F10" s="22">
        <f>คีย์!J18</f>
        <v>0.8418973861410958</v>
      </c>
      <c r="G10" s="21" t="str">
        <f>IF(E10&gt;4.5,"มากที่สุด",IF(E10&gt;3.5,"มาก",IF(E10&gt;2.5,"ปานกลาง",IF(E10&gt;1.5,"น้อย",IF(E10&lt;=1.5,"น้อยที่สุด")))))</f>
        <v>มาก</v>
      </c>
    </row>
    <row r="11" spans="1:7" s="5" customFormat="1" ht="23.25">
      <c r="A11" s="7" t="s">
        <v>64</v>
      </c>
      <c r="B11" s="8"/>
      <c r="C11" s="8"/>
      <c r="D11" s="8"/>
      <c r="E11" s="20">
        <f>คีย์!K17</f>
        <v>4.714285714285714</v>
      </c>
      <c r="F11" s="9">
        <f>คีย์!K18</f>
        <v>0.4688072309384954</v>
      </c>
      <c r="G11" s="10" t="str">
        <f>IF(E11&gt;4.5,"มากที่สุด",IF(E11&gt;3.5,"มาก",IF(E11&gt;2.5,"ปานกลาง",IF(E11&gt;1.5,"น้อย",IF(E11&lt;=1.5,"น้อยที่สุด")))))</f>
        <v>มากที่สุด</v>
      </c>
    </row>
    <row r="12" spans="1:7" s="5" customFormat="1" ht="23.25">
      <c r="A12" s="137" t="s">
        <v>12</v>
      </c>
      <c r="B12" s="138"/>
      <c r="C12" s="138"/>
      <c r="D12" s="139"/>
      <c r="E12" s="24">
        <f>คีย์!K20</f>
        <v>4.428571428571429</v>
      </c>
      <c r="F12" s="24">
        <f>คีย์!K19</f>
        <v>0.735023632449829</v>
      </c>
      <c r="G12" s="25" t="str">
        <f>IF(E12&gt;4.5,"มากที่สุด",IF(E12&gt;3.5,"มาก",IF(E12&gt;2.5,"ปานกลาง",IF(E12&gt;1.5,"น้อย",IF(E12&lt;=1.5,"น้อยที่สุด")))))</f>
        <v>มาก</v>
      </c>
    </row>
    <row r="13" spans="1:7" s="5" customFormat="1" ht="23.25">
      <c r="A13" s="143" t="s">
        <v>65</v>
      </c>
      <c r="B13" s="144"/>
      <c r="C13" s="144"/>
      <c r="D13" s="145"/>
      <c r="E13" s="29"/>
      <c r="F13" s="29"/>
      <c r="G13" s="32"/>
    </row>
    <row r="14" spans="1:7" s="5" customFormat="1" ht="23.25">
      <c r="A14" s="7" t="s">
        <v>66</v>
      </c>
      <c r="B14" s="19"/>
      <c r="C14" s="19"/>
      <c r="D14" s="31"/>
      <c r="E14" s="22">
        <f>คีย์!L17</f>
        <v>4.428571428571429</v>
      </c>
      <c r="F14" s="22">
        <f>คีย์!L18</f>
        <v>0.6462061726588649</v>
      </c>
      <c r="G14" s="23" t="str">
        <f>IF(E14&gt;4.5,"มากที่สุด",IF(E14&gt;3.5,"มาก",IF(E14&gt;2.5,"ปานกลาง",IF(E14&gt;1.5,"น้อย",IF(E14&lt;=1.5,"น้อยที่สุด")))))</f>
        <v>มาก</v>
      </c>
    </row>
    <row r="15" spans="1:7" s="5" customFormat="1" ht="23.25">
      <c r="A15" s="18" t="s">
        <v>121</v>
      </c>
      <c r="B15" s="39"/>
      <c r="C15" s="41"/>
      <c r="D15" s="40"/>
      <c r="E15" s="22">
        <f>คีย์!M17</f>
        <v>4.5</v>
      </c>
      <c r="F15" s="22">
        <f>คีย์!M18</f>
        <v>0.6504436355879909</v>
      </c>
      <c r="G15" s="23" t="str">
        <f>IF(E15&gt;4.5,"มากที่สุด",IF(E15&gt;3.5,"มาก",IF(E15&gt;2.5,"ปานกลาง",IF(E15&gt;1.5,"น้อย",IF(E15&lt;=1.5,"น้อยที่สุด")))))</f>
        <v>มาก</v>
      </c>
    </row>
    <row r="16" spans="1:7" s="5" customFormat="1" ht="23.25">
      <c r="A16" s="137" t="s">
        <v>11</v>
      </c>
      <c r="B16" s="138"/>
      <c r="C16" s="138"/>
      <c r="D16" s="139"/>
      <c r="E16" s="24">
        <f>คีย์!M20</f>
        <v>4.464285714285714</v>
      </c>
      <c r="F16" s="24">
        <f>คีย์!M19</f>
        <v>0.6372477195601834</v>
      </c>
      <c r="G16" s="25" t="str">
        <f>IF(E16&gt;4.5,"มากที่สุด",IF(E16&gt;3.5,"มาก",IF(E16&gt;2.5,"ปานกลาง",IF(E16&gt;1.5,"น้อย",IF(E16&lt;=1.5,"น้อยที่สุด")))))</f>
        <v>มาก</v>
      </c>
    </row>
    <row r="17" spans="1:7" s="5" customFormat="1" ht="23.25">
      <c r="A17" s="72" t="s">
        <v>152</v>
      </c>
      <c r="B17" s="8"/>
      <c r="C17" s="8"/>
      <c r="D17" s="63"/>
      <c r="E17" s="9"/>
      <c r="F17" s="9"/>
      <c r="G17" s="10"/>
    </row>
    <row r="18" spans="1:7" s="5" customFormat="1" ht="23.25">
      <c r="A18" s="73" t="s">
        <v>153</v>
      </c>
      <c r="B18" s="74"/>
      <c r="C18" s="74"/>
      <c r="D18" s="74"/>
      <c r="E18" s="75">
        <f>คีย์!P17</f>
        <v>4.714285714285714</v>
      </c>
      <c r="F18" s="75">
        <f>คีย์!P18</f>
        <v>0.4688072309384955</v>
      </c>
      <c r="G18" s="76" t="str">
        <f>IF(E18&gt;4.5,"มากที่สุด",IF(E18&gt;3.5,"มาก",IF(E18&gt;2.5,"ปานกลาง",IF(E18&gt;1.5,"น้อย",IF(E18&lt;=1.5,"น้อยที่สุด")))))</f>
        <v>มากที่สุด</v>
      </c>
    </row>
    <row r="19" spans="1:7" s="5" customFormat="1" ht="23.25">
      <c r="A19" s="123" t="s">
        <v>120</v>
      </c>
      <c r="B19" s="124"/>
      <c r="C19" s="124"/>
      <c r="D19" s="124"/>
      <c r="E19" s="125"/>
      <c r="F19" s="125"/>
      <c r="G19" s="126"/>
    </row>
    <row r="20" spans="1:7" s="5" customFormat="1" ht="23.25">
      <c r="A20" s="73" t="s">
        <v>154</v>
      </c>
      <c r="B20" s="74"/>
      <c r="C20" s="74"/>
      <c r="D20" s="74"/>
      <c r="E20" s="75">
        <f>คีย์!Q17</f>
        <v>4.642857142857143</v>
      </c>
      <c r="F20" s="75">
        <f>คีย์!Q18</f>
        <v>0.4972451580988475</v>
      </c>
      <c r="G20" s="76" t="str">
        <f>IF(E20&gt;4.5,"มากที่สุด",IF(E20&gt;3.5,"มาก",IF(E20&gt;2.5,"ปานกลาง",IF(E20&gt;1.5,"น้อย",IF(E20&lt;=1.5,"น้อยที่สุด")))))</f>
        <v>มากที่สุด</v>
      </c>
    </row>
    <row r="21" spans="1:7" s="5" customFormat="1" ht="23.25">
      <c r="A21" s="123" t="s">
        <v>120</v>
      </c>
      <c r="B21" s="124"/>
      <c r="C21" s="124"/>
      <c r="D21" s="124"/>
      <c r="E21" s="125"/>
      <c r="F21" s="125"/>
      <c r="G21" s="126"/>
    </row>
    <row r="22" spans="1:7" s="5" customFormat="1" ht="23.25">
      <c r="A22" s="140" t="s">
        <v>22</v>
      </c>
      <c r="B22" s="141"/>
      <c r="C22" s="141"/>
      <c r="D22" s="142"/>
      <c r="E22" s="77">
        <f>คีย์!Q20</f>
        <v>4.678571428571429</v>
      </c>
      <c r="F22" s="77">
        <f>คีย์!Q19</f>
        <v>0.47559486560567077</v>
      </c>
      <c r="G22" s="26" t="str">
        <f>IF(E22&gt;4.5,"มากที่สุด",IF(E22&gt;3.5,"มาก",IF(E22&gt;2.5,"ปานกลาง",IF(E22&gt;1.5,"น้อย",IF(E22&lt;=1.5,"น้อยที่สุด")))))</f>
        <v>มากที่สุด</v>
      </c>
    </row>
    <row r="23" spans="1:7" s="5" customFormat="1" ht="23.25">
      <c r="A23" s="146" t="s">
        <v>155</v>
      </c>
      <c r="B23" s="147"/>
      <c r="C23" s="147"/>
      <c r="D23" s="147"/>
      <c r="E23" s="38"/>
      <c r="F23" s="29"/>
      <c r="G23" s="32"/>
    </row>
    <row r="24" spans="1:7" s="5" customFormat="1" ht="23.25">
      <c r="A24" s="18" t="s">
        <v>156</v>
      </c>
      <c r="B24" s="19"/>
      <c r="C24" s="19"/>
      <c r="D24" s="19"/>
      <c r="E24" s="22">
        <f>คีย์!R17</f>
        <v>4.714285714285714</v>
      </c>
      <c r="F24" s="22">
        <f>คีย์!R18</f>
        <v>0.4688072309384955</v>
      </c>
      <c r="G24" s="21" t="str">
        <f>IF(E24&gt;4.5,"มากที่สุด",IF(E24&gt;3.5,"มาก",IF(E24&gt;2.5,"ปานกลาง",IF(E24&gt;1.5,"น้อย",IF(E24&lt;=1.5,"น้อยที่สุด")))))</f>
        <v>มากที่สุด</v>
      </c>
    </row>
    <row r="25" spans="1:7" s="5" customFormat="1" ht="23.25">
      <c r="A25" s="137" t="s">
        <v>47</v>
      </c>
      <c r="B25" s="162"/>
      <c r="C25" s="162"/>
      <c r="D25" s="163"/>
      <c r="E25" s="24">
        <f>คีย์!R20</f>
        <v>4.714285714285714</v>
      </c>
      <c r="F25" s="24">
        <f>คีย์!R19</f>
        <v>0.4688072309384955</v>
      </c>
      <c r="G25" s="25" t="str">
        <f>IF(E25&gt;4.5,"มากที่สุด",IF(E25&gt;3.5,"มาก",IF(E25&gt;2.5,"ปานกลาง",IF(E25&gt;1.5,"น้อย",IF(E25&lt;=1.5,"น้อยที่สุด")))))</f>
        <v>มากที่สุด</v>
      </c>
    </row>
    <row r="26" spans="1:7" s="5" customFormat="1" ht="24" thickBot="1">
      <c r="A26" s="157" t="s">
        <v>4</v>
      </c>
      <c r="B26" s="158"/>
      <c r="C26" s="158"/>
      <c r="D26" s="159"/>
      <c r="E26" s="160">
        <f>คีย์!S17</f>
        <v>4.714285714285714</v>
      </c>
      <c r="F26" s="160">
        <f>คีย์!S18</f>
        <v>0.4688072309384955</v>
      </c>
      <c r="G26" s="161" t="str">
        <f>IF(E26&gt;4.5,"มากที่สุด",IF(E26&gt;3.5,"มาก",IF(E26&gt;2.5,"ปานกลาง",IF(E26&gt;1.5,"น้อย",IF(E26&lt;=1.5,"น้อยที่สุด")))))</f>
        <v>มากที่สุด</v>
      </c>
    </row>
    <row r="27" spans="1:7" s="5" customFormat="1" ht="24" thickTop="1">
      <c r="A27" s="15"/>
      <c r="B27" s="15"/>
      <c r="C27" s="15"/>
      <c r="D27" s="15"/>
      <c r="E27" s="16"/>
      <c r="F27" s="16"/>
      <c r="G27" s="15"/>
    </row>
    <row r="28" spans="1:7" s="5" customFormat="1" ht="23.25">
      <c r="A28" s="15"/>
      <c r="B28" s="15"/>
      <c r="C28" s="15"/>
      <c r="D28" s="15"/>
      <c r="E28" s="16"/>
      <c r="F28" s="16"/>
      <c r="G28" s="15"/>
    </row>
    <row r="29" spans="1:7" s="5" customFormat="1" ht="23.25">
      <c r="A29" s="15"/>
      <c r="B29" s="15"/>
      <c r="C29" s="15"/>
      <c r="D29" s="15"/>
      <c r="E29" s="16"/>
      <c r="F29" s="16"/>
      <c r="G29" s="15"/>
    </row>
    <row r="30" spans="1:7" s="5" customFormat="1" ht="23.25">
      <c r="A30" s="15"/>
      <c r="B30" s="15"/>
      <c r="C30" s="15"/>
      <c r="D30" s="15"/>
      <c r="E30" s="16"/>
      <c r="F30" s="16"/>
      <c r="G30" s="15"/>
    </row>
    <row r="31" spans="1:7" s="5" customFormat="1" ht="23.25">
      <c r="A31" s="15"/>
      <c r="B31" s="15"/>
      <c r="C31" s="15"/>
      <c r="D31" s="15"/>
      <c r="E31" s="16"/>
      <c r="F31" s="16"/>
      <c r="G31" s="15"/>
    </row>
    <row r="32" spans="1:7" s="5" customFormat="1" ht="23.25">
      <c r="A32" s="15"/>
      <c r="B32" s="15"/>
      <c r="C32" s="15"/>
      <c r="D32" s="15"/>
      <c r="E32" s="16"/>
      <c r="F32" s="16"/>
      <c r="G32" s="15"/>
    </row>
    <row r="33" spans="1:7" s="5" customFormat="1" ht="23.25">
      <c r="A33" s="15"/>
      <c r="B33" s="15"/>
      <c r="C33" s="15"/>
      <c r="D33" s="15"/>
      <c r="E33" s="16"/>
      <c r="F33" s="16"/>
      <c r="G33" s="15"/>
    </row>
    <row r="34" spans="1:7" s="5" customFormat="1" ht="23.25">
      <c r="A34" s="15"/>
      <c r="B34" s="15"/>
      <c r="C34" s="15"/>
      <c r="D34" s="15"/>
      <c r="E34" s="16"/>
      <c r="F34" s="16"/>
      <c r="G34" s="15"/>
    </row>
    <row r="35" spans="1:7" s="5" customFormat="1" ht="23.25">
      <c r="A35" s="15"/>
      <c r="B35" s="15"/>
      <c r="C35" s="15"/>
      <c r="D35" s="56" t="s">
        <v>15</v>
      </c>
      <c r="E35" s="16"/>
      <c r="F35" s="16"/>
      <c r="G35" s="15"/>
    </row>
    <row r="36" spans="1:7" s="5" customFormat="1" ht="23.25">
      <c r="A36" s="15"/>
      <c r="B36" s="15"/>
      <c r="C36" s="15"/>
      <c r="D36" s="15"/>
      <c r="E36" s="16"/>
      <c r="F36" s="16"/>
      <c r="G36" s="15"/>
    </row>
    <row r="37" spans="2:7" s="5" customFormat="1" ht="24">
      <c r="B37" s="3" t="s">
        <v>67</v>
      </c>
      <c r="C37" s="15"/>
      <c r="D37" s="15"/>
      <c r="E37" s="16"/>
      <c r="F37" s="16"/>
      <c r="G37" s="15"/>
    </row>
    <row r="38" ht="24">
      <c r="A38" s="3" t="s">
        <v>122</v>
      </c>
    </row>
    <row r="39" ht="24">
      <c r="A39" s="3" t="s">
        <v>159</v>
      </c>
    </row>
    <row r="40" ht="24">
      <c r="A40" s="3" t="s">
        <v>133</v>
      </c>
    </row>
    <row r="41" ht="24">
      <c r="A41" s="3" t="s">
        <v>123</v>
      </c>
    </row>
    <row r="42" ht="24">
      <c r="A42" s="3" t="s">
        <v>134</v>
      </c>
    </row>
    <row r="43" ht="24">
      <c r="A43" s="3" t="s">
        <v>157</v>
      </c>
    </row>
    <row r="44" ht="24">
      <c r="A44" s="3"/>
    </row>
    <row r="45" ht="24">
      <c r="A45" s="3"/>
    </row>
    <row r="46" ht="24">
      <c r="A46" s="3"/>
    </row>
    <row r="47" ht="24">
      <c r="A47" s="3"/>
    </row>
  </sheetData>
  <sheetProtection/>
  <mergeCells count="10">
    <mergeCell ref="A13:D13"/>
    <mergeCell ref="A23:D23"/>
    <mergeCell ref="A1:G1"/>
    <mergeCell ref="A5:D6"/>
    <mergeCell ref="E5:G5"/>
    <mergeCell ref="A26:D26"/>
    <mergeCell ref="A12:D12"/>
    <mergeCell ref="A22:D22"/>
    <mergeCell ref="A25:D25"/>
    <mergeCell ref="A16:D16"/>
  </mergeCells>
  <printOptions/>
  <pageMargins left="0.78740157480315" right="0.15748031496063" top="0.708661417322835" bottom="0.708661417322835" header="0.31496062992126" footer="0.31496062992126"/>
  <pageSetup horizontalDpi="600" verticalDpi="600" orientation="portrait" paperSize="9" scale="95" r:id="rId3"/>
  <legacyDrawing r:id="rId2"/>
  <oleObjects>
    <oleObject progId="Equation.3" shapeId="1083865" r:id="rId1"/>
  </oleObjects>
</worksheet>
</file>

<file path=xl/worksheets/sheet8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selection activeCell="H21" sqref="H21"/>
    </sheetView>
  </sheetViews>
  <sheetFormatPr defaultColWidth="9.140625" defaultRowHeight="12.75"/>
  <cols>
    <col min="1" max="1" width="5.8515625" style="5" customWidth="1"/>
    <col min="2" max="2" width="8.8515625" style="5" customWidth="1"/>
    <col min="3" max="3" width="9.140625" style="5" customWidth="1"/>
    <col min="4" max="4" width="17.57421875" style="5" customWidth="1"/>
    <col min="5" max="5" width="19.57421875" style="5" customWidth="1"/>
    <col min="6" max="7" width="8.28125" style="167" customWidth="1"/>
    <col min="8" max="8" width="16.57421875" style="167" customWidth="1"/>
    <col min="9" max="16384" width="9.140625" style="5" customWidth="1"/>
  </cols>
  <sheetData>
    <row r="1" spans="1:9" s="166" customFormat="1" ht="24">
      <c r="A1" s="164"/>
      <c r="B1" s="165" t="s">
        <v>158</v>
      </c>
      <c r="C1" s="165"/>
      <c r="D1" s="165"/>
      <c r="E1" s="165"/>
      <c r="F1" s="165"/>
      <c r="G1" s="165"/>
      <c r="H1" s="165"/>
      <c r="I1" s="164"/>
    </row>
    <row r="2" spans="2:9" ht="23.25">
      <c r="B2" s="167"/>
      <c r="C2" s="167"/>
      <c r="D2" s="167"/>
      <c r="E2" s="167"/>
      <c r="I2" s="168"/>
    </row>
    <row r="3" spans="2:8" s="1" customFormat="1" ht="24">
      <c r="B3" s="58" t="s">
        <v>143</v>
      </c>
      <c r="F3" s="2"/>
      <c r="G3" s="2"/>
      <c r="H3" s="2"/>
    </row>
    <row r="4" spans="2:8" s="37" customFormat="1" ht="24.75" thickBot="1">
      <c r="B4" s="169" t="s">
        <v>148</v>
      </c>
      <c r="F4" s="2"/>
      <c r="G4" s="170"/>
      <c r="H4" s="170"/>
    </row>
    <row r="5" spans="2:8" s="1" customFormat="1" ht="24.75" thickTop="1">
      <c r="B5" s="171" t="s">
        <v>1</v>
      </c>
      <c r="C5" s="172"/>
      <c r="D5" s="172"/>
      <c r="E5" s="173"/>
      <c r="F5" s="174"/>
      <c r="G5" s="175" t="s">
        <v>3</v>
      </c>
      <c r="H5" s="175" t="s">
        <v>8</v>
      </c>
    </row>
    <row r="6" spans="2:8" s="1" customFormat="1" ht="24.75" thickBot="1">
      <c r="B6" s="176"/>
      <c r="C6" s="177"/>
      <c r="D6" s="177"/>
      <c r="E6" s="178"/>
      <c r="F6" s="179"/>
      <c r="G6" s="180"/>
      <c r="H6" s="180"/>
    </row>
    <row r="7" spans="2:9" s="1" customFormat="1" ht="24.75" thickTop="1">
      <c r="B7" s="181" t="s">
        <v>144</v>
      </c>
      <c r="C7" s="182"/>
      <c r="D7" s="182"/>
      <c r="E7" s="183"/>
      <c r="F7" s="184"/>
      <c r="G7" s="185"/>
      <c r="H7" s="186"/>
      <c r="I7" s="60"/>
    </row>
    <row r="8" spans="2:8" s="1" customFormat="1" ht="24">
      <c r="B8" s="187" t="s">
        <v>149</v>
      </c>
      <c r="C8" s="188"/>
      <c r="D8" s="188"/>
      <c r="E8" s="189"/>
      <c r="F8" s="190">
        <f>คีย์!N20</f>
        <v>3.7857142857142856</v>
      </c>
      <c r="G8" s="190">
        <f>คีย์!N19</f>
        <v>1.0509022810878301</v>
      </c>
      <c r="H8" s="191" t="str">
        <f>IF(F8&gt;4.5,"มากที่สุด",IF(F8&gt;3.5,"มาก",IF(F8&gt;2.5,"ปานกลาง",IF(F8&gt;1.5,"น้อย",IF(F8&lt;=1.5,"น้อยที่สุด")))))</f>
        <v>มาก</v>
      </c>
    </row>
    <row r="9" spans="2:8" s="1" customFormat="1" ht="24">
      <c r="B9" s="192" t="s">
        <v>150</v>
      </c>
      <c r="C9" s="193"/>
      <c r="D9" s="193"/>
      <c r="E9" s="194"/>
      <c r="F9" s="195"/>
      <c r="G9" s="195"/>
      <c r="H9" s="196"/>
    </row>
    <row r="10" spans="2:8" s="1" customFormat="1" ht="24.75" thickBot="1">
      <c r="B10" s="197" t="s">
        <v>145</v>
      </c>
      <c r="C10" s="198"/>
      <c r="D10" s="198"/>
      <c r="E10" s="199"/>
      <c r="F10" s="200">
        <f>คีย์!N20</f>
        <v>3.7857142857142856</v>
      </c>
      <c r="G10" s="201">
        <f>คีย์!N19</f>
        <v>1.0509022810878301</v>
      </c>
      <c r="H10" s="202" t="str">
        <f>IF(F10&gt;4.5,"มากที่สุด",IF(F10&gt;3.5,"มาก",IF(F10&gt;2.5,"ปานกลาง",IF(F10&gt;1.5,"น้อย",IF(F10&lt;=1.5,"น้อยที่สุด")))))</f>
        <v>มาก</v>
      </c>
    </row>
    <row r="11" spans="2:8" s="1" customFormat="1" ht="24.75" thickTop="1">
      <c r="B11" s="203" t="s">
        <v>146</v>
      </c>
      <c r="C11" s="204"/>
      <c r="D11" s="204"/>
      <c r="E11" s="205"/>
      <c r="F11" s="206"/>
      <c r="G11" s="206"/>
      <c r="H11" s="207"/>
    </row>
    <row r="12" spans="2:8" s="1" customFormat="1" ht="21" customHeight="1">
      <c r="B12" s="217" t="s">
        <v>151</v>
      </c>
      <c r="C12" s="218"/>
      <c r="D12" s="218"/>
      <c r="E12" s="219"/>
      <c r="F12" s="190">
        <f>คีย์!O20</f>
        <v>4.642857142857143</v>
      </c>
      <c r="G12" s="190">
        <f>คีย์!O19</f>
        <v>0.4972451580988475</v>
      </c>
      <c r="H12" s="191" t="str">
        <f>IF(F12&gt;4.5,"มากที่สุด",IF(F12&gt;3.5,"มาก",IF(F12&gt;2.5,"ปานกลาง",IF(F12&gt;1.5,"น้อย",IF(F12&lt;=1.5,"น้อยที่สุด")))))</f>
        <v>มากที่สุด</v>
      </c>
    </row>
    <row r="13" spans="2:8" s="1" customFormat="1" ht="21" customHeight="1">
      <c r="B13" s="192" t="s">
        <v>150</v>
      </c>
      <c r="C13" s="193"/>
      <c r="D13" s="193"/>
      <c r="E13" s="194"/>
      <c r="F13" s="195"/>
      <c r="G13" s="195"/>
      <c r="H13" s="196"/>
    </row>
    <row r="14" spans="2:10" s="1" customFormat="1" ht="24.75" thickBot="1">
      <c r="B14" s="208" t="s">
        <v>145</v>
      </c>
      <c r="C14" s="209"/>
      <c r="D14" s="209"/>
      <c r="E14" s="210"/>
      <c r="F14" s="201">
        <f>คีย์!O20</f>
        <v>4.642857142857143</v>
      </c>
      <c r="G14" s="211">
        <f>คีย์!O19</f>
        <v>0.4972451580988475</v>
      </c>
      <c r="H14" s="202" t="str">
        <f>IF(F14&gt;4.5,"มากที่สุด",IF(F14&gt;3.5,"มาก",IF(F14&gt;2.5,"ปานกลาง",IF(F14&gt;1.5,"น้อย",IF(F14&lt;=1.5,"น้อยที่สุด")))))</f>
        <v>มากที่สุด</v>
      </c>
      <c r="J14" s="212"/>
    </row>
    <row r="15" spans="2:8" s="1" customFormat="1" ht="24.75" thickTop="1">
      <c r="B15" s="60"/>
      <c r="C15" s="60"/>
      <c r="D15" s="60"/>
      <c r="E15" s="60"/>
      <c r="F15" s="60"/>
      <c r="G15" s="60"/>
      <c r="H15" s="60"/>
    </row>
    <row r="16" spans="2:10" s="1" customFormat="1" ht="24">
      <c r="B16" s="37"/>
      <c r="C16" s="37" t="s">
        <v>147</v>
      </c>
      <c r="D16" s="37"/>
      <c r="E16" s="37"/>
      <c r="F16" s="37"/>
      <c r="G16" s="37"/>
      <c r="H16" s="37"/>
      <c r="I16" s="37"/>
      <c r="J16" s="37"/>
    </row>
    <row r="17" spans="2:10" s="1" customFormat="1" ht="24">
      <c r="B17" s="37" t="s">
        <v>165</v>
      </c>
      <c r="C17" s="37"/>
      <c r="D17" s="37"/>
      <c r="E17" s="37"/>
      <c r="F17" s="37"/>
      <c r="G17" s="37"/>
      <c r="H17" s="37"/>
      <c r="I17" s="37"/>
      <c r="J17" s="37"/>
    </row>
    <row r="18" spans="2:10" s="1" customFormat="1" ht="24">
      <c r="B18" s="37" t="s">
        <v>164</v>
      </c>
      <c r="C18" s="37"/>
      <c r="D18" s="37"/>
      <c r="E18" s="37"/>
      <c r="F18" s="37"/>
      <c r="G18" s="37"/>
      <c r="H18" s="37"/>
      <c r="I18" s="37"/>
      <c r="J18" s="37"/>
    </row>
    <row r="19" spans="1:8" s="1" customFormat="1" ht="24">
      <c r="A19" s="213"/>
      <c r="B19" s="213"/>
      <c r="C19" s="213"/>
      <c r="D19" s="213"/>
      <c r="E19" s="213"/>
      <c r="F19" s="213"/>
      <c r="G19" s="37"/>
      <c r="H19" s="37"/>
    </row>
    <row r="20" spans="2:10" s="1" customFormat="1" ht="24">
      <c r="B20" s="37"/>
      <c r="C20" s="37"/>
      <c r="D20" s="37"/>
      <c r="E20" s="37"/>
      <c r="F20" s="37"/>
      <c r="G20" s="37"/>
      <c r="H20" s="37"/>
      <c r="I20" s="37"/>
      <c r="J20" s="37"/>
    </row>
    <row r="21" spans="2:10" s="1" customFormat="1" ht="24">
      <c r="B21" s="37"/>
      <c r="C21" s="37"/>
      <c r="D21" s="37"/>
      <c r="E21" s="37"/>
      <c r="F21" s="37"/>
      <c r="G21" s="37"/>
      <c r="H21" s="37"/>
      <c r="I21" s="37"/>
      <c r="J21" s="37"/>
    </row>
    <row r="22" spans="2:8" s="166" customFormat="1" ht="24">
      <c r="B22" s="214"/>
      <c r="C22" s="214"/>
      <c r="D22" s="214"/>
      <c r="E22" s="214"/>
      <c r="F22" s="215"/>
      <c r="G22" s="215"/>
      <c r="H22" s="216"/>
    </row>
  </sheetData>
  <sheetProtection/>
  <mergeCells count="17">
    <mergeCell ref="B14:E14"/>
    <mergeCell ref="B12:E12"/>
    <mergeCell ref="F12:F13"/>
    <mergeCell ref="G12:G13"/>
    <mergeCell ref="H12:H13"/>
    <mergeCell ref="B13:E13"/>
    <mergeCell ref="B10:E10"/>
    <mergeCell ref="B1:H1"/>
    <mergeCell ref="B5:E6"/>
    <mergeCell ref="F5:F6"/>
    <mergeCell ref="G5:G6"/>
    <mergeCell ref="H5:H6"/>
    <mergeCell ref="B8:E8"/>
    <mergeCell ref="F8:F9"/>
    <mergeCell ref="G8:G9"/>
    <mergeCell ref="H8:H9"/>
    <mergeCell ref="B9:E9"/>
  </mergeCells>
  <printOptions/>
  <pageMargins left="0.7086614173228347" right="0" top="0.7480314960629921" bottom="0.7480314960629921" header="0.31496062992125984" footer="0.31496062992125984"/>
  <pageSetup orientation="portrait" paperSize="9" r:id="rId3"/>
  <legacyDrawing r:id="rId2"/>
  <oleObjects>
    <oleObject progId="Equation.3" shapeId="3589560" r:id="rId1"/>
  </oleObjects>
</worksheet>
</file>

<file path=xl/worksheets/sheet9.xml><?xml version="1.0" encoding="utf-8"?>
<worksheet xmlns="http://schemas.openxmlformats.org/spreadsheetml/2006/main" xmlns:r="http://schemas.openxmlformats.org/officeDocument/2006/relationships">
  <dimension ref="A1:G15"/>
  <sheetViews>
    <sheetView zoomScale="115" zoomScaleNormal="115" zoomScalePageLayoutView="0" workbookViewId="0" topLeftCell="A1">
      <selection activeCell="B17" sqref="B17"/>
    </sheetView>
  </sheetViews>
  <sheetFormatPr defaultColWidth="8.7109375" defaultRowHeight="12.75"/>
  <cols>
    <col min="1" max="1" width="5.28125" style="1" customWidth="1"/>
    <col min="2" max="2" width="72.28125" style="42" customWidth="1"/>
    <col min="3" max="3" width="7.140625" style="43" customWidth="1"/>
    <col min="4" max="4" width="5.28125" style="1" customWidth="1"/>
    <col min="5" max="16384" width="8.7109375" style="1" customWidth="1"/>
  </cols>
  <sheetData>
    <row r="1" spans="1:7" ht="24">
      <c r="A1" s="132" t="s">
        <v>160</v>
      </c>
      <c r="B1" s="132"/>
      <c r="C1" s="132"/>
      <c r="D1" s="37"/>
      <c r="E1" s="37"/>
      <c r="F1" s="37"/>
      <c r="G1" s="37"/>
    </row>
    <row r="3" spans="1:3" ht="24">
      <c r="A3" s="58" t="s">
        <v>21</v>
      </c>
      <c r="C3" s="42"/>
    </row>
    <row r="4" spans="1:4" ht="24">
      <c r="A4" s="131" t="s">
        <v>141</v>
      </c>
      <c r="B4" s="131"/>
      <c r="C4" s="131"/>
      <c r="D4" s="60"/>
    </row>
    <row r="5" spans="1:3" ht="24">
      <c r="A5" s="47" t="s">
        <v>9</v>
      </c>
      <c r="B5" s="48" t="s">
        <v>1</v>
      </c>
      <c r="C5" s="49" t="s">
        <v>2</v>
      </c>
    </row>
    <row r="6" spans="1:3" ht="25.5" customHeight="1">
      <c r="A6" s="52">
        <v>1</v>
      </c>
      <c r="B6" s="71" t="s">
        <v>109</v>
      </c>
      <c r="C6" s="52">
        <v>1</v>
      </c>
    </row>
    <row r="7" spans="1:3" ht="24.75" thickBot="1">
      <c r="A7" s="155" t="s">
        <v>4</v>
      </c>
      <c r="B7" s="156"/>
      <c r="C7" s="50">
        <f>SUM(C6:C6)</f>
        <v>1</v>
      </c>
    </row>
    <row r="8" ht="24.75" thickTop="1"/>
    <row r="9" spans="1:4" ht="24" customHeight="1">
      <c r="A9" s="131" t="s">
        <v>33</v>
      </c>
      <c r="B9" s="131"/>
      <c r="C9" s="131"/>
      <c r="D9" s="131"/>
    </row>
    <row r="10" spans="1:3" ht="24">
      <c r="A10" s="47" t="s">
        <v>9</v>
      </c>
      <c r="B10" s="48" t="s">
        <v>1</v>
      </c>
      <c r="C10" s="49" t="s">
        <v>2</v>
      </c>
    </row>
    <row r="11" spans="1:3" ht="24">
      <c r="A11" s="52">
        <v>1</v>
      </c>
      <c r="B11" s="51" t="s">
        <v>84</v>
      </c>
      <c r="C11" s="52">
        <v>1</v>
      </c>
    </row>
    <row r="12" spans="1:3" ht="24">
      <c r="A12" s="52">
        <v>2</v>
      </c>
      <c r="B12" s="51" t="s">
        <v>90</v>
      </c>
      <c r="C12" s="52">
        <v>1</v>
      </c>
    </row>
    <row r="13" spans="1:3" ht="24">
      <c r="A13" s="52">
        <v>3</v>
      </c>
      <c r="B13" s="51" t="s">
        <v>96</v>
      </c>
      <c r="C13" s="52">
        <v>1</v>
      </c>
    </row>
    <row r="14" spans="1:3" ht="24">
      <c r="A14" s="52">
        <v>4</v>
      </c>
      <c r="B14" s="51" t="s">
        <v>110</v>
      </c>
      <c r="C14" s="52">
        <v>1</v>
      </c>
    </row>
    <row r="15" spans="1:3" ht="24.75" thickBot="1">
      <c r="A15" s="155" t="s">
        <v>4</v>
      </c>
      <c r="B15" s="156"/>
      <c r="C15" s="50">
        <f>SUM(C11:C14)</f>
        <v>4</v>
      </c>
    </row>
    <row r="16" ht="24.75" thickTop="1"/>
  </sheetData>
  <sheetProtection/>
  <mergeCells count="5">
    <mergeCell ref="A9:D9"/>
    <mergeCell ref="A15:B15"/>
    <mergeCell ref="A1:C1"/>
    <mergeCell ref="A4:C4"/>
    <mergeCell ref="A7:B7"/>
  </mergeCells>
  <printOptions/>
  <pageMargins left="0.7874015748031497" right="0.15748031496062992" top="0.7086614173228347" bottom="0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monta chat-apiwan</cp:lastModifiedBy>
  <cp:lastPrinted>2022-09-21T02:40:51Z</cp:lastPrinted>
  <dcterms:created xsi:type="dcterms:W3CDTF">2006-03-16T15:57:13Z</dcterms:created>
  <dcterms:modified xsi:type="dcterms:W3CDTF">2022-09-21T02:42:10Z</dcterms:modified>
  <cp:category/>
  <cp:version/>
  <cp:contentType/>
  <cp:contentStatus/>
</cp:coreProperties>
</file>