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2"/>
  </bookViews>
  <sheets>
    <sheet name="Sheet1" sheetId="2" r:id="rId1"/>
    <sheet name="DATA" sheetId="1" r:id="rId2"/>
    <sheet name="สรุป" sheetId="3" r:id="rId3"/>
    <sheet name="เพศ" sheetId="4" r:id="rId4"/>
    <sheet name="ตาราง2" sheetId="9" r:id="rId5"/>
    <sheet name="ตาราง3" sheetId="10" r:id="rId6"/>
    <sheet name="ก่อน-หลัง" sheetId="11" r:id="rId7"/>
    <sheet name="ตอนที่2" sheetId="6" r:id="rId8"/>
    <sheet name="เสนอแนะ" sheetId="7" r:id="rId9"/>
  </sheets>
  <definedNames>
    <definedName name="_xlnm._FilterDatabase" localSheetId="1" hidden="1">DATA!#REF!</definedName>
  </definedNames>
  <calcPr calcId="162913"/>
  <pivotCaches>
    <pivotCache cacheId="3" r:id="rId10"/>
  </pivotCaches>
</workbook>
</file>

<file path=xl/calcChain.xml><?xml version="1.0" encoding="utf-8"?>
<calcChain xmlns="http://schemas.openxmlformats.org/spreadsheetml/2006/main">
  <c r="D6" i="9" l="1"/>
  <c r="D7" i="9"/>
  <c r="D8" i="9"/>
  <c r="D5" i="9"/>
  <c r="H39" i="1"/>
  <c r="D39" i="1"/>
  <c r="E24" i="6" l="1"/>
  <c r="E22" i="6"/>
  <c r="E21" i="6"/>
  <c r="D23" i="6"/>
  <c r="D22" i="6"/>
  <c r="D21" i="6"/>
  <c r="E19" i="6"/>
  <c r="E18" i="6"/>
  <c r="E17" i="6"/>
  <c r="E16" i="6"/>
  <c r="E15" i="6"/>
  <c r="D18" i="6"/>
  <c r="D17" i="6"/>
  <c r="D16" i="6"/>
  <c r="D15" i="6"/>
  <c r="E12" i="6"/>
  <c r="E11" i="6"/>
  <c r="D12" i="6"/>
  <c r="D11" i="6"/>
  <c r="D13" i="6" s="1"/>
  <c r="E8" i="6"/>
  <c r="E7" i="6"/>
  <c r="E6" i="6"/>
  <c r="D8" i="6"/>
  <c r="D7" i="6"/>
  <c r="D6" i="6"/>
  <c r="D19" i="6" l="1"/>
  <c r="D9" i="6"/>
  <c r="G15" i="11"/>
  <c r="F15" i="11"/>
  <c r="G11" i="11"/>
  <c r="F11" i="11"/>
  <c r="F12" i="10"/>
  <c r="C13" i="9" l="1"/>
  <c r="D9" i="9" s="1"/>
  <c r="D11" i="9" l="1"/>
  <c r="D10" i="9"/>
  <c r="D12" i="9"/>
  <c r="D13" i="9"/>
  <c r="D16" i="4"/>
  <c r="D17" i="4"/>
  <c r="D18" i="4"/>
  <c r="D19" i="4"/>
  <c r="D20" i="4"/>
  <c r="D15" i="4"/>
  <c r="C20" i="4"/>
  <c r="C19" i="4"/>
  <c r="C18" i="4"/>
  <c r="C17" i="4"/>
  <c r="C16" i="4"/>
  <c r="C15" i="4"/>
  <c r="B45" i="1"/>
  <c r="B44" i="1"/>
  <c r="B43" i="1"/>
  <c r="B42" i="1"/>
  <c r="B46" i="1" s="1"/>
  <c r="H15" i="11"/>
  <c r="H13" i="11"/>
  <c r="H11" i="11"/>
  <c r="H9" i="11"/>
  <c r="F21" i="6" l="1"/>
  <c r="AE40" i="1"/>
  <c r="AE39" i="1"/>
  <c r="AD41" i="1"/>
  <c r="AD39" i="1"/>
  <c r="AC39" i="1"/>
  <c r="AA40" i="1"/>
  <c r="AB40" i="1"/>
  <c r="AB41" i="1"/>
  <c r="AB39" i="1"/>
  <c r="Z41" i="1"/>
  <c r="Z39" i="1"/>
  <c r="W39" i="1"/>
  <c r="V39" i="1"/>
  <c r="U39" i="1"/>
  <c r="T41" i="1"/>
  <c r="R40" i="1"/>
  <c r="R39" i="1"/>
  <c r="M40" i="1"/>
  <c r="N40" i="1"/>
  <c r="O40" i="1"/>
  <c r="P40" i="1"/>
  <c r="Q40" i="1"/>
  <c r="M39" i="1"/>
  <c r="N39" i="1"/>
  <c r="O39" i="1"/>
  <c r="P39" i="1"/>
  <c r="Q39" i="1"/>
  <c r="I39" i="1"/>
  <c r="J39" i="1"/>
  <c r="L40" i="1"/>
  <c r="L39" i="1"/>
  <c r="H40" i="1"/>
  <c r="E40" i="1"/>
  <c r="E39" i="1"/>
  <c r="F39" i="1"/>
  <c r="D40" i="1"/>
  <c r="D17" i="7"/>
  <c r="B47" i="1" l="1"/>
  <c r="V41" i="1"/>
  <c r="F40" i="1"/>
  <c r="I40" i="1"/>
  <c r="J40" i="1"/>
  <c r="S40" i="1" l="1"/>
  <c r="T40" i="1"/>
  <c r="U40" i="1"/>
  <c r="V40" i="1"/>
  <c r="W40" i="1"/>
  <c r="X40" i="1"/>
  <c r="Y40" i="1"/>
  <c r="Z40" i="1"/>
  <c r="AC40" i="1"/>
  <c r="AD40" i="1"/>
  <c r="S39" i="1"/>
  <c r="T39" i="1"/>
  <c r="X39" i="1"/>
  <c r="Y39" i="1"/>
  <c r="AA39" i="1"/>
  <c r="D11" i="7" l="1"/>
  <c r="E23" i="6" l="1"/>
  <c r="E13" i="6"/>
  <c r="E9" i="6"/>
  <c r="G6" i="10" l="1"/>
  <c r="G11" i="10"/>
  <c r="G7" i="10"/>
  <c r="G12" i="10"/>
  <c r="G9" i="10"/>
  <c r="G10" i="10"/>
  <c r="G8" i="10"/>
  <c r="F12" i="6"/>
  <c r="F7" i="6"/>
  <c r="D24" i="6"/>
  <c r="F24" i="6" s="1"/>
  <c r="F13" i="6" l="1"/>
  <c r="F6" i="6"/>
  <c r="F11" i="6"/>
  <c r="F16" i="6"/>
  <c r="F17" i="6"/>
  <c r="F18" i="6"/>
  <c r="F22" i="6"/>
  <c r="F19" i="6" l="1"/>
  <c r="F15" i="6"/>
  <c r="F9" i="6"/>
  <c r="F8" i="6"/>
  <c r="F23" i="6"/>
</calcChain>
</file>

<file path=xl/sharedStrings.xml><?xml version="1.0" encoding="utf-8"?>
<sst xmlns="http://schemas.openxmlformats.org/spreadsheetml/2006/main" count="237" uniqueCount="185">
  <si>
    <t>ข้อเสนอแนะ</t>
  </si>
  <si>
    <t>คณะสถาปัตยกรรมศาสตร์</t>
  </si>
  <si>
    <t>ไม่มี</t>
  </si>
  <si>
    <t>คณะวิทยาศาสตร์</t>
  </si>
  <si>
    <t>ไม่มีี</t>
  </si>
  <si>
    <t>คณะเกษตรศาสตร์ฯ</t>
  </si>
  <si>
    <t>คณะวิทยาศาสตร์การแพทย์</t>
  </si>
  <si>
    <t>อยากให้มีการชี้แจงแนวทางหรือรายละเอียดของโครงการให้ชัดเจนกว่านี้ว่าผู้นำเสนอความก้าวหน้าของโครงการควรเตรียมหัวข้ออะไรมานำเสนอบ้าง รวมถึงเวลาที่ใช้ในการนำเสนอ หรือตอบคำถามว่ามีเวลาให้เท่าไร เพราะทางผู้นำเสนอจะได้เตรียม Slide ตามเวลาที่กำหนด</t>
  </si>
  <si>
    <t xml:space="preserve">ควรให้มีการจัดกิจกรรมอย่างนี้อีกต่อไป </t>
  </si>
  <si>
    <t>-</t>
  </si>
  <si>
    <t>เจ้าหน้าที่ในห้องบางคนแสดงสีหน้าคำพูดและกิริยาไม่เหมาะสม</t>
  </si>
  <si>
    <t>คณะสหเวชศาสตร์</t>
  </si>
  <si>
    <t>อยากให้มีการตรวจสอบความพร้อมของคอมพิวเตอร์และจอนำเสนอเนื่องจากประสบปัญหาการใช้คอมพิวเตอร์ไม่สามารถแสดงผลบนจอโปรเจคเตอร์ได้ รวมถึงการเข้าใช้ระบบอินเตอร์เนตยังไม่สามารถเข้าใช้ได้</t>
  </si>
  <si>
    <t>ตรวจสอบอุณหภูมิภายในห้องให้พอเหมาะ</t>
  </si>
  <si>
    <t>เป็นการจัดที่ค่อนข้างเป็นระบบ</t>
  </si>
  <si>
    <t>.</t>
  </si>
  <si>
    <t xml:space="preserve">เป็นการจัดกิจกรรมที่ดีค่ะ ควรจัดให้มีการ progress งานทุกๆ 6 เดือนค่ะ </t>
  </si>
  <si>
    <t>ควรมีการแจ้งสรุปผลการรายงานความก้าวหน้าให้นิสิตทราบ</t>
  </si>
  <si>
    <t>ควรกำหนดเวลาชัดเจน และจัดกิจกรรมให้เสร็จสิ้นภายในช่วงเวลาที่กำหนด
และในการนำเสนอความก้าวหน้า อยากให้ผู้ทรงคุณวุฒิแนะนำติชมแต่พอควรเท่านั้น</t>
  </si>
  <si>
    <t>ดี4</t>
  </si>
  <si>
    <t>ดี4เลยค่ะ</t>
  </si>
  <si>
    <t>Row Labels</t>
  </si>
  <si>
    <t>(blank)</t>
  </si>
  <si>
    <t>Grand Total</t>
  </si>
  <si>
    <t>รวม</t>
  </si>
  <si>
    <t>คณะ</t>
  </si>
  <si>
    <t>สถานภาพ</t>
  </si>
  <si>
    <t>อาจารย์ที่ปรึกษา</t>
  </si>
  <si>
    <t>- 1 -</t>
  </si>
  <si>
    <t>จำนวน</t>
  </si>
  <si>
    <t>ร้อยละ</t>
  </si>
  <si>
    <t>บทสรุปสำหรับผู้บริหาร</t>
  </si>
  <si>
    <t>(ตอบได้มากกว่า 1 ข้อ)</t>
  </si>
  <si>
    <t>การประชาสัมพันธ์</t>
  </si>
  <si>
    <t>รายการ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</si>
  <si>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</si>
  <si>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</si>
  <si>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</si>
  <si>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</si>
  <si>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1.1  ความสะดวกในการลงทะเบียน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</si>
  <si>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</si>
  <si>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</si>
  <si>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</si>
  <si>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</si>
  <si>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</si>
  <si>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รวมทุกด้าน</t>
  </si>
  <si>
    <t xml:space="preserve">- 6 - </t>
  </si>
  <si>
    <t>ที่</t>
  </si>
  <si>
    <t>ความถี่</t>
  </si>
  <si>
    <t>ผลการประเมินกิจกรรมรายงานความก้าวหน้าโครงการวิจัยของผู้รับทุน</t>
  </si>
  <si>
    <t>ตอนที่ 1 สถานภาพทั่วไปของผู้ตอบแบบสอบถาม และการประชาสัมพันธ์โครงการ</t>
  </si>
  <si>
    <t>ตอนที่ 2 ประเมินความคิดเห็นเกี่ยวกับการจัดกิจกรรมฯ</t>
  </si>
  <si>
    <t>- 3 -</t>
  </si>
  <si>
    <t xml:space="preserve">     ผลการประเมินกิจกรรมในภาพรวม พบว่า ผู้ตอบแบบสอบถามมีความพึงพอใจอยู่ในระดับมาก</t>
  </si>
  <si>
    <t>- 4 -</t>
  </si>
  <si>
    <t>เกษตรศาสตร์</t>
  </si>
  <si>
    <t>วิทยาศาสตร์</t>
  </si>
  <si>
    <t>BEC</t>
  </si>
  <si>
    <t>วิทยาศาสตร์การแพทย์</t>
  </si>
  <si>
    <t>สถาปัตยกรรมศาสตร์</t>
  </si>
  <si>
    <t>เกษตรศาสตร์ฯ</t>
  </si>
  <si>
    <t>ไม่แจ้ง</t>
  </si>
  <si>
    <t>คณะเกษตรศาสตร์</t>
  </si>
  <si>
    <t>บัณฑิตวิทยาลัย</t>
  </si>
  <si>
    <t>สหเวชศาสตร์</t>
  </si>
  <si>
    <t>สังคมศาสตร์</t>
  </si>
  <si>
    <t>-2-</t>
  </si>
  <si>
    <t>Count of 3. สังกัดคณะ/วิทยาลัย</t>
  </si>
  <si>
    <t>- 5 -</t>
  </si>
  <si>
    <t>(วช.) ประจำปี 2561 และประจำปี 2562</t>
  </si>
  <si>
    <t>วันศุกร์ที่ 8 มีนาคม 2562 ณ อาคารเอกาทศรถ มหาวิทยาลัยนเรศวร</t>
  </si>
  <si>
    <t>ห้อง</t>
  </si>
  <si>
    <t>กลุ่มสังคมศาสตร์</t>
  </si>
  <si>
    <t>กลุ่มวิทยาศาสตร์และเทคโนโลยี</t>
  </si>
  <si>
    <t>กลุ่มวิทยาศาสตร์สุขภาพ</t>
  </si>
  <si>
    <t>บว.</t>
  </si>
  <si>
    <t>ป้าย</t>
  </si>
  <si>
    <t>ปี 2562</t>
  </si>
  <si>
    <t>ปี 2561</t>
  </si>
  <si>
    <t>ใบ ปลิว</t>
  </si>
  <si>
    <t>อาจ ารย์</t>
  </si>
  <si>
    <t>ปรับเวลาเริ่มให้ทำกิจกรรมให้ ลงทะเบียน เวลา 09.30 น.</t>
  </si>
  <si>
    <t>อีเมล์</t>
  </si>
  <si>
    <t>3.1 จากการดำเนินการจัดกิจกรรมครั้งนี้ ท่านมีข้อเสนอแนะเพื่อการปรับปรุงการดำเนินกิจกรรมครั้งต่อไป</t>
  </si>
  <si>
    <t>3.2 หัวข้อที่ท่านสนใจและมีความต้องการให้จัดกิจกรรมในครั้งต่อไป</t>
  </si>
  <si>
    <t>การนำเสนอ เขียนบทความในฐาน scopus</t>
  </si>
  <si>
    <t>การเขียนบทความระดับ International</t>
  </si>
  <si>
    <t>เรื่องระยะเวลาในการนำเสนอแต่ละท่าน บางท่านใช้เวลานานเกินไป</t>
  </si>
  <si>
    <t>หัวข้อวิจัยของแต่ละท่านน่าสนใจมาก</t>
  </si>
  <si>
    <t>ผู้จัดงานและอาจารย์ให้คำแนะนำ ให้ความช่วยเหลืออย่างดี</t>
  </si>
  <si>
    <t>N = 37</t>
  </si>
  <si>
    <t>1.3  ความเหมาะสมของระยะเวลาในการจัดกิจกรรม (08.30 น. - 16.30 น.)</t>
  </si>
  <si>
    <t>1.2  ความเหมาะสมของวันจัดกิจกรรม (วันศุกร์ที่ 8 มีนาคม 2562)</t>
  </si>
  <si>
    <t>3.1  ความเหมาะสมของขนาดห้องจัดกิจกรรม</t>
  </si>
  <si>
    <t>3.2  ความเหมาะสมของสื่อทัศนูปกรณ์</t>
  </si>
  <si>
    <t>3.3  ความสว่างภายในห้องจัดกิจกรรม</t>
  </si>
  <si>
    <t>3.4  ความสะอาดของสถานที่จัดกิจกรรม</t>
  </si>
  <si>
    <t>ด้านคุณภาพของโครงการฯ</t>
  </si>
  <si>
    <t xml:space="preserve">4.3  ความรู้ และความสามารถในการถ่ายทอดความรู้ของผู้ทรงคุณวุฒิ
       </t>
  </si>
  <si>
    <t>4.4  การเข้ารับการสัมมนาในครั้งนี้เป็นประโยชน์ต่อท่านเพื่อนำไปปรับปรุงผลงานของท่านได้มากน้อยเพียงใด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</si>
  <si>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</si>
  <si>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</si>
  <si>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ระดับความคิดเห็น</t>
  </si>
  <si>
    <t>ความรู้ก่อนการอบรม</t>
  </si>
  <si>
    <t>เฉลี่ยรวม</t>
  </si>
  <si>
    <t>ความรู้หลังเข้ารับการอบรม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</si>
  <si>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</si>
  <si>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ในเรื่องที่ท่านนำเสนออยู่ในระดับใด</t>
  </si>
  <si>
    <t>4.2 ภายหลังการเข้าร่วมกิจกรรมท่านมีความรู้ความเข้าใจ</t>
  </si>
  <si>
    <t>4.1 ก่อนการเข้าร่วมกิจกรรมท่านมีความรู้ความเข้าใจ</t>
  </si>
  <si>
    <t>ห้องนำเสนอ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</si>
  <si>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แสดงจำนวนร้อยละของผู้ตอบแบบสอบถาม จำแนกตามห้องนำเสนอ</t>
    </r>
  </si>
  <si>
    <t xml:space="preserve">          บัณฑิตวิทยาลัยได้จัดกิจกรรมรายงานความก้าวหน้าโครงการวิจัยของผู้รับทุน (วช.) ประจำปี 2561</t>
  </si>
  <si>
    <t>และประจำปี 2562 เมื่อวันศุกร์ที่ 8 มีนาคม 2562 ณ อาคารเอกาทศรถ มหาวิทยาลัยนเรศวร</t>
  </si>
  <si>
    <r>
      <rPr>
        <b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จำแนกตามสถานภาพนิสิตที่ได้รับทุน ปีงบประมาณ</t>
    </r>
  </si>
  <si>
    <t xml:space="preserve">  </t>
  </si>
  <si>
    <t>คณะ/วิทยาลัยที่สังกัด</t>
  </si>
  <si>
    <t>ป้ายประชาสัมพันธ์</t>
  </si>
  <si>
    <t>ใบปลิว / โปสเตอร์ประชาสัมพันธ์โครงการ</t>
  </si>
  <si>
    <t xml:space="preserve">กิจกรรมฯ พบว่า ผู้ตอบแบบสอบถามได้รับทราบข้อมูลการจัดกิจกรรมจากบัณฑิตวิทยาลัย มากที่สุด </t>
  </si>
  <si>
    <t>ร้อยละ 60.00 รองลงมาได้แก่ อาจารย์ที่ปรึกษา ร้อยละ 22.00 และคณะ/วิทยาลัยที่สังกัด ร้อยละ 10.00</t>
  </si>
  <si>
    <t>(N = 37)</t>
  </si>
  <si>
    <t>ที่จัดในโครงการฯ ภาพรวม อยู่ในระดับมาก (ค่าเฉลี่ย 3.81)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</si>
  <si>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4.24) </t>
  </si>
  <si>
    <t>(ค่าเฉลี่ย = 4.59) รองลงมาได้แก่  เจ้าหน้าที่ให้บริการด้วยความเต็มใจ ยิ้มแย้มแจ่มใส มีค่าเฉลี่ยอยู่ในระดับ</t>
  </si>
  <si>
    <t>(ค่าเฉลี่ย = 4.51) ทั้งนี้ มีข้อสังเกตุคือ ความเหมาะสมของระยะเวลาในการจัดกิจกรรม (08.30 น. - 16.30 น.)</t>
  </si>
  <si>
    <t xml:space="preserve">          จากตาราง 5 ผลการประเมินกิจกรรมในภาพรวม พบว่า ผู้ตอบแบบสอบถามมีความพึงพอใจอยู่ในระดับมาก </t>
  </si>
  <si>
    <t>การติดต่อสื่อสารทางอีเมล์ เช่น การส่งไฟล์ ขอให้ผู้ที่ได้รับตอบกลับผู้ส่งไฟล์ด้วย</t>
  </si>
  <si>
    <r>
      <t xml:space="preserve">ตาราง 3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จำแนกตามการประชาสัมพันธ์กิจกรรมฯ </t>
    </r>
  </si>
  <si>
    <t>จากตาราง 3 แสดงจำนวนและร้อยละของผู้ตอบแบบสอบถาม จำแนกตามการประชาสัมพันธ์</t>
  </si>
  <si>
    <t>ห้อง 207</t>
  </si>
  <si>
    <t>ห้อง 206</t>
  </si>
  <si>
    <t>ห้อง 205</t>
  </si>
  <si>
    <t>ห้อง 203</t>
  </si>
  <si>
    <t>ห้อง 204</t>
  </si>
  <si>
    <t xml:space="preserve">กิจกรรม จำนวนทั้งสิ้น 60 คน มีผู้เข้าร่วมกิจกรรม จำนวน 43 คน มีผู้ตอบแบบสอบถาม จำนวน 37 คน </t>
  </si>
  <si>
    <t xml:space="preserve">2562 เมื่อวันศุกร์ที่ 8 มีนาคม 2562 ณ อาคารเอกาทศรถ มหาวิทยาลัยนเรศวร พบว่า มีเป้าหมายผู้เข้าร่วมกิจกรรม </t>
  </si>
  <si>
    <t xml:space="preserve">     จากการประเมินกิจกรรมรายงานความก้าวหน้าโครงการวิจัยของผู้รับทุน (วช.) ประจำปี 2561 และประจำปี</t>
  </si>
  <si>
    <t xml:space="preserve">           จากตาราง 1 แสดงจำนวนร้อยละของผู้ตอบแบบสอบถาม จำแนกตามห้องนำเสนอ พบว่าผู้ตอบแบบประเมิน</t>
  </si>
  <si>
    <t xml:space="preserve">     ผู้ตอบแบบสอบถามส่วนใหญ่นำเสนอห้อง 207 ร้อยละ 27.03 รองลงมาได้แก่ นำเสนอห้อง 206 ร้อยละ 24.32</t>
  </si>
  <si>
    <t xml:space="preserve">ส่วนใหญ่นำเสนอห้อง 207 ร้อยละ 27.03 รองลงมาได้แก่ นำเสนอห้อง 206 ร้อยละ 24.32 และนำเสนอห้อง 205 </t>
  </si>
  <si>
    <t>ร้อยละ 21.62</t>
  </si>
  <si>
    <t>นิสิตบัณฑิตศึกษาที่ได้รับทุน ปีงบประมาณ พ.ศ. 2562</t>
  </si>
  <si>
    <t>นิสิตบัณฑิตศึกษาที่ได้รับทุน ปีงบประมาณ พ.ศ. 2561</t>
  </si>
  <si>
    <t xml:space="preserve">     จากตาราง 2 พบว่า ผู้ตอบแบบสอบถามส่วนใหญ่เป็นนิสิตบัณฑิตศึกษาที่ได้รับทุน ปีงบประมาณ พ.ศ. 2561</t>
  </si>
  <si>
    <t xml:space="preserve">มากที่สุด (ค่าเฉลี่ย = 4.57) และความสะอาดของสถานที่จัดกิจกรรมมีค่าเฉลี่ยอยู่ในระดับมากที่สุด 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</si>
  <si>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</si>
  <si>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 xml:space="preserve">     ผู้ตอบแบบสอบถามส่วนใหญ่ ได้รับทราบข้อมูลการจัดกิจกรรมจากบัณฑิตวิทยาลัย มากที่สุด ร้อยละ 60.00</t>
  </si>
  <si>
    <t xml:space="preserve">             เมื่อพิจารณารายข้อพบว่า เจ้าหน้าที่ให้บริการด้วยความรวดเร็ว มีค่าเฉลี่ยอยู่ในระดับมากที่สุด</t>
  </si>
  <si>
    <t xml:space="preserve">(ค่าเฉลี่ย = 4.36) เมื่อพิจารณารายด้านพบว่า </t>
  </si>
  <si>
    <r>
      <rPr>
        <b/>
        <sz val="16"/>
        <rFont val="TH SarabunPSK"/>
        <family val="2"/>
      </rPr>
      <t xml:space="preserve">         ข้อเสนอแนะสำหรับการจัดการกิจกรรมฯ ครั้งต่อไป คือ</t>
    </r>
    <r>
      <rPr>
        <sz val="16"/>
        <rFont val="TH SarabunPSK"/>
        <family val="2"/>
      </rPr>
      <t xml:space="preserve"> </t>
    </r>
  </si>
  <si>
    <t>จากการดำเนินการจัดกิจกรรมครั้งนี้ ท่านมีข้อเสนอแนะเพื่อการปรับปรุงการดำเนินกิจกรรมครั้งต่อไป</t>
  </si>
  <si>
    <t>หัวข้อที่ท่านสนใจและมีความต้องการให้จัดกิจกรรมในครั้งต่อไป</t>
  </si>
  <si>
    <t xml:space="preserve">           (ค่าเฉลี่ย = 4.36) เมื่อพิจารณารายด้านพบว่า</t>
  </si>
  <si>
    <t xml:space="preserve">       เมื่อพิจารณารายข้อพบว่า เจ้าหน้าที่ให้บริการด้วยความรวดเร็ว มีค่าเฉลี่ยอยู่ในระดับมากที่สุด</t>
  </si>
  <si>
    <t xml:space="preserve">     การนำเสนอ เขียนบทความในฐาน scopus และการเขียนบทความระดับ International</t>
  </si>
  <si>
    <t xml:space="preserve">           ผู้เข้าร่วมหลังเข้ารับการอบรมค่าเฉลี่ย ความรู้ ความเข้าใจสูงขึ้น อยู่ในระดับมาก (ค่าเฉลี่ย 4.24)</t>
  </si>
  <si>
    <t xml:space="preserve">           เมื่อเทียบกับก่อนการเข้ารับการอบรม อยู่ในระดับมาก (ค่าเฉลี่ย 3.81)</t>
  </si>
  <si>
    <t xml:space="preserve">จำนวนทั้งสิ้น 60 คน มีผู้เข้าร่วมกิจกรรม จำนวน 43 คน มีผู้ตอบแบบสอบถาม จำนวน 37 คน ร้อยละ 86.05 </t>
  </si>
  <si>
    <t>รองลงมาได้แก่ อาจารย์ที่ปรึกษา ร้อยละ 22.00 และคณะ/วิทยาลัยที่สังกัด ร้อยละ 10.00</t>
  </si>
  <si>
    <t>ให้คำแนะนำ ให้ความช่วยเหลืออย่างดี</t>
  </si>
  <si>
    <t xml:space="preserve">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</si>
  <si>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  ด้วยบัณฑิตวิทยาลัย ได้จัดกิจกรรมรายงานความก้าวหน้าโครงการวิจัยของผู้รับทุน (วช.) ประจำปี 2561 </t>
  </si>
  <si>
    <t>และประจำปี 2562 เมื่อวันศุกร์ที่ 8 มีนาคม 2562 ณ อาคารเอกาทศรถ มหาวิทยาลัยนเรศวร มีเป้าหมายผู้เข้าร่วม</t>
  </si>
  <si>
    <t>เมื่อพิจารณารายกลุ่ม พบว่า นิสิตบัณฑิตศึกษาที่ได้รับทุน ปีงบประมาณ พ.ศ. 2561 กลุ่มวิทยาศาสตร์และเทคโนโลยี</t>
  </si>
  <si>
    <t xml:space="preserve">        ผู้ตอบแบบประเมินส่วนใหญ่เป็นนิสิตบัณฑิตศึกษาที่ได้รับทุน ปีงบประมาณ พ.ศ. 2561 มากที่สุด</t>
  </si>
  <si>
    <t>เมื่อพิจารณารายกลุ่ม พบว่า นิสิตบัณฑิตศึกษาที่ได้รับทุนปีงบประมาณ พ.ศ. 2561 กลุ่มวิทยาศาสตร์และเทคโนโลยี</t>
  </si>
  <si>
    <t xml:space="preserve">          คิดเป็นร้อยละ 51.35 รองลงมาได้แก่ นิสิตบัณฑิตศึกษาที่ได้รับทุน ปีงบประมาณ พ.ศ. 2562 คิดเป็นร้อยละ 48.65</t>
  </si>
  <si>
    <t xml:space="preserve">มากที่สุด คิดเป็นร้อยละ 29.73 รองลงมาได้แก่ นิสิตบัณฑิตศึกษาที่ได้รับทุน ปีงบประมาณ พ.ศ. 2562 </t>
  </si>
  <si>
    <t>กลุ่มวิทยาศาสตร์สุขภาพ คิดเป็นร้อยละ 18.92</t>
  </si>
  <si>
    <t>คิดเป็นร้อยละ 86.05 ของผู้เข้าร่วมกิจกรรม</t>
  </si>
  <si>
    <t xml:space="preserve">     1) ควรปรับเวลาเริ่มให้ทำกิจกรรมให้ ลงทะเบียน เวลา 09.30 น. 2) การติดต่อสื่อสารทางอีเมล์ เช่น การส่งไฟล์ </t>
  </si>
  <si>
    <t>ในการนำเสนอแต่ละท่าน บางท่านใช้เวลานานเกินไป 4) หัวข้อวิจัยของแต่ละท่านน่าสนใจมาก 5) ผู้จัดงานและอาจารย์</t>
  </si>
  <si>
    <t>โดยมีวัตถุประสงค์ 1) เพื่อติดตามผลการดำเนินงานโครงการวิจัยของนิสิตระดับบัณฑิตศึกษาที่ได้รับทุนจาก วช.</t>
  </si>
  <si>
    <t>2) เพื่อให้ผู้รับทุนได้ข้อเสนอแนะจากผู้วิพากษ์ผลงานและนำไปปรับปรุงและพัฒนางานวิจัยให้มีคุณภาพมากยิ่งขึ้น</t>
  </si>
  <si>
    <t>3) เพื่อให้ผู้รับทุนได้ฝึกประสบการณ์การนำเสนองานในรูปแบบ Oral Presentation</t>
  </si>
  <si>
    <t xml:space="preserve">1) ด้านกระบวนการขั้นตอนการให้บริการ มีความพึงพอใจอยู่ในระดับมาก (ค่าเฉลี่ย = 4.12) </t>
  </si>
  <si>
    <t xml:space="preserve">2) ด้านเจ้าหน้าที่ให้บริการ มีความพึงพอใจอยู่ในระดับมากที่สุด (ค่าเฉลี่ย = 4.58) </t>
  </si>
  <si>
    <t xml:space="preserve">3) ด้านสิ่งอำนวยความสะดวก มีความพึงพอใจอยู่ในระดับมาก (ค่าเฉลี่ย = 4.42) </t>
  </si>
  <si>
    <t xml:space="preserve">4) ด้านคุณภาพของโครงการฯ มีความพึงพอใจอยู่ในระดับมาก (ค่าเฉลี่ย = 4.39) </t>
  </si>
  <si>
    <t>ของผู้เข้าร่วมกิจกรรม</t>
  </si>
  <si>
    <t>มีผลประเมินอยู่ในระดับต่ำที่สุด (ค่าเฉลี่ย = 3.95)</t>
  </si>
  <si>
    <t>เพื่อผู้ส่งจะได้ทราบว่าไฟล์ที่ส่งไปถึงผู้รวบรวมแล้ว</t>
  </si>
  <si>
    <t>ขอให้ผู้ที่ได้รับตอบกลับผู้ส่งไฟล์ด้วยเพื่อผู้ส่งจะได้ทราบว่าไฟล์ที่ส่งไปถึงผู้รวบรวมแล้ว 3) เรื่องระยะเวลา</t>
  </si>
  <si>
    <t>และนำเสนอห้อง 205 ร้อยละ 21.62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</si>
</sst>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Arial"/>
    </font>
    <font>
      <sz val="16"/>
      <color theme="1"/>
      <name val="TH SarabunPSK"/>
      <family val="2"/>
    </font>
    <font>
      <sz val="16"/>
      <color rgb="FF000000"/>
      <name val="TH Sarabun New"/>
      <family val="2"/>
    </font>
    <font>
      <sz val="16"/>
      <name val="TH Sarabun New"/>
      <family val="2"/>
    </font>
    <font>
      <b/>
      <sz val="16"/>
      <color rgb="FF000000"/>
      <name val="TH Sarabun New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1"/>
      <name val="Calibri"/>
      <family val="2"/>
      <charset val="222"/>
      <scheme val="minor"/>
    </font>
    <font>
      <sz val="15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0"/>
      <color rgb="FF000000"/>
      <name val="Arial"/>
      <family val="2"/>
    </font>
    <font>
      <b/>
      <sz val="16"/>
      <name val="TH Sarabun New"/>
      <family val="2"/>
    </font>
    <font>
      <b/>
      <u/>
      <sz val="16"/>
      <name val="TH SarabunPSK"/>
      <family val="2"/>
    </font>
    <font>
      <sz val="15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/>
      <sz val="13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4C4D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49" fontId="12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/>
    <xf numFmtId="0" fontId="13" fillId="0" borderId="0" xfId="0" applyFont="1" applyAlignment="1">
      <alignment horizontal="centerContinuous"/>
    </xf>
    <xf numFmtId="49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2" fontId="14" fillId="0" borderId="0" xfId="0" applyNumberFormat="1" applyFont="1" applyAlignment="1">
      <alignment horizontal="center"/>
    </xf>
    <xf numFmtId="2" fontId="2" fillId="7" borderId="1" xfId="0" applyNumberFormat="1" applyFont="1" applyFill="1" applyBorder="1" applyAlignment="1">
      <alignment vertical="center"/>
    </xf>
    <xf numFmtId="2" fontId="4" fillId="7" borderId="1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right" vertical="center"/>
    </xf>
    <xf numFmtId="2" fontId="5" fillId="7" borderId="1" xfId="0" applyNumberFormat="1" applyFont="1" applyFill="1" applyBorder="1" applyAlignment="1">
      <alignment horizontal="right" vertical="center"/>
    </xf>
    <xf numFmtId="0" fontId="3" fillId="6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6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15" xfId="0" applyFont="1" applyBorder="1"/>
    <xf numFmtId="0" fontId="6" fillId="0" borderId="3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9" fontId="17" fillId="0" borderId="0" xfId="0" applyNumberFormat="1" applyFont="1" applyAlignment="1"/>
    <xf numFmtId="49" fontId="18" fillId="0" borderId="0" xfId="0" applyNumberFormat="1" applyFont="1" applyAlignment="1"/>
    <xf numFmtId="0" fontId="18" fillId="0" borderId="0" xfId="0" applyFont="1"/>
    <xf numFmtId="0" fontId="19" fillId="0" borderId="6" xfId="0" applyFont="1" applyBorder="1"/>
    <xf numFmtId="0" fontId="20" fillId="0" borderId="6" xfId="0" applyFont="1" applyBorder="1"/>
    <xf numFmtId="0" fontId="21" fillId="0" borderId="6" xfId="0" applyFont="1" applyBorder="1"/>
    <xf numFmtId="0" fontId="20" fillId="0" borderId="0" xfId="0" applyFont="1"/>
    <xf numFmtId="0" fontId="19" fillId="0" borderId="1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0" xfId="0" applyFont="1"/>
    <xf numFmtId="0" fontId="19" fillId="0" borderId="14" xfId="0" applyFont="1" applyBorder="1"/>
    <xf numFmtId="0" fontId="19" fillId="0" borderId="15" xfId="0" applyFont="1" applyBorder="1"/>
    <xf numFmtId="0" fontId="20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 applyAlignment="1">
      <alignment vertical="top" wrapText="1"/>
    </xf>
    <xf numFmtId="0" fontId="19" fillId="0" borderId="8" xfId="0" applyFont="1" applyBorder="1"/>
    <xf numFmtId="2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22" fillId="0" borderId="0" xfId="0" applyFont="1" applyAlignment="1"/>
    <xf numFmtId="0" fontId="6" fillId="0" borderId="24" xfId="0" applyFont="1" applyBorder="1" applyAlignment="1">
      <alignment horizont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8" fillId="0" borderId="27" xfId="0" applyFont="1" applyBorder="1"/>
    <xf numFmtId="0" fontId="6" fillId="0" borderId="28" xfId="0" applyFont="1" applyBorder="1"/>
    <xf numFmtId="0" fontId="23" fillId="0" borderId="29" xfId="0" applyFont="1" applyBorder="1" applyAlignment="1">
      <alignment horizontal="center"/>
    </xf>
    <xf numFmtId="2" fontId="23" fillId="0" borderId="3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6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indent="5"/>
    </xf>
    <xf numFmtId="0" fontId="5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24" xfId="0" applyFont="1" applyBorder="1"/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1" xfId="0" applyFont="1" applyFill="1" applyBorder="1" applyAlignment="1"/>
    <xf numFmtId="2" fontId="8" fillId="0" borderId="3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10" xfId="0" applyFont="1" applyFill="1" applyBorder="1" applyAlignment="1"/>
    <xf numFmtId="1" fontId="8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49" fontId="1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4D1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1340642</xdr:colOff>
      <xdr:row>24</xdr:row>
      <xdr:rowOff>51792</xdr:rowOff>
    </xdr:from>
    <xdr:ext cx="65" cy="172227"/>
    <xdr:sp macro="" textlink="">
      <xdr:nvSpPr>
        <xdr:cNvPr id="2" name="TextBox 1"/>
        <xdr:cNvSpPr txBox="1"/>
      </xdr:nvSpPr>
      <xdr:spPr>
        <a:xfrm>
          <a:off x="4388642" y="60334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25</xdr:row>
      <xdr:rowOff>63698</xdr:rowOff>
    </xdr:from>
    <xdr:ext cx="65" cy="172227"/>
    <xdr:sp macro="" textlink="">
      <xdr:nvSpPr>
        <xdr:cNvPr id="3" name="TextBox 2"/>
        <xdr:cNvSpPr txBox="1"/>
      </xdr:nvSpPr>
      <xdr:spPr>
        <a:xfrm>
          <a:off x="2324101" y="63501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100854</xdr:colOff>
      <xdr:row>2</xdr:row>
      <xdr:rowOff>179295</xdr:rowOff>
    </xdr:from>
    <xdr:ext cx="24241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072904" y="769845"/>
              <a:ext cx="2424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072904" y="769845"/>
              <a:ext cx="2424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ta chat-apiwan" refreshedDate="43236.57803553241" createdVersion="5" refreshedVersion="5" minRefreshableVersion="3" recordCount="23">
  <cacheSource type="worksheet">
    <worksheetSource ref="B1:AF40" sheet="DATA"/>
  </cacheSource>
  <cacheFields count="27">
    <cacheField name="Timestamp" numFmtId="0">
      <sharedItems containsNonDate="0" containsDate="1" containsString="0" containsBlank="1" minDate="2018-05-10T10:35:50" maxDate="2018-05-16T07:19:08"/>
    </cacheField>
    <cacheField name="1. เพศ" numFmtId="0">
      <sharedItems containsBlank="1" count="3">
        <s v="หญิง"/>
        <s v="ชาย"/>
        <m/>
      </sharedItems>
    </cacheField>
    <cacheField name="2. สถานภาพ_x0009_ " numFmtId="0">
      <sharedItems containsBlank="1" count="3">
        <s v="นิสิตระดับปริญญาโท"/>
        <s v="นิสิตระดับปริญญาเอก"/>
        <m/>
      </sharedItems>
    </cacheField>
    <cacheField name="3. สังกัดคณะ/วิทยาลัย" numFmtId="0">
      <sharedItems containsBlank="1" count="17">
        <s v="บัณฑิตวิทยาลัย"/>
        <s v="คณะสถาปัตยกรรมศาสตร์"/>
        <s v="ไม่แจ้ง"/>
        <s v="คณะวิทยาศาสตร์"/>
        <s v="คณะเกษตรศาสตร์ฯ"/>
        <s v="คณะวิทยาศาสตร์การแพทย์"/>
        <s v="วิทยาศาสตร์"/>
        <s v="สถาปัตยกรรมศาสตร์"/>
        <s v="คณะสหเวชศาสตร์"/>
        <s v="คณะเกษตรศาสตร์"/>
        <s v="เกษตรศาสตร์"/>
        <s v="วิทยาศาสตร์การแพทย์"/>
        <s v="สังคมศาสตร์"/>
        <s v="เกษตรศาสตร์ฯ"/>
        <s v="BEC"/>
        <s v="สหเวชศาสตร์"/>
        <m/>
      </sharedItems>
    </cacheField>
    <cacheField name="4. ท่านได้รับทราบข่าวการจัดกิจกรรมจากแหล่งใด (เลือกตอบได้4กว่า 1 ข้อ)" numFmtId="0">
      <sharedItems containsBlank="1" count="8">
        <s v="อีเมล์"/>
        <s v="คณะที่สังกัด, หนังสือเชิญ, อีเมล์"/>
        <s v="เว็บไซต์บัณฑิตวิทยาลัย"/>
        <s v="เว็บไซต์บัณฑิตวิทยาลัย, อีเมล์"/>
        <s v="คณะที่สังกัด, อีเมล์"/>
        <s v="อาจารย์ที่ปรึกษา2, คณะที่สังกัด, อีเมล์"/>
        <s v="หนังสือเชิญ, อีเมล์"/>
        <m/>
      </sharedItems>
    </cacheField>
    <cacheField name="1. ด้านกระบวนการขั้นตอนการให้บริการ (ระดับความพึงพอใจ) [1.1 ความสะดวกในการลงทะเบียน]" numFmtId="0">
      <sharedItems containsSemiMixedTypes="0" containsString="0" containsNumber="1" minValue="0.6761234037828141" maxValue="5"/>
    </cacheField>
    <cacheField name="1. ด้านกระบวนการขั้นตอนการให้บริการ (ระดับความพึงพอใจ) [1.2 ความเหมาะสมของวันจัดกิจกรรมฯ]" numFmtId="0">
      <sharedItems containsSemiMixedTypes="0" containsString="0" containsNumber="1" minValue="0.83094896983881616" maxValue="5"/>
    </cacheField>
    <cacheField name="1. ด้านกระบวนการขั้นตอนการให้บริการ (ระดับความพึงพอใจ) [1.3 ความเหมาะสมของระยะเวลาในการจัดกิจกรรมฯ]" numFmtId="0">
      <sharedItems containsSemiMixedTypes="0" containsString="0" containsNumber="1" minValue="0.7684244858645447" maxValue="5"/>
    </cacheField>
    <cacheField name="2. ด้านเจ้าหน้าที่ผู้ให้บริการ (ระดับความพึงพอใจ) [2.1 เจ้าหน้าที่ให้บริการด้วยความเต็มใจ ยิ้มแย้มแจ่มใส]" numFmtId="0">
      <sharedItems containsSemiMixedTypes="0" containsString="0" containsNumber="1" minValue="0.65828058860438399" maxValue="5"/>
    </cacheField>
    <cacheField name="2. ด้านเจ้าหน้าที่ผู้ให้บริการ (ระดับความพึงพอใจ) [2.2 เจ้าหน้าที่ให้บริการด้วยความรวดเร็ว]" numFmtId="0">
      <sharedItems containsSemiMixedTypes="0" containsString="0" containsNumber="1" minValue="0.48304589153964894" maxValue="5"/>
    </cacheField>
    <cacheField name="3. ด้านสิ่งอำนวยความสะดวก (ระดับความพึงพอใจ) [3.1 ความเหมาะสมของขนาดห้องอบรม]" numFmtId="0">
      <sharedItems containsSemiMixedTypes="0" containsString="0" containsNumber="1" minValue="0.62488094104092329" maxValue="5"/>
    </cacheField>
    <cacheField name="3. ด้านสิ่งอำนวยความสะดวก (ระดับความพึงพอใจ) [3.2 ความชัดเจนของจอภาพนำเสนอ]" numFmtId="0">
      <sharedItems containsSemiMixedTypes="0" containsString="0" containsNumber="1" minValue="0.7745966692414834" maxValue="5"/>
    </cacheField>
    <cacheField name="3. ด้านสิ่งอำนวยความสะดวก (ระดับความพึงพอใจ) [3.3 ความชัดเจนของระบบเสียงกายในห้องอบรม]" numFmtId="0">
      <sharedItems containsSemiMixedTypes="0" containsString="0" containsNumber="1" minValue="0.65465367070797653" maxValue="5"/>
    </cacheField>
    <cacheField name="3. ด้านสิ่งอำนวยความสะดวก (ระดับความพึงพอใจ) [3.4 ความสว่างภายในห้องอบรม]" numFmtId="0">
      <sharedItems containsSemiMixedTypes="0" containsString="0" containsNumber="1" minValue="0.51176631571915909" maxValue="5"/>
    </cacheField>
    <cacheField name="3. ด้านสิ่งอำนวยความสะดวก (ระดับความพึงพอใจ) [3.5 ความสะอาดของสถานที่จัดอบรม]" numFmtId="0">
      <sharedItems containsSemiMixedTypes="0" containsString="0" containsNumber="1" minValue="0.46291004988627571" maxValue="5"/>
    </cacheField>
    <cacheField name="4.1 ความเหมาะสมและการถ่ายทอดความรู้ของวิทยากร (ระดับความพึงพอใจ) [การบรรยายในหัวข้อ “เขียนงานวิจัยอย่างไรเพื่อให้ได้ตีพิมพ์” โดย  ผศ.ดร.พงศ์พันธ์ กิจสนาโยธิน รองคณบดีบัณฑิตวิทยาลัยฝ่ายนโยบายและแผน  ]" numFmtId="0">
      <sharedItems containsSemiMixedTypes="0" containsString="0" containsNumber="1" minValue="0.48304589153964894" maxValue="5"/>
    </cacheField>
    <cacheField name="4.1 ความเหมาะสมและการถ่ายทอดความรู้ของวิทยากร (ระดับความพึงพอใจ) [การบรรยาย และ Workshop หัวข้อ “How  to  writing  academic  paper” โดย Mr.Roy I.Morien]" numFmtId="0">
      <sharedItems containsSemiMixedTypes="0" containsString="0" containsNumber="1" minValue="0.538958431120796" maxValue="5"/>
    </cacheField>
    <cacheField name="4.1 ความเหมาะสมและการถ่ายทอดความรู้ของวิทยากร (ระดับความพึงพอใจ) [การบรรยาย และ Workshop หัวข้อ “How  to  read  and apply  to  journal  article” โดย Mr.Thomas  Elliott]" numFmtId="0">
      <sharedItems containsSemiMixedTypes="0" containsString="0" containsNumber="1" minValue="0.63245553203367588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วิทยาศาสตร์สุขภาพ (ห้องสัมมนาเอกาทศรถ 203)]" numFmtId="0">
      <sharedItems containsString="0" containsBlank="1" containsNumber="1" minValue="0.87559503577091347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มนุษยศาสตร์และสังคมศาสตร์ (ห้องสัมมนาเอกาทศรถ 205)]" numFmtId="0">
      <sharedItems containsString="0" containsBlank="1" containsNumber="1" minValue="0.75277265270908045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วิทยาศาสตร์และเทคโนโลยี (ห้องสัมมนาเอกาทศรถ 206)]" numFmtId="0">
      <sharedItems containsString="0" containsBlank="1" containsNumber="1" minValue="0.75592894601845306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วิทยาศาสตร์และเทคโนโลยี (ห้องสัมมนาเอกาทศรถ 207)]" numFmtId="0">
      <sharedItems containsString="0" containsBlank="1" containsNumber="1" minValue="0.53452248382485001" maxValue="5"/>
    </cacheField>
    <cacheField name="4.3 การเข้าร่วมกิจกรรมฯ ในครั้งนี้มีประโยชน์ต่อท่าน (ระดับความพึงพอใจ) [การเข้าร่วมกิจกรรมฯ ในครั้งนี้มีประโยชน์ต่อท่าน]" numFmtId="0">
      <sharedItems containsSemiMixedTypes="0" containsString="0" containsNumber="1" minValue="0.64365030434678883" maxValue="5"/>
    </cacheField>
    <cacheField name="5. ด้านเอกสารประกอบกิจกรรมฯ (ระดับความพึงพอใจ) [5.1 ความชัดเจน ความสมบูรณ์ของเอกสารประกอบการจัดกิจกรรมฯ]" numFmtId="0">
      <sharedItems containsSemiMixedTypes="0" containsString="0" containsNumber="1" minValue="0.51176631571915909" maxValue="5"/>
    </cacheField>
    <cacheField name="5. ด้านเอกสารประกอบกิจกรรมฯ (ระดับความพึงพอใจ) [5.2 เนื้อหาสาระของเอกสารประกอบกิจกรรมตรงตามความต้องการของท่าน]" numFmtId="0">
      <sharedItems containsSemiMixedTypes="0" containsString="0" containsNumber="1" minValue="0.62488094104092329" maxValue="5"/>
    </cacheField>
    <cacheField name="5. ด้านเอกสารประกอบกิจกรรมฯ (ระดับความพึงพอใจ) [5.3 ประโยชน์ที่ได้รับจากเอกสารประกอบการจัดกิจกรรม]" numFmtId="0">
      <sharedItems containsSemiMixedTypes="0" containsString="0" containsNumber="1" minValue="0.538958431120796" maxValue="5"/>
    </cacheField>
    <cacheField name="ข้อเสนอแนะ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d v="2018-05-10T10:35:50"/>
    <x v="0"/>
    <x v="0"/>
    <x v="0"/>
    <x v="0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s v="ดี4"/>
  </r>
  <r>
    <d v="2018-05-10T10:45:23"/>
    <x v="0"/>
    <x v="1"/>
    <x v="1"/>
    <x v="1"/>
    <n v="4"/>
    <n v="4"/>
    <n v="4"/>
    <n v="5"/>
    <n v="5"/>
    <n v="5"/>
    <n v="5"/>
    <n v="5"/>
    <n v="5"/>
    <n v="5"/>
    <n v="5"/>
    <n v="4"/>
    <n v="4"/>
    <m/>
    <n v="5"/>
    <m/>
    <m/>
    <n v="5"/>
    <n v="4"/>
    <n v="4"/>
    <n v="4"/>
    <s v="ไม่มี"/>
  </r>
  <r>
    <d v="2018-05-10T10:46:40"/>
    <x v="0"/>
    <x v="0"/>
    <x v="2"/>
    <x v="0"/>
    <n v="4"/>
    <n v="4"/>
    <n v="3"/>
    <n v="4"/>
    <n v="4"/>
    <n v="4"/>
    <n v="3"/>
    <n v="4"/>
    <n v="4"/>
    <n v="4"/>
    <n v="5"/>
    <n v="4"/>
    <n v="3"/>
    <n v="5"/>
    <m/>
    <m/>
    <m/>
    <n v="3"/>
    <n v="4"/>
    <n v="4"/>
    <n v="4"/>
    <s v="ไม่มี"/>
  </r>
  <r>
    <d v="2018-05-10T10:48:27"/>
    <x v="1"/>
    <x v="0"/>
    <x v="1"/>
    <x v="0"/>
    <n v="5"/>
    <n v="3"/>
    <n v="3"/>
    <n v="5"/>
    <n v="5"/>
    <n v="5"/>
    <n v="3"/>
    <n v="3"/>
    <n v="4"/>
    <n v="5"/>
    <n v="5"/>
    <n v="5"/>
    <n v="5"/>
    <m/>
    <m/>
    <m/>
    <n v="4"/>
    <n v="4"/>
    <n v="5"/>
    <n v="5"/>
    <n v="5"/>
    <s v="ไม่มี"/>
  </r>
  <r>
    <d v="2018-05-10T10:49:30"/>
    <x v="1"/>
    <x v="1"/>
    <x v="3"/>
    <x v="0"/>
    <n v="4"/>
    <n v="4"/>
    <n v="4"/>
    <n v="5"/>
    <n v="5"/>
    <n v="4"/>
    <n v="4"/>
    <n v="4"/>
    <n v="4"/>
    <n v="5"/>
    <n v="4"/>
    <n v="4"/>
    <n v="3"/>
    <m/>
    <m/>
    <n v="5"/>
    <m/>
    <n v="5"/>
    <n v="5"/>
    <n v="5"/>
    <n v="5"/>
    <s v="ไม่มีี"/>
  </r>
  <r>
    <d v="2018-05-10T10:50:28"/>
    <x v="0"/>
    <x v="1"/>
    <x v="4"/>
    <x v="0"/>
    <n v="5"/>
    <n v="5"/>
    <n v="4"/>
    <n v="5"/>
    <n v="5"/>
    <n v="5"/>
    <n v="5"/>
    <n v="5"/>
    <n v="5"/>
    <n v="5"/>
    <n v="5"/>
    <n v="5"/>
    <n v="5"/>
    <m/>
    <m/>
    <m/>
    <n v="5"/>
    <n v="5"/>
    <n v="5"/>
    <n v="5"/>
    <n v="5"/>
    <s v="ไม่มี"/>
  </r>
  <r>
    <d v="2018-05-10T10:51:37"/>
    <x v="0"/>
    <x v="0"/>
    <x v="4"/>
    <x v="0"/>
    <n v="3"/>
    <n v="3"/>
    <n v="3"/>
    <n v="3"/>
    <n v="4"/>
    <n v="4"/>
    <n v="4"/>
    <n v="4"/>
    <n v="4"/>
    <n v="4"/>
    <n v="4"/>
    <n v="4"/>
    <n v="4"/>
    <m/>
    <m/>
    <m/>
    <n v="4"/>
    <n v="4"/>
    <n v="4"/>
    <n v="3"/>
    <n v="4"/>
    <s v="ไม่มี"/>
  </r>
  <r>
    <d v="2018-05-10T10:54:19"/>
    <x v="0"/>
    <x v="1"/>
    <x v="5"/>
    <x v="2"/>
    <n v="4"/>
    <n v="4"/>
    <n v="3"/>
    <n v="4"/>
    <n v="4"/>
    <n v="5"/>
    <n v="5"/>
    <n v="5"/>
    <n v="5"/>
    <n v="5"/>
    <n v="5"/>
    <n v="5"/>
    <n v="5"/>
    <n v="4"/>
    <m/>
    <m/>
    <m/>
    <n v="4"/>
    <n v="4"/>
    <n v="4"/>
    <n v="4"/>
    <s v="อยากให้มีการชี้แจงแนวทางหรือรายละเอียดของโครงการให้ชัดเจนกว่านี้ว่าผู้นำเสนอความก้าวหน้าของโครงการควรเตรียมหัวข้ออะไรมานำเสนอบ้าง รวมถึงเวลาที่ใช้ในการนำเสนอ หรือตอบคำถามว่ามีเวลาให้เท่าไร เพราะทางผู้นำเสนอจะได้เตรียม Slide ตามเวลาที่กำหนด"/>
  </r>
  <r>
    <d v="2018-05-10T11:17:15"/>
    <x v="1"/>
    <x v="1"/>
    <x v="6"/>
    <x v="3"/>
    <n v="5"/>
    <n v="5"/>
    <n v="5"/>
    <n v="5"/>
    <n v="5"/>
    <n v="4"/>
    <n v="4"/>
    <n v="4"/>
    <n v="4"/>
    <n v="5"/>
    <n v="5"/>
    <n v="3"/>
    <n v="3"/>
    <m/>
    <m/>
    <n v="5"/>
    <m/>
    <n v="5"/>
    <n v="5"/>
    <n v="5"/>
    <n v="5"/>
    <s v="ควรให้มีการจัดกิจกรรมอย่างนี้อีกต่อไป "/>
  </r>
  <r>
    <d v="2018-05-10T11:18:19"/>
    <x v="0"/>
    <x v="0"/>
    <x v="4"/>
    <x v="0"/>
    <n v="3"/>
    <n v="3"/>
    <n v="3"/>
    <n v="3"/>
    <n v="4"/>
    <n v="4"/>
    <n v="3"/>
    <n v="3"/>
    <n v="4"/>
    <n v="5"/>
    <n v="4"/>
    <n v="4"/>
    <n v="4"/>
    <m/>
    <m/>
    <m/>
    <n v="4"/>
    <n v="4"/>
    <n v="4"/>
    <n v="4"/>
    <n v="4"/>
    <s v="-"/>
  </r>
  <r>
    <d v="2018-05-10T11:58:06"/>
    <x v="0"/>
    <x v="1"/>
    <x v="7"/>
    <x v="4"/>
    <n v="5"/>
    <n v="3"/>
    <n v="4"/>
    <n v="4"/>
    <n v="4"/>
    <n v="5"/>
    <n v="5"/>
    <n v="5"/>
    <n v="5"/>
    <n v="5"/>
    <n v="4"/>
    <n v="4"/>
    <n v="4"/>
    <n v="4"/>
    <n v="4"/>
    <n v="4"/>
    <n v="4"/>
    <n v="4"/>
    <n v="4"/>
    <n v="4"/>
    <n v="4"/>
    <s v="เจ้าหน้าที่ในห้องบางคนแสดงสีหน้าคำพูดและกิริยาไม่เหมาะสม"/>
  </r>
  <r>
    <d v="2018-05-10T12:18:20"/>
    <x v="1"/>
    <x v="1"/>
    <x v="8"/>
    <x v="3"/>
    <n v="4"/>
    <n v="4"/>
    <n v="4"/>
    <n v="5"/>
    <n v="5"/>
    <n v="4"/>
    <n v="4"/>
    <n v="4"/>
    <n v="5"/>
    <n v="5"/>
    <n v="4"/>
    <n v="4"/>
    <n v="4"/>
    <n v="4"/>
    <m/>
    <m/>
    <m/>
    <n v="4"/>
    <n v="4"/>
    <n v="4"/>
    <n v="4"/>
    <s v="อยากให้มีการตรวจสอบความพร้อมของคอมพิวเตอร์และจอนำเสนอเนื่องจากประสบปัญหาการใช้คอมพิวเตอร์ไม่สามารถแสดงผลบนจอโปรเจคเตอร์ได้ รวมถึงการเข้าใช้ระบบอินเตอร์เนตยังไม่สามารถเข้าใช้ได้"/>
  </r>
  <r>
    <d v="2018-05-10T12:51:23"/>
    <x v="1"/>
    <x v="0"/>
    <x v="1"/>
    <x v="5"/>
    <n v="5"/>
    <n v="5"/>
    <n v="3"/>
    <n v="5"/>
    <n v="5"/>
    <n v="4"/>
    <n v="3"/>
    <n v="4"/>
    <n v="5"/>
    <n v="5"/>
    <n v="4"/>
    <n v="4"/>
    <n v="4"/>
    <n v="3"/>
    <n v="3"/>
    <n v="3"/>
    <n v="5"/>
    <n v="4"/>
    <n v="4"/>
    <n v="3"/>
    <n v="3"/>
    <s v="ตรวจสอบอุณหภูมิภายในห้องให้พอเหมาะ"/>
  </r>
  <r>
    <d v="2018-05-10T14:23:25"/>
    <x v="0"/>
    <x v="0"/>
    <x v="9"/>
    <x v="3"/>
    <n v="5"/>
    <n v="5"/>
    <n v="5"/>
    <n v="5"/>
    <n v="4"/>
    <n v="5"/>
    <n v="4"/>
    <n v="4"/>
    <n v="5"/>
    <n v="5"/>
    <n v="4"/>
    <n v="4"/>
    <n v="4"/>
    <m/>
    <m/>
    <n v="4"/>
    <m/>
    <n v="4"/>
    <n v="4"/>
    <n v="4"/>
    <n v="4"/>
    <s v="เป็นการจัดที่ค่อนข้างเป็นระบบ"/>
  </r>
  <r>
    <d v="2018-05-10T14:24:19"/>
    <x v="1"/>
    <x v="1"/>
    <x v="10"/>
    <x v="4"/>
    <n v="5"/>
    <n v="4"/>
    <n v="4"/>
    <n v="5"/>
    <n v="5"/>
    <n v="3"/>
    <n v="3"/>
    <n v="4"/>
    <n v="4"/>
    <n v="5"/>
    <n v="4"/>
    <n v="4"/>
    <n v="4"/>
    <m/>
    <m/>
    <n v="4"/>
    <m/>
    <n v="4"/>
    <n v="4"/>
    <n v="4"/>
    <n v="4"/>
    <s v="."/>
  </r>
  <r>
    <d v="2018-05-10T16:08:50"/>
    <x v="0"/>
    <x v="1"/>
    <x v="11"/>
    <x v="0"/>
    <n v="4"/>
    <n v="4"/>
    <n v="4"/>
    <n v="5"/>
    <n v="5"/>
    <n v="4"/>
    <n v="4"/>
    <n v="4"/>
    <n v="4"/>
    <n v="4"/>
    <n v="4"/>
    <n v="3"/>
    <n v="3"/>
    <n v="4"/>
    <m/>
    <m/>
    <m/>
    <n v="5"/>
    <n v="4"/>
    <n v="4"/>
    <n v="4"/>
    <s v="เป็นการจัดกิจกรรมที่ดีค่ะ ควรจัดให้มีการ progress งานทุกๆ 6 เดือนค่ะ "/>
  </r>
  <r>
    <d v="2018-05-10T17:52:09"/>
    <x v="0"/>
    <x v="0"/>
    <x v="12"/>
    <x v="6"/>
    <n v="4"/>
    <n v="3"/>
    <n v="4"/>
    <n v="5"/>
    <n v="5"/>
    <n v="4"/>
    <n v="3"/>
    <n v="3"/>
    <n v="4"/>
    <n v="4"/>
    <n v="4"/>
    <n v="4"/>
    <n v="4"/>
    <m/>
    <n v="4"/>
    <m/>
    <m/>
    <n v="4"/>
    <n v="3"/>
    <n v="3"/>
    <n v="4"/>
    <s v="-"/>
  </r>
  <r>
    <d v="2018-05-11T11:22:10"/>
    <x v="0"/>
    <x v="1"/>
    <x v="5"/>
    <x v="3"/>
    <n v="5"/>
    <n v="5"/>
    <n v="5"/>
    <n v="5"/>
    <n v="5"/>
    <n v="4"/>
    <n v="4"/>
    <n v="4"/>
    <n v="4"/>
    <n v="4"/>
    <n v="4"/>
    <n v="4"/>
    <n v="4"/>
    <n v="4"/>
    <m/>
    <m/>
    <m/>
    <n v="4"/>
    <n v="4"/>
    <n v="4"/>
    <n v="4"/>
    <s v="ไม่มี"/>
  </r>
  <r>
    <d v="2018-05-12T07:55:08"/>
    <x v="0"/>
    <x v="0"/>
    <x v="13"/>
    <x v="0"/>
    <n v="5"/>
    <n v="5"/>
    <n v="4"/>
    <n v="5"/>
    <n v="5"/>
    <n v="4"/>
    <n v="4"/>
    <n v="4"/>
    <n v="5"/>
    <n v="5"/>
    <n v="4"/>
    <n v="4"/>
    <n v="4"/>
    <n v="4"/>
    <m/>
    <m/>
    <m/>
    <n v="5"/>
    <n v="4"/>
    <n v="4"/>
    <n v="4"/>
    <s v="ดี4เลยค่ะ"/>
  </r>
  <r>
    <d v="2018-05-12T09:05:06"/>
    <x v="0"/>
    <x v="1"/>
    <x v="14"/>
    <x v="3"/>
    <n v="5"/>
    <n v="5"/>
    <n v="5"/>
    <n v="5"/>
    <n v="5"/>
    <n v="4"/>
    <n v="5"/>
    <n v="5"/>
    <n v="5"/>
    <n v="5"/>
    <n v="4"/>
    <n v="4"/>
    <n v="4"/>
    <m/>
    <n v="4"/>
    <m/>
    <m/>
    <n v="5"/>
    <n v="4"/>
    <n v="4"/>
    <n v="5"/>
    <s v="ควรมีการแจ้งสรุปผลการรายงานความก้าวหน้าให้นิสิตทราบ"/>
  </r>
  <r>
    <d v="2018-05-16T07:19:08"/>
    <x v="0"/>
    <x v="0"/>
    <x v="15"/>
    <x v="0"/>
    <n v="4"/>
    <n v="3"/>
    <n v="3"/>
    <n v="5"/>
    <n v="4"/>
    <n v="3"/>
    <n v="4"/>
    <n v="4"/>
    <n v="4"/>
    <n v="4"/>
    <n v="4"/>
    <n v="4"/>
    <n v="4"/>
    <n v="2"/>
    <m/>
    <m/>
    <m/>
    <n v="3"/>
    <n v="4"/>
    <n v="4"/>
    <n v="4"/>
    <s v="ควรกำหนดเวลาชัดเจน และจัดกิจกรรมให้เสร็จสิ้นภายในช่วงเวลาที่กำหนด_x000a_และในการนำเสนอความก้าวหน้า อยากให้ผู้ทรงคุณวุฒิแนะนำติชมแต่พอควรเท่านั้น"/>
  </r>
  <r>
    <m/>
    <x v="2"/>
    <x v="2"/>
    <x v="16"/>
    <x v="7"/>
    <n v="4.4285714285714288"/>
    <n v="4.0952380952380949"/>
    <n v="3.9047619047619047"/>
    <n v="4.666666666666667"/>
    <n v="4.666666666666667"/>
    <n v="4.2380952380952381"/>
    <n v="4"/>
    <n v="4.1428571428571432"/>
    <n v="4.4761904761904763"/>
    <n v="4.7142857142857144"/>
    <n v="4.333333333333333"/>
    <n v="4.0952380952380949"/>
    <n v="4"/>
    <n v="3.9"/>
    <n v="4.166666666666667"/>
    <n v="4.2857142857142856"/>
    <n v="4.4285714285714288"/>
    <n v="4.2857142857142856"/>
    <n v="4.1904761904761907"/>
    <n v="4.0952380952380949"/>
    <n v="4.2380952380952381"/>
    <m/>
  </r>
  <r>
    <m/>
    <x v="2"/>
    <x v="2"/>
    <x v="16"/>
    <x v="7"/>
    <n v="0.6761234037828141"/>
    <n v="0.83094896983881616"/>
    <n v="0.7684244858645447"/>
    <n v="0.65828058860438399"/>
    <n v="0.48304589153964894"/>
    <n v="0.62488094104092329"/>
    <n v="0.7745966692414834"/>
    <n v="0.65465367070797653"/>
    <n v="0.51176631571915909"/>
    <n v="0.46291004988627571"/>
    <n v="0.48304589153964894"/>
    <n v="0.538958431120796"/>
    <n v="0.63245553203367588"/>
    <n v="0.87559503577091347"/>
    <n v="0.75277265270908045"/>
    <n v="0.75592894601845306"/>
    <n v="0.53452248382485001"/>
    <n v="0.64365030434678883"/>
    <n v="0.51176631571915909"/>
    <n v="0.62488094104092329"/>
    <n v="0.53895843112079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1" firstHeaderRow="1" firstDataRow="1" firstDataCol="1"/>
  <pivotFields count="27"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18">
        <item x="14"/>
        <item x="10"/>
        <item x="13"/>
        <item x="2"/>
        <item x="9"/>
        <item x="4"/>
        <item x="3"/>
        <item x="5"/>
        <item x="1"/>
        <item x="8"/>
        <item x="0"/>
        <item x="6"/>
        <item x="11"/>
        <item x="7"/>
        <item x="15"/>
        <item x="12"/>
        <item x="16"/>
        <item t="default"/>
      </items>
    </pivotField>
    <pivotField showAll="0">
      <items count="9">
        <item x="2"/>
        <item x="3"/>
        <item x="1"/>
        <item x="4"/>
        <item x="6"/>
        <item x="5"/>
        <item x="0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3. สังกัดคณะ/วิทยาลัย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C7" sqref="C7"/>
    </sheetView>
  </sheetViews>
  <sheetFormatPr defaultRowHeight="12.75"/>
  <cols>
    <col min="1" max="1" width="22" customWidth="1"/>
    <col min="2" max="2" width="28.140625" customWidth="1"/>
    <col min="3" max="3" width="20.5703125" customWidth="1"/>
  </cols>
  <sheetData>
    <row r="3" spans="1:2">
      <c r="A3" s="1" t="s">
        <v>21</v>
      </c>
      <c r="B3" t="s">
        <v>67</v>
      </c>
    </row>
    <row r="4" spans="1:2">
      <c r="A4" s="2" t="s">
        <v>57</v>
      </c>
      <c r="B4" s="3">
        <v>1</v>
      </c>
    </row>
    <row r="5" spans="1:2">
      <c r="A5" s="2" t="s">
        <v>55</v>
      </c>
      <c r="B5" s="3">
        <v>1</v>
      </c>
    </row>
    <row r="6" spans="1:2">
      <c r="A6" s="2" t="s">
        <v>60</v>
      </c>
      <c r="B6" s="3">
        <v>1</v>
      </c>
    </row>
    <row r="7" spans="1:2">
      <c r="A7" s="2" t="s">
        <v>61</v>
      </c>
      <c r="B7" s="3">
        <v>1</v>
      </c>
    </row>
    <row r="8" spans="1:2">
      <c r="A8" s="2" t="s">
        <v>62</v>
      </c>
      <c r="B8" s="3">
        <v>1</v>
      </c>
    </row>
    <row r="9" spans="1:2">
      <c r="A9" s="2" t="s">
        <v>5</v>
      </c>
      <c r="B9" s="3">
        <v>3</v>
      </c>
    </row>
    <row r="10" spans="1:2">
      <c r="A10" s="2" t="s">
        <v>3</v>
      </c>
      <c r="B10" s="3">
        <v>1</v>
      </c>
    </row>
    <row r="11" spans="1:2">
      <c r="A11" s="2" t="s">
        <v>6</v>
      </c>
      <c r="B11" s="3">
        <v>2</v>
      </c>
    </row>
    <row r="12" spans="1:2">
      <c r="A12" s="2" t="s">
        <v>1</v>
      </c>
      <c r="B12" s="3">
        <v>3</v>
      </c>
    </row>
    <row r="13" spans="1:2">
      <c r="A13" s="2" t="s">
        <v>11</v>
      </c>
      <c r="B13" s="3">
        <v>1</v>
      </c>
    </row>
    <row r="14" spans="1:2">
      <c r="A14" s="2" t="s">
        <v>63</v>
      </c>
      <c r="B14" s="3">
        <v>1</v>
      </c>
    </row>
    <row r="15" spans="1:2">
      <c r="A15" s="2" t="s">
        <v>56</v>
      </c>
      <c r="B15" s="3">
        <v>1</v>
      </c>
    </row>
    <row r="16" spans="1:2">
      <c r="A16" s="2" t="s">
        <v>58</v>
      </c>
      <c r="B16" s="3">
        <v>1</v>
      </c>
    </row>
    <row r="17" spans="1:2">
      <c r="A17" s="2" t="s">
        <v>59</v>
      </c>
      <c r="B17" s="3">
        <v>1</v>
      </c>
    </row>
    <row r="18" spans="1:2">
      <c r="A18" s="2" t="s">
        <v>64</v>
      </c>
      <c r="B18" s="3">
        <v>1</v>
      </c>
    </row>
    <row r="19" spans="1:2">
      <c r="A19" s="2" t="s">
        <v>65</v>
      </c>
      <c r="B19" s="3">
        <v>1</v>
      </c>
    </row>
    <row r="20" spans="1:2">
      <c r="A20" s="2" t="s">
        <v>22</v>
      </c>
      <c r="B20" s="3"/>
    </row>
    <row r="21" spans="1:2">
      <c r="A21" s="2" t="s">
        <v>23</v>
      </c>
      <c r="B21" s="3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51"/>
  <sheetViews>
    <sheetView zoomScale="140" zoomScaleNormal="140" workbookViewId="0">
      <selection activeCell="G16" sqref="G16"/>
    </sheetView>
  </sheetViews>
  <sheetFormatPr defaultColWidth="14.42578125" defaultRowHeight="15.75" customHeight="1"/>
  <cols>
    <col min="1" max="1" width="11.5703125" style="4" customWidth="1"/>
    <col min="2" max="2" width="8.85546875" style="39" customWidth="1"/>
    <col min="3" max="3" width="6.85546875" style="4" bestFit="1" customWidth="1"/>
    <col min="4" max="11" width="6.85546875" style="4" customWidth="1"/>
    <col min="12" max="13" width="5" style="4" bestFit="1" customWidth="1"/>
    <col min="14" max="14" width="7.42578125" style="4" bestFit="1" customWidth="1"/>
    <col min="15" max="16" width="5" style="4" bestFit="1" customWidth="1"/>
    <col min="17" max="17" width="5" style="4" customWidth="1"/>
    <col min="18" max="18" width="5.28515625" style="4" bestFit="1" customWidth="1"/>
    <col min="19" max="19" width="5.42578125" style="4" bestFit="1" customWidth="1"/>
    <col min="20" max="21" width="5.28515625" style="4" bestFit="1" customWidth="1"/>
    <col min="22" max="22" width="5.42578125" style="4" bestFit="1" customWidth="1"/>
    <col min="23" max="25" width="5.28515625" style="4" bestFit="1" customWidth="1"/>
    <col min="26" max="27" width="5.42578125" style="4" bestFit="1" customWidth="1"/>
    <col min="28" max="28" width="5.7109375" style="4" bestFit="1" customWidth="1"/>
    <col min="29" max="29" width="6.85546875" style="4" bestFit="1" customWidth="1"/>
    <col min="30" max="30" width="5.42578125" style="4" bestFit="1" customWidth="1"/>
    <col min="31" max="31" width="9.28515625" style="4" bestFit="1" customWidth="1"/>
    <col min="32" max="32" width="201.28515625" style="4" customWidth="1"/>
    <col min="33" max="38" width="21.5703125" style="4" customWidth="1"/>
    <col min="39" max="16384" width="14.42578125" style="4"/>
  </cols>
  <sheetData>
    <row r="1" spans="1:32" ht="15.75" customHeight="1">
      <c r="A1" s="40" t="s">
        <v>47</v>
      </c>
      <c r="B1" s="48" t="s">
        <v>71</v>
      </c>
      <c r="C1" s="40" t="s">
        <v>78</v>
      </c>
      <c r="D1" s="40" t="s">
        <v>72</v>
      </c>
      <c r="E1" s="40" t="s">
        <v>73</v>
      </c>
      <c r="F1" s="40" t="s">
        <v>74</v>
      </c>
      <c r="G1" s="40" t="s">
        <v>77</v>
      </c>
      <c r="H1" s="40" t="s">
        <v>72</v>
      </c>
      <c r="I1" s="40" t="s">
        <v>73</v>
      </c>
      <c r="J1" s="40" t="s">
        <v>74</v>
      </c>
      <c r="K1" s="40"/>
      <c r="L1" s="40" t="s">
        <v>75</v>
      </c>
      <c r="M1" s="41" t="s">
        <v>76</v>
      </c>
      <c r="N1" s="41" t="s">
        <v>80</v>
      </c>
      <c r="O1" s="41" t="s">
        <v>79</v>
      </c>
      <c r="P1" s="41" t="s">
        <v>25</v>
      </c>
      <c r="Q1" s="41" t="s">
        <v>82</v>
      </c>
      <c r="R1" s="42">
        <v>1.1000000000000001</v>
      </c>
      <c r="S1" s="42">
        <v>1.2</v>
      </c>
      <c r="T1" s="42">
        <v>1.3</v>
      </c>
      <c r="U1" s="43">
        <v>2.1</v>
      </c>
      <c r="V1" s="43">
        <v>2.2000000000000002</v>
      </c>
      <c r="W1" s="44">
        <v>3.1</v>
      </c>
      <c r="X1" s="44">
        <v>3.2</v>
      </c>
      <c r="Y1" s="44">
        <v>3.3</v>
      </c>
      <c r="Z1" s="44">
        <v>3.4</v>
      </c>
      <c r="AA1" s="45">
        <v>4.0999999999999996</v>
      </c>
      <c r="AB1" s="45">
        <v>4.2</v>
      </c>
      <c r="AC1" s="43">
        <v>4.3</v>
      </c>
      <c r="AD1" s="43">
        <v>4.4000000000000004</v>
      </c>
      <c r="AF1" s="4" t="s">
        <v>0</v>
      </c>
    </row>
    <row r="2" spans="1:32" ht="15.75" customHeight="1">
      <c r="A2" s="39">
        <v>1</v>
      </c>
      <c r="B2" s="49">
        <v>206</v>
      </c>
      <c r="C2" s="24"/>
      <c r="D2" s="5">
        <v>0</v>
      </c>
      <c r="E2" s="5">
        <v>0</v>
      </c>
      <c r="F2" s="5">
        <v>0</v>
      </c>
      <c r="G2" s="24"/>
      <c r="H2" s="5">
        <v>0</v>
      </c>
      <c r="I2" s="5">
        <v>1</v>
      </c>
      <c r="J2" s="5">
        <v>0</v>
      </c>
      <c r="K2" s="24"/>
      <c r="L2" s="5">
        <v>1</v>
      </c>
      <c r="M2" s="5">
        <v>0</v>
      </c>
      <c r="N2" s="5">
        <v>1</v>
      </c>
      <c r="O2" s="5">
        <v>0</v>
      </c>
      <c r="P2" s="5">
        <v>0</v>
      </c>
      <c r="Q2" s="5">
        <v>0</v>
      </c>
      <c r="R2" s="28">
        <v>5</v>
      </c>
      <c r="S2" s="28">
        <v>5</v>
      </c>
      <c r="T2" s="28">
        <v>5</v>
      </c>
      <c r="U2" s="26">
        <v>5</v>
      </c>
      <c r="V2" s="26">
        <v>5</v>
      </c>
      <c r="W2" s="27">
        <v>5</v>
      </c>
      <c r="X2" s="27">
        <v>5</v>
      </c>
      <c r="Y2" s="27">
        <v>5</v>
      </c>
      <c r="Z2" s="27">
        <v>5</v>
      </c>
      <c r="AA2" s="46">
        <v>5</v>
      </c>
      <c r="AB2" s="46">
        <v>5</v>
      </c>
      <c r="AC2" s="26">
        <v>5</v>
      </c>
      <c r="AD2" s="26">
        <v>5</v>
      </c>
      <c r="AE2" s="5"/>
      <c r="AF2" s="5" t="s">
        <v>19</v>
      </c>
    </row>
    <row r="3" spans="1:32" ht="15.75" customHeight="1">
      <c r="A3" s="39">
        <v>2</v>
      </c>
      <c r="B3" s="49">
        <v>204</v>
      </c>
      <c r="C3" s="24"/>
      <c r="D3" s="5">
        <v>0</v>
      </c>
      <c r="E3" s="5">
        <v>0</v>
      </c>
      <c r="F3" s="5">
        <v>1</v>
      </c>
      <c r="G3" s="24"/>
      <c r="H3" s="5">
        <v>0</v>
      </c>
      <c r="I3" s="5">
        <v>0</v>
      </c>
      <c r="J3" s="5">
        <v>0</v>
      </c>
      <c r="K3" s="24"/>
      <c r="L3" s="5">
        <v>1</v>
      </c>
      <c r="M3" s="5">
        <v>0</v>
      </c>
      <c r="N3" s="5">
        <v>1</v>
      </c>
      <c r="O3" s="5">
        <v>0</v>
      </c>
      <c r="P3" s="5">
        <v>1</v>
      </c>
      <c r="Q3" s="5">
        <v>0</v>
      </c>
      <c r="R3" s="28">
        <v>5</v>
      </c>
      <c r="S3" s="28">
        <v>4</v>
      </c>
      <c r="T3" s="28">
        <v>4</v>
      </c>
      <c r="U3" s="26">
        <v>5</v>
      </c>
      <c r="V3" s="26">
        <v>5</v>
      </c>
      <c r="W3" s="27">
        <v>5</v>
      </c>
      <c r="X3" s="27">
        <v>5</v>
      </c>
      <c r="Y3" s="27">
        <v>5</v>
      </c>
      <c r="Z3" s="27">
        <v>5</v>
      </c>
      <c r="AA3" s="46">
        <v>4</v>
      </c>
      <c r="AB3" s="46">
        <v>5</v>
      </c>
      <c r="AC3" s="25">
        <v>5</v>
      </c>
      <c r="AD3" s="26">
        <v>5</v>
      </c>
      <c r="AE3" s="5"/>
      <c r="AF3" s="5" t="s">
        <v>2</v>
      </c>
    </row>
    <row r="4" spans="1:32" ht="15.75" customHeight="1">
      <c r="A4" s="39">
        <v>3</v>
      </c>
      <c r="B4" s="49">
        <v>204</v>
      </c>
      <c r="C4" s="24"/>
      <c r="D4" s="5">
        <v>0</v>
      </c>
      <c r="E4" s="5">
        <v>0</v>
      </c>
      <c r="F4" s="5">
        <v>0</v>
      </c>
      <c r="G4" s="24"/>
      <c r="H4" s="5">
        <v>0</v>
      </c>
      <c r="I4" s="5">
        <v>0</v>
      </c>
      <c r="J4" s="5">
        <v>1</v>
      </c>
      <c r="K4" s="24"/>
      <c r="L4" s="5">
        <v>1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28">
        <v>4</v>
      </c>
      <c r="S4" s="28">
        <v>4</v>
      </c>
      <c r="T4" s="28">
        <v>4</v>
      </c>
      <c r="U4" s="26">
        <v>5</v>
      </c>
      <c r="V4" s="26">
        <v>5</v>
      </c>
      <c r="W4" s="27">
        <v>5</v>
      </c>
      <c r="X4" s="27">
        <v>5</v>
      </c>
      <c r="Y4" s="27">
        <v>5</v>
      </c>
      <c r="Z4" s="27">
        <v>5</v>
      </c>
      <c r="AA4" s="46">
        <v>3</v>
      </c>
      <c r="AB4" s="46">
        <v>4</v>
      </c>
      <c r="AC4" s="25">
        <v>5</v>
      </c>
      <c r="AD4" s="26">
        <v>5</v>
      </c>
      <c r="AE4" s="5"/>
      <c r="AF4" s="5" t="s">
        <v>2</v>
      </c>
    </row>
    <row r="5" spans="1:32" ht="15.75" customHeight="1">
      <c r="A5" s="39">
        <v>4</v>
      </c>
      <c r="B5" s="49">
        <v>204</v>
      </c>
      <c r="C5" s="24"/>
      <c r="D5" s="5">
        <v>0</v>
      </c>
      <c r="E5" s="5">
        <v>0</v>
      </c>
      <c r="F5" s="5">
        <v>0</v>
      </c>
      <c r="G5" s="24"/>
      <c r="H5" s="5">
        <v>0</v>
      </c>
      <c r="I5" s="5">
        <v>0</v>
      </c>
      <c r="J5" s="5">
        <v>1</v>
      </c>
      <c r="K5" s="24"/>
      <c r="L5" s="5">
        <v>1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28">
        <v>4</v>
      </c>
      <c r="S5" s="28">
        <v>4</v>
      </c>
      <c r="T5" s="28">
        <v>3</v>
      </c>
      <c r="U5" s="26">
        <v>4</v>
      </c>
      <c r="V5" s="26">
        <v>4</v>
      </c>
      <c r="W5" s="27">
        <v>4</v>
      </c>
      <c r="X5" s="27">
        <v>4</v>
      </c>
      <c r="Y5" s="27">
        <v>4</v>
      </c>
      <c r="Z5" s="27">
        <v>4</v>
      </c>
      <c r="AA5" s="46">
        <v>4</v>
      </c>
      <c r="AB5" s="46">
        <v>4</v>
      </c>
      <c r="AC5" s="26">
        <v>4</v>
      </c>
      <c r="AD5" s="26">
        <v>4</v>
      </c>
      <c r="AE5" s="5"/>
      <c r="AF5" s="5" t="s">
        <v>2</v>
      </c>
    </row>
    <row r="6" spans="1:32" ht="15.75" customHeight="1">
      <c r="A6" s="39">
        <v>5</v>
      </c>
      <c r="B6" s="49">
        <v>204</v>
      </c>
      <c r="C6" s="24"/>
      <c r="D6" s="5">
        <v>0</v>
      </c>
      <c r="E6" s="5">
        <v>0</v>
      </c>
      <c r="F6" s="5">
        <v>1</v>
      </c>
      <c r="G6" s="24"/>
      <c r="H6" s="5">
        <v>0</v>
      </c>
      <c r="I6" s="5">
        <v>0</v>
      </c>
      <c r="J6" s="5">
        <v>0</v>
      </c>
      <c r="K6" s="24"/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28">
        <v>5</v>
      </c>
      <c r="S6" s="28">
        <v>5</v>
      </c>
      <c r="T6" s="28">
        <v>4</v>
      </c>
      <c r="U6" s="26">
        <v>5</v>
      </c>
      <c r="V6" s="26">
        <v>5</v>
      </c>
      <c r="W6" s="27">
        <v>5</v>
      </c>
      <c r="X6" s="27">
        <v>4</v>
      </c>
      <c r="Y6" s="27">
        <v>4</v>
      </c>
      <c r="Z6" s="27">
        <v>4</v>
      </c>
      <c r="AA6" s="46">
        <v>3</v>
      </c>
      <c r="AB6" s="46">
        <v>3</v>
      </c>
      <c r="AC6" s="25">
        <v>4</v>
      </c>
      <c r="AD6" s="26">
        <v>4</v>
      </c>
      <c r="AE6" s="5"/>
      <c r="AF6" s="5" t="s">
        <v>4</v>
      </c>
    </row>
    <row r="7" spans="1:32" ht="15.75" customHeight="1">
      <c r="A7" s="39">
        <v>6</v>
      </c>
      <c r="B7" s="49">
        <v>203</v>
      </c>
      <c r="C7" s="24"/>
      <c r="D7" s="5">
        <v>0</v>
      </c>
      <c r="E7" s="5">
        <v>0</v>
      </c>
      <c r="F7" s="5">
        <v>0</v>
      </c>
      <c r="G7" s="24"/>
      <c r="H7" s="5">
        <v>0</v>
      </c>
      <c r="I7" s="5">
        <v>0</v>
      </c>
      <c r="J7" s="5">
        <v>1</v>
      </c>
      <c r="K7" s="24"/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28">
        <v>4</v>
      </c>
      <c r="S7" s="28">
        <v>4</v>
      </c>
      <c r="T7" s="28">
        <v>3</v>
      </c>
      <c r="U7" s="26">
        <v>4</v>
      </c>
      <c r="V7" s="26">
        <v>4</v>
      </c>
      <c r="W7" s="27">
        <v>4</v>
      </c>
      <c r="X7" s="27">
        <v>4</v>
      </c>
      <c r="Y7" s="27">
        <v>4</v>
      </c>
      <c r="Z7" s="27">
        <v>4</v>
      </c>
      <c r="AA7" s="46">
        <v>4</v>
      </c>
      <c r="AB7" s="46">
        <v>4</v>
      </c>
      <c r="AC7" s="26">
        <v>5</v>
      </c>
      <c r="AD7" s="26">
        <v>5</v>
      </c>
      <c r="AE7" s="5"/>
      <c r="AF7" s="5" t="s">
        <v>2</v>
      </c>
    </row>
    <row r="8" spans="1:32" ht="15.75" customHeight="1">
      <c r="A8" s="39">
        <v>7</v>
      </c>
      <c r="B8" s="49">
        <v>203</v>
      </c>
      <c r="C8" s="24"/>
      <c r="D8" s="5">
        <v>0</v>
      </c>
      <c r="E8" s="5">
        <v>0</v>
      </c>
      <c r="F8" s="5">
        <v>0</v>
      </c>
      <c r="G8" s="24"/>
      <c r="H8" s="5">
        <v>0</v>
      </c>
      <c r="I8" s="5">
        <v>0</v>
      </c>
      <c r="J8" s="5">
        <v>1</v>
      </c>
      <c r="K8" s="24"/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28">
        <v>4</v>
      </c>
      <c r="S8" s="28">
        <v>4</v>
      </c>
      <c r="T8" s="28">
        <v>3</v>
      </c>
      <c r="U8" s="26">
        <v>4</v>
      </c>
      <c r="V8" s="26">
        <v>4</v>
      </c>
      <c r="W8" s="27">
        <v>4</v>
      </c>
      <c r="X8" s="27">
        <v>3</v>
      </c>
      <c r="Y8" s="27">
        <v>5</v>
      </c>
      <c r="Z8" s="27">
        <v>4</v>
      </c>
      <c r="AA8" s="46">
        <v>4</v>
      </c>
      <c r="AB8" s="46">
        <v>4</v>
      </c>
      <c r="AC8" s="26">
        <v>5</v>
      </c>
      <c r="AD8" s="26">
        <v>5</v>
      </c>
      <c r="AE8" s="5"/>
      <c r="AF8" s="5" t="s">
        <v>2</v>
      </c>
    </row>
    <row r="9" spans="1:32" ht="15.75" customHeight="1">
      <c r="A9" s="39">
        <v>8</v>
      </c>
      <c r="B9" s="49">
        <v>203</v>
      </c>
      <c r="C9" s="24"/>
      <c r="D9" s="5">
        <v>0</v>
      </c>
      <c r="E9" s="5">
        <v>0</v>
      </c>
      <c r="F9" s="5">
        <v>1</v>
      </c>
      <c r="G9" s="24"/>
      <c r="H9" s="5">
        <v>0</v>
      </c>
      <c r="I9" s="5">
        <v>0</v>
      </c>
      <c r="J9" s="5">
        <v>0</v>
      </c>
      <c r="K9" s="24"/>
      <c r="L9" s="5">
        <v>1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28">
        <v>4</v>
      </c>
      <c r="S9" s="28">
        <v>3</v>
      </c>
      <c r="T9" s="28">
        <v>4</v>
      </c>
      <c r="U9" s="26">
        <v>4</v>
      </c>
      <c r="V9" s="26">
        <v>4</v>
      </c>
      <c r="W9" s="27">
        <v>4</v>
      </c>
      <c r="X9" s="27">
        <v>4</v>
      </c>
      <c r="Y9" s="27">
        <v>4</v>
      </c>
      <c r="Z9" s="27">
        <v>4</v>
      </c>
      <c r="AA9" s="46">
        <v>4</v>
      </c>
      <c r="AB9" s="46">
        <v>4</v>
      </c>
      <c r="AC9" s="25">
        <v>4</v>
      </c>
      <c r="AD9" s="26">
        <v>4</v>
      </c>
      <c r="AE9" s="5"/>
      <c r="AF9" s="5" t="s">
        <v>7</v>
      </c>
    </row>
    <row r="10" spans="1:32" ht="15.75" customHeight="1">
      <c r="A10" s="39">
        <v>9</v>
      </c>
      <c r="B10" s="49">
        <v>203</v>
      </c>
      <c r="C10" s="24"/>
      <c r="D10" s="5">
        <v>0</v>
      </c>
      <c r="E10" s="5">
        <v>0</v>
      </c>
      <c r="F10" s="5">
        <v>1</v>
      </c>
      <c r="G10" s="24"/>
      <c r="H10" s="5">
        <v>0</v>
      </c>
      <c r="I10" s="5">
        <v>0</v>
      </c>
      <c r="J10" s="5">
        <v>0</v>
      </c>
      <c r="K10" s="24"/>
      <c r="L10" s="5">
        <v>1</v>
      </c>
      <c r="M10" s="5">
        <v>0</v>
      </c>
      <c r="N10" s="5">
        <v>1</v>
      </c>
      <c r="O10" s="5">
        <v>0</v>
      </c>
      <c r="P10" s="5">
        <v>1</v>
      </c>
      <c r="Q10" s="5">
        <v>0</v>
      </c>
      <c r="R10" s="28">
        <v>5</v>
      </c>
      <c r="S10" s="28">
        <v>5</v>
      </c>
      <c r="T10" s="28">
        <v>5</v>
      </c>
      <c r="U10" s="26">
        <v>5</v>
      </c>
      <c r="V10" s="26">
        <v>5</v>
      </c>
      <c r="W10" s="27">
        <v>3</v>
      </c>
      <c r="X10" s="27">
        <v>4</v>
      </c>
      <c r="Y10" s="27">
        <v>5</v>
      </c>
      <c r="Z10" s="27">
        <v>5</v>
      </c>
      <c r="AA10" s="46">
        <v>5</v>
      </c>
      <c r="AB10" s="46">
        <v>5</v>
      </c>
      <c r="AC10" s="25">
        <v>4</v>
      </c>
      <c r="AD10" s="26">
        <v>4</v>
      </c>
      <c r="AE10" s="5"/>
      <c r="AF10" s="5" t="s">
        <v>8</v>
      </c>
    </row>
    <row r="11" spans="1:32" ht="15.75" customHeight="1">
      <c r="A11" s="39">
        <v>10</v>
      </c>
      <c r="B11" s="49">
        <v>203</v>
      </c>
      <c r="C11" s="24"/>
      <c r="D11" s="5">
        <v>0</v>
      </c>
      <c r="E11" s="5">
        <v>0</v>
      </c>
      <c r="F11" s="5">
        <v>1</v>
      </c>
      <c r="G11" s="24"/>
      <c r="H11" s="5">
        <v>0</v>
      </c>
      <c r="I11" s="5">
        <v>0</v>
      </c>
      <c r="J11" s="5">
        <v>0</v>
      </c>
      <c r="K11" s="24"/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28">
        <v>4</v>
      </c>
      <c r="S11" s="28">
        <v>4</v>
      </c>
      <c r="T11" s="28">
        <v>4</v>
      </c>
      <c r="U11" s="26">
        <v>5</v>
      </c>
      <c r="V11" s="26">
        <v>5</v>
      </c>
      <c r="W11" s="27">
        <v>4</v>
      </c>
      <c r="X11" s="27">
        <v>4</v>
      </c>
      <c r="Y11" s="27">
        <v>4</v>
      </c>
      <c r="Z11" s="27">
        <v>4</v>
      </c>
      <c r="AA11" s="46">
        <v>4</v>
      </c>
      <c r="AB11" s="46">
        <v>5</v>
      </c>
      <c r="AC11" s="26">
        <v>5</v>
      </c>
      <c r="AD11" s="26">
        <v>5</v>
      </c>
      <c r="AE11" s="5"/>
      <c r="AF11" s="5" t="s">
        <v>9</v>
      </c>
    </row>
    <row r="12" spans="1:32" ht="15.75" customHeight="1">
      <c r="A12" s="39">
        <v>11</v>
      </c>
      <c r="B12" s="49">
        <v>203</v>
      </c>
      <c r="C12" s="24"/>
      <c r="D12" s="5">
        <v>0</v>
      </c>
      <c r="E12" s="5">
        <v>0</v>
      </c>
      <c r="F12" s="5">
        <v>0</v>
      </c>
      <c r="G12" s="24"/>
      <c r="H12" s="5">
        <v>0</v>
      </c>
      <c r="I12" s="5">
        <v>0</v>
      </c>
      <c r="J12" s="5">
        <v>1</v>
      </c>
      <c r="K12" s="24"/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28">
        <v>4</v>
      </c>
      <c r="S12" s="28">
        <v>3</v>
      </c>
      <c r="T12" s="28">
        <v>3</v>
      </c>
      <c r="U12" s="26">
        <v>5</v>
      </c>
      <c r="V12" s="26">
        <v>5</v>
      </c>
      <c r="W12" s="27">
        <v>3</v>
      </c>
      <c r="X12" s="27">
        <v>4</v>
      </c>
      <c r="Y12" s="27">
        <v>5</v>
      </c>
      <c r="Z12" s="27">
        <v>5</v>
      </c>
      <c r="AA12" s="46">
        <v>3</v>
      </c>
      <c r="AB12" s="46">
        <v>3</v>
      </c>
      <c r="AC12" s="26">
        <v>4</v>
      </c>
      <c r="AD12" s="26">
        <v>5</v>
      </c>
      <c r="AE12" s="5"/>
      <c r="AF12" s="5" t="s">
        <v>10</v>
      </c>
    </row>
    <row r="13" spans="1:32" ht="15.75" customHeight="1">
      <c r="A13" s="39">
        <v>12</v>
      </c>
      <c r="B13" s="49">
        <v>203</v>
      </c>
      <c r="C13" s="24"/>
      <c r="D13" s="5">
        <v>0</v>
      </c>
      <c r="E13" s="5">
        <v>0</v>
      </c>
      <c r="F13" s="5">
        <v>0</v>
      </c>
      <c r="G13" s="24"/>
      <c r="H13" s="5">
        <v>0</v>
      </c>
      <c r="I13" s="5">
        <v>0</v>
      </c>
      <c r="J13" s="5">
        <v>1</v>
      </c>
      <c r="K13" s="24"/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28">
        <v>4</v>
      </c>
      <c r="S13" s="28">
        <v>4</v>
      </c>
      <c r="T13" s="28">
        <v>3</v>
      </c>
      <c r="U13" s="26">
        <v>5</v>
      </c>
      <c r="V13" s="26">
        <v>5</v>
      </c>
      <c r="W13" s="27">
        <v>3</v>
      </c>
      <c r="X13" s="27">
        <v>4</v>
      </c>
      <c r="Y13" s="27">
        <v>4</v>
      </c>
      <c r="Z13" s="27">
        <v>4</v>
      </c>
      <c r="AA13" s="46">
        <v>3</v>
      </c>
      <c r="AB13" s="46">
        <v>3</v>
      </c>
      <c r="AC13" s="25">
        <v>4</v>
      </c>
      <c r="AD13" s="26">
        <v>5</v>
      </c>
      <c r="AE13" s="5"/>
      <c r="AF13" s="5" t="s">
        <v>12</v>
      </c>
    </row>
    <row r="14" spans="1:32" ht="15.75" customHeight="1">
      <c r="A14" s="39">
        <v>13</v>
      </c>
      <c r="B14" s="49">
        <v>203</v>
      </c>
      <c r="C14" s="24"/>
      <c r="D14" s="5">
        <v>0</v>
      </c>
      <c r="E14" s="5">
        <v>0</v>
      </c>
      <c r="F14" s="5">
        <v>0</v>
      </c>
      <c r="G14" s="24"/>
      <c r="H14" s="5">
        <v>0</v>
      </c>
      <c r="I14" s="5">
        <v>0</v>
      </c>
      <c r="J14" s="5">
        <v>1</v>
      </c>
      <c r="K14" s="24"/>
      <c r="L14" s="5">
        <v>0</v>
      </c>
      <c r="M14" s="5">
        <v>0</v>
      </c>
      <c r="N14" s="5">
        <v>1</v>
      </c>
      <c r="O14" s="5">
        <v>0</v>
      </c>
      <c r="P14" s="5">
        <v>1</v>
      </c>
      <c r="Q14" s="5">
        <v>0</v>
      </c>
      <c r="R14" s="28">
        <v>5</v>
      </c>
      <c r="S14" s="28">
        <v>5</v>
      </c>
      <c r="T14" s="28">
        <v>5</v>
      </c>
      <c r="U14" s="26">
        <v>5</v>
      </c>
      <c r="V14" s="26">
        <v>5</v>
      </c>
      <c r="W14" s="27">
        <v>4</v>
      </c>
      <c r="X14" s="27">
        <v>5</v>
      </c>
      <c r="Y14" s="27">
        <v>5</v>
      </c>
      <c r="Z14" s="27">
        <v>5</v>
      </c>
      <c r="AA14" s="46">
        <v>4</v>
      </c>
      <c r="AB14" s="46">
        <v>4</v>
      </c>
      <c r="AC14" s="26">
        <v>5</v>
      </c>
      <c r="AD14" s="26">
        <v>4</v>
      </c>
      <c r="AE14" s="5"/>
      <c r="AF14" s="5" t="s">
        <v>13</v>
      </c>
    </row>
    <row r="15" spans="1:32" ht="15.75" customHeight="1">
      <c r="A15" s="39">
        <v>14</v>
      </c>
      <c r="B15" s="49">
        <v>205</v>
      </c>
      <c r="C15" s="24"/>
      <c r="D15" s="5">
        <v>0</v>
      </c>
      <c r="E15" s="5">
        <v>0</v>
      </c>
      <c r="F15" s="5">
        <v>0</v>
      </c>
      <c r="G15" s="24"/>
      <c r="H15" s="5">
        <v>1</v>
      </c>
      <c r="I15" s="5">
        <v>0</v>
      </c>
      <c r="J15" s="5">
        <v>0</v>
      </c>
      <c r="K15" s="24"/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28">
        <v>4</v>
      </c>
      <c r="S15" s="28">
        <v>4</v>
      </c>
      <c r="T15" s="28">
        <v>4</v>
      </c>
      <c r="U15" s="26">
        <v>5</v>
      </c>
      <c r="V15" s="26">
        <v>5</v>
      </c>
      <c r="W15" s="27">
        <v>5</v>
      </c>
      <c r="X15" s="27">
        <v>5</v>
      </c>
      <c r="Y15" s="27">
        <v>5</v>
      </c>
      <c r="Z15" s="27">
        <v>5</v>
      </c>
      <c r="AA15" s="46">
        <v>4</v>
      </c>
      <c r="AB15" s="46">
        <v>4</v>
      </c>
      <c r="AC15" s="25">
        <v>3</v>
      </c>
      <c r="AD15" s="26">
        <v>3</v>
      </c>
      <c r="AE15" s="5"/>
      <c r="AF15" s="5" t="s">
        <v>14</v>
      </c>
    </row>
    <row r="16" spans="1:32" ht="15.75" customHeight="1">
      <c r="A16" s="39">
        <v>15</v>
      </c>
      <c r="B16" s="49">
        <v>207</v>
      </c>
      <c r="C16" s="24"/>
      <c r="D16" s="5">
        <v>0</v>
      </c>
      <c r="E16" s="5">
        <v>1</v>
      </c>
      <c r="F16" s="5">
        <v>0</v>
      </c>
      <c r="G16" s="24"/>
      <c r="H16" s="5">
        <v>0</v>
      </c>
      <c r="I16" s="5">
        <v>0</v>
      </c>
      <c r="J16" s="5">
        <v>0</v>
      </c>
      <c r="K16" s="24"/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28">
        <v>4</v>
      </c>
      <c r="S16" s="28">
        <v>4</v>
      </c>
      <c r="T16" s="28">
        <v>3</v>
      </c>
      <c r="U16" s="26">
        <v>5</v>
      </c>
      <c r="V16" s="26">
        <v>5</v>
      </c>
      <c r="W16" s="27">
        <v>5</v>
      </c>
      <c r="X16" s="27">
        <v>5</v>
      </c>
      <c r="Y16" s="27">
        <v>5</v>
      </c>
      <c r="Z16" s="27">
        <v>5</v>
      </c>
      <c r="AA16" s="46">
        <v>4</v>
      </c>
      <c r="AB16" s="46">
        <v>4</v>
      </c>
      <c r="AC16" s="25">
        <v>4</v>
      </c>
      <c r="AD16" s="26">
        <v>4</v>
      </c>
      <c r="AE16" s="5"/>
      <c r="AF16" s="5" t="s">
        <v>15</v>
      </c>
    </row>
    <row r="17" spans="1:32" ht="15.75" customHeight="1">
      <c r="A17" s="39">
        <v>16</v>
      </c>
      <c r="B17" s="49">
        <v>205</v>
      </c>
      <c r="C17" s="24"/>
      <c r="D17" s="5">
        <v>0</v>
      </c>
      <c r="E17" s="5">
        <v>0</v>
      </c>
      <c r="F17" s="5">
        <v>0</v>
      </c>
      <c r="G17" s="24"/>
      <c r="H17" s="5">
        <v>1</v>
      </c>
      <c r="I17" s="5">
        <v>0</v>
      </c>
      <c r="J17" s="5">
        <v>0</v>
      </c>
      <c r="K17" s="24"/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28">
        <v>4</v>
      </c>
      <c r="S17" s="28">
        <v>4</v>
      </c>
      <c r="T17" s="28">
        <v>4</v>
      </c>
      <c r="U17" s="26">
        <v>4</v>
      </c>
      <c r="V17" s="26">
        <v>4</v>
      </c>
      <c r="W17" s="27">
        <v>4</v>
      </c>
      <c r="X17" s="27">
        <v>4</v>
      </c>
      <c r="Y17" s="27">
        <v>4</v>
      </c>
      <c r="Z17" s="27">
        <v>4</v>
      </c>
      <c r="AA17" s="46">
        <v>4</v>
      </c>
      <c r="AB17" s="46">
        <v>4</v>
      </c>
      <c r="AC17" s="25">
        <v>4</v>
      </c>
      <c r="AD17" s="26">
        <v>4</v>
      </c>
      <c r="AE17" s="5"/>
      <c r="AF17" s="5" t="s">
        <v>16</v>
      </c>
    </row>
    <row r="18" spans="1:32" ht="15.75" customHeight="1">
      <c r="A18" s="39">
        <v>17</v>
      </c>
      <c r="B18" s="49">
        <v>205</v>
      </c>
      <c r="C18" s="24"/>
      <c r="D18" s="5">
        <v>0</v>
      </c>
      <c r="E18" s="5">
        <v>0</v>
      </c>
      <c r="F18" s="5">
        <v>0</v>
      </c>
      <c r="G18" s="24"/>
      <c r="H18" s="5">
        <v>1</v>
      </c>
      <c r="I18" s="5">
        <v>0</v>
      </c>
      <c r="J18" s="5">
        <v>0</v>
      </c>
      <c r="K18" s="24"/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28">
        <v>4</v>
      </c>
      <c r="S18" s="28">
        <v>4</v>
      </c>
      <c r="T18" s="28">
        <v>4</v>
      </c>
      <c r="U18" s="26">
        <v>4</v>
      </c>
      <c r="V18" s="26">
        <v>4</v>
      </c>
      <c r="W18" s="27">
        <v>4</v>
      </c>
      <c r="X18" s="27">
        <v>4</v>
      </c>
      <c r="Y18" s="27">
        <v>4</v>
      </c>
      <c r="Z18" s="27">
        <v>4</v>
      </c>
      <c r="AA18" s="46">
        <v>4</v>
      </c>
      <c r="AB18" s="46">
        <v>5</v>
      </c>
      <c r="AC18" s="25">
        <v>5</v>
      </c>
      <c r="AD18" s="26">
        <v>5</v>
      </c>
      <c r="AE18" s="5"/>
      <c r="AF18" s="5" t="s">
        <v>9</v>
      </c>
    </row>
    <row r="19" spans="1:32" ht="15.75" customHeight="1">
      <c r="A19" s="39">
        <v>18</v>
      </c>
      <c r="B19" s="49">
        <v>205</v>
      </c>
      <c r="C19" s="24"/>
      <c r="D19" s="5">
        <v>0</v>
      </c>
      <c r="E19" s="5">
        <v>0</v>
      </c>
      <c r="F19" s="5">
        <v>0</v>
      </c>
      <c r="G19" s="24"/>
      <c r="H19" s="5">
        <v>1</v>
      </c>
      <c r="I19" s="5">
        <v>0</v>
      </c>
      <c r="J19" s="5">
        <v>0</v>
      </c>
      <c r="K19" s="24"/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28">
        <v>5</v>
      </c>
      <c r="S19" s="28">
        <v>5</v>
      </c>
      <c r="T19" s="28">
        <v>5</v>
      </c>
      <c r="U19" s="26">
        <v>5</v>
      </c>
      <c r="V19" s="26">
        <v>5</v>
      </c>
      <c r="W19" s="27">
        <v>5</v>
      </c>
      <c r="X19" s="27">
        <v>5</v>
      </c>
      <c r="Y19" s="27">
        <v>5</v>
      </c>
      <c r="Z19" s="27">
        <v>5</v>
      </c>
      <c r="AA19" s="46">
        <v>4</v>
      </c>
      <c r="AB19" s="46">
        <v>5</v>
      </c>
      <c r="AC19" s="25">
        <v>5</v>
      </c>
      <c r="AD19" s="26">
        <v>5</v>
      </c>
      <c r="AE19" s="5"/>
      <c r="AF19" s="5" t="s">
        <v>2</v>
      </c>
    </row>
    <row r="20" spans="1:32" ht="15.75" customHeight="1">
      <c r="A20" s="39">
        <v>19</v>
      </c>
      <c r="B20" s="49">
        <v>205</v>
      </c>
      <c r="C20" s="24"/>
      <c r="D20" s="5">
        <v>1</v>
      </c>
      <c r="E20" s="5">
        <v>0</v>
      </c>
      <c r="F20" s="5">
        <v>0</v>
      </c>
      <c r="G20" s="24"/>
      <c r="H20" s="5">
        <v>0</v>
      </c>
      <c r="I20" s="5">
        <v>0</v>
      </c>
      <c r="J20" s="5">
        <v>0</v>
      </c>
      <c r="K20" s="24"/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28">
        <v>4</v>
      </c>
      <c r="S20" s="28">
        <v>3</v>
      </c>
      <c r="T20" s="28">
        <v>4</v>
      </c>
      <c r="U20" s="26">
        <v>5</v>
      </c>
      <c r="V20" s="26">
        <v>5</v>
      </c>
      <c r="W20" s="27">
        <v>5</v>
      </c>
      <c r="X20" s="27">
        <v>5</v>
      </c>
      <c r="Y20" s="27">
        <v>5</v>
      </c>
      <c r="Z20" s="27">
        <v>5</v>
      </c>
      <c r="AA20" s="46">
        <v>4</v>
      </c>
      <c r="AB20" s="46">
        <v>4</v>
      </c>
      <c r="AC20" s="25">
        <v>4</v>
      </c>
      <c r="AD20" s="26">
        <v>4</v>
      </c>
      <c r="AE20" s="5"/>
      <c r="AF20" s="5" t="s">
        <v>20</v>
      </c>
    </row>
    <row r="21" spans="1:32" ht="15.75" customHeight="1">
      <c r="A21" s="39">
        <v>20</v>
      </c>
      <c r="B21" s="49">
        <v>205</v>
      </c>
      <c r="C21" s="24"/>
      <c r="D21" s="5">
        <v>1</v>
      </c>
      <c r="E21" s="5">
        <v>0</v>
      </c>
      <c r="F21" s="5">
        <v>0</v>
      </c>
      <c r="G21" s="24"/>
      <c r="H21" s="5">
        <v>0</v>
      </c>
      <c r="I21" s="5">
        <v>0</v>
      </c>
      <c r="J21" s="5">
        <v>0</v>
      </c>
      <c r="K21" s="24"/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28">
        <v>4</v>
      </c>
      <c r="S21" s="28">
        <v>4</v>
      </c>
      <c r="T21" s="28">
        <v>4</v>
      </c>
      <c r="U21" s="26">
        <v>4</v>
      </c>
      <c r="V21" s="26">
        <v>4</v>
      </c>
      <c r="W21" s="27">
        <v>4</v>
      </c>
      <c r="X21" s="27">
        <v>4</v>
      </c>
      <c r="Y21" s="27">
        <v>4</v>
      </c>
      <c r="Z21" s="27">
        <v>4</v>
      </c>
      <c r="AA21" s="46">
        <v>4</v>
      </c>
      <c r="AB21" s="46">
        <v>4</v>
      </c>
      <c r="AC21" s="25">
        <v>5</v>
      </c>
      <c r="AD21" s="26">
        <v>4</v>
      </c>
      <c r="AE21" s="5"/>
      <c r="AF21" s="5" t="s">
        <v>17</v>
      </c>
    </row>
    <row r="22" spans="1:32" ht="15.75" customHeight="1">
      <c r="A22" s="39">
        <v>21</v>
      </c>
      <c r="B22" s="49">
        <v>206</v>
      </c>
      <c r="C22" s="24"/>
      <c r="D22" s="5">
        <v>0</v>
      </c>
      <c r="E22" s="5">
        <v>1</v>
      </c>
      <c r="F22" s="5">
        <v>0</v>
      </c>
      <c r="G22" s="24"/>
      <c r="H22" s="5">
        <v>0</v>
      </c>
      <c r="I22" s="5">
        <v>0</v>
      </c>
      <c r="J22" s="5">
        <v>0</v>
      </c>
      <c r="K22" s="24"/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28">
        <v>5</v>
      </c>
      <c r="S22" s="28">
        <v>5</v>
      </c>
      <c r="T22" s="28">
        <v>5</v>
      </c>
      <c r="U22" s="26">
        <v>5</v>
      </c>
      <c r="V22" s="26">
        <v>5</v>
      </c>
      <c r="W22" s="27">
        <v>5</v>
      </c>
      <c r="X22" s="27">
        <v>5</v>
      </c>
      <c r="Y22" s="27">
        <v>5</v>
      </c>
      <c r="Z22" s="27">
        <v>5</v>
      </c>
      <c r="AA22" s="46">
        <v>4</v>
      </c>
      <c r="AB22" s="46">
        <v>5</v>
      </c>
      <c r="AC22" s="25">
        <v>4</v>
      </c>
      <c r="AD22" s="26">
        <v>4</v>
      </c>
      <c r="AE22" s="5"/>
      <c r="AF22" s="19" t="s">
        <v>18</v>
      </c>
    </row>
    <row r="23" spans="1:32" ht="15.75" customHeight="1">
      <c r="A23" s="39">
        <v>22</v>
      </c>
      <c r="B23" s="49">
        <v>206</v>
      </c>
      <c r="C23" s="24"/>
      <c r="D23" s="5">
        <v>1</v>
      </c>
      <c r="E23" s="5">
        <v>0</v>
      </c>
      <c r="F23" s="5">
        <v>0</v>
      </c>
      <c r="G23" s="24"/>
      <c r="H23" s="5">
        <v>0</v>
      </c>
      <c r="I23" s="5">
        <v>0</v>
      </c>
      <c r="J23" s="5">
        <v>0</v>
      </c>
      <c r="K23" s="24"/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28">
        <v>5</v>
      </c>
      <c r="S23" s="28">
        <v>3</v>
      </c>
      <c r="T23" s="28">
        <v>3</v>
      </c>
      <c r="U23" s="26">
        <v>5</v>
      </c>
      <c r="V23" s="26">
        <v>5</v>
      </c>
      <c r="W23" s="27">
        <v>5</v>
      </c>
      <c r="X23" s="27">
        <v>5</v>
      </c>
      <c r="Y23" s="27">
        <v>5</v>
      </c>
      <c r="Z23" s="27">
        <v>5</v>
      </c>
      <c r="AA23" s="46">
        <v>4</v>
      </c>
      <c r="AB23" s="46">
        <v>5</v>
      </c>
      <c r="AC23" s="25">
        <v>5</v>
      </c>
      <c r="AD23" s="26">
        <v>5</v>
      </c>
      <c r="AE23" s="5"/>
      <c r="AF23" s="19"/>
    </row>
    <row r="24" spans="1:32" ht="15.75" customHeight="1">
      <c r="A24" s="39">
        <v>23</v>
      </c>
      <c r="B24" s="49">
        <v>206</v>
      </c>
      <c r="C24" s="24"/>
      <c r="D24" s="5">
        <v>0</v>
      </c>
      <c r="E24" s="5">
        <v>0</v>
      </c>
      <c r="F24" s="5">
        <v>0</v>
      </c>
      <c r="G24" s="24"/>
      <c r="H24" s="5">
        <v>0</v>
      </c>
      <c r="I24" s="5">
        <v>1</v>
      </c>
      <c r="J24" s="5">
        <v>0</v>
      </c>
      <c r="K24" s="24"/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28">
        <v>4</v>
      </c>
      <c r="S24" s="28">
        <v>4</v>
      </c>
      <c r="T24" s="28">
        <v>4</v>
      </c>
      <c r="U24" s="26">
        <v>4</v>
      </c>
      <c r="V24" s="26">
        <v>4</v>
      </c>
      <c r="W24" s="27">
        <v>4</v>
      </c>
      <c r="X24" s="27">
        <v>4</v>
      </c>
      <c r="Y24" s="27">
        <v>4</v>
      </c>
      <c r="Z24" s="27">
        <v>4</v>
      </c>
      <c r="AA24" s="46">
        <v>3</v>
      </c>
      <c r="AB24" s="46">
        <v>4</v>
      </c>
      <c r="AC24" s="25">
        <v>4</v>
      </c>
      <c r="AD24" s="26">
        <v>4</v>
      </c>
      <c r="AE24" s="5"/>
      <c r="AF24" s="19"/>
    </row>
    <row r="25" spans="1:32" ht="15.75" customHeight="1">
      <c r="A25" s="39">
        <v>24</v>
      </c>
      <c r="B25" s="49">
        <v>207</v>
      </c>
      <c r="C25" s="24"/>
      <c r="D25" s="5">
        <v>0</v>
      </c>
      <c r="E25" s="5">
        <v>1</v>
      </c>
      <c r="F25" s="5">
        <v>0</v>
      </c>
      <c r="G25" s="24"/>
      <c r="H25" s="5">
        <v>0</v>
      </c>
      <c r="I25" s="5">
        <v>0</v>
      </c>
      <c r="J25" s="5">
        <v>0</v>
      </c>
      <c r="K25" s="24"/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28">
        <v>4</v>
      </c>
      <c r="S25" s="28">
        <v>3</v>
      </c>
      <c r="T25" s="28">
        <v>3</v>
      </c>
      <c r="U25" s="26">
        <v>4</v>
      </c>
      <c r="V25" s="26">
        <v>4</v>
      </c>
      <c r="W25" s="27">
        <v>5</v>
      </c>
      <c r="X25" s="27">
        <v>4</v>
      </c>
      <c r="Y25" s="27">
        <v>4</v>
      </c>
      <c r="Z25" s="27">
        <v>5</v>
      </c>
      <c r="AA25" s="46">
        <v>4</v>
      </c>
      <c r="AB25" s="46">
        <v>4</v>
      </c>
      <c r="AC25" s="25">
        <v>5</v>
      </c>
      <c r="AD25" s="26">
        <v>5</v>
      </c>
      <c r="AE25" s="5"/>
      <c r="AF25" s="19"/>
    </row>
    <row r="26" spans="1:32" ht="15.75" customHeight="1">
      <c r="A26" s="39">
        <v>25</v>
      </c>
      <c r="B26" s="49">
        <v>207</v>
      </c>
      <c r="C26" s="24"/>
      <c r="D26" s="5">
        <v>0</v>
      </c>
      <c r="E26" s="5">
        <v>0</v>
      </c>
      <c r="F26" s="5">
        <v>0</v>
      </c>
      <c r="G26" s="24"/>
      <c r="H26" s="5">
        <v>0</v>
      </c>
      <c r="I26" s="5">
        <v>1</v>
      </c>
      <c r="J26" s="5">
        <v>0</v>
      </c>
      <c r="K26" s="24"/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28">
        <v>5</v>
      </c>
      <c r="S26" s="28">
        <v>5</v>
      </c>
      <c r="T26" s="28">
        <v>4</v>
      </c>
      <c r="U26" s="26">
        <v>5</v>
      </c>
      <c r="V26" s="26">
        <v>5</v>
      </c>
      <c r="W26" s="27">
        <v>5</v>
      </c>
      <c r="X26" s="27">
        <v>5</v>
      </c>
      <c r="Y26" s="27">
        <v>5</v>
      </c>
      <c r="Z26" s="27">
        <v>5</v>
      </c>
      <c r="AA26" s="46">
        <v>5</v>
      </c>
      <c r="AB26" s="46">
        <v>5</v>
      </c>
      <c r="AC26" s="25">
        <v>5</v>
      </c>
      <c r="AD26" s="26">
        <v>5</v>
      </c>
      <c r="AE26" s="5"/>
      <c r="AF26" s="19"/>
    </row>
    <row r="27" spans="1:32" ht="15.75" customHeight="1">
      <c r="A27" s="39">
        <v>26</v>
      </c>
      <c r="B27" s="49">
        <v>207</v>
      </c>
      <c r="C27" s="24"/>
      <c r="D27" s="5">
        <v>0</v>
      </c>
      <c r="E27" s="5">
        <v>0</v>
      </c>
      <c r="F27" s="5">
        <v>0</v>
      </c>
      <c r="G27" s="24"/>
      <c r="H27" s="5">
        <v>0</v>
      </c>
      <c r="I27" s="5">
        <v>1</v>
      </c>
      <c r="J27" s="5">
        <v>0</v>
      </c>
      <c r="K27" s="24"/>
      <c r="L27" s="5">
        <v>1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28">
        <v>5</v>
      </c>
      <c r="S27" s="28">
        <v>5</v>
      </c>
      <c r="T27" s="28">
        <v>5</v>
      </c>
      <c r="U27" s="26">
        <v>5</v>
      </c>
      <c r="V27" s="26">
        <v>5</v>
      </c>
      <c r="W27" s="27">
        <v>5</v>
      </c>
      <c r="X27" s="27">
        <v>5</v>
      </c>
      <c r="Y27" s="27">
        <v>5</v>
      </c>
      <c r="Z27" s="27">
        <v>5</v>
      </c>
      <c r="AA27" s="46">
        <v>4</v>
      </c>
      <c r="AB27" s="46">
        <v>4</v>
      </c>
      <c r="AC27" s="25">
        <v>5</v>
      </c>
      <c r="AD27" s="26">
        <v>5</v>
      </c>
      <c r="AE27" s="5"/>
      <c r="AF27" s="19"/>
    </row>
    <row r="28" spans="1:32" ht="15.75" customHeight="1">
      <c r="A28" s="39">
        <v>27</v>
      </c>
      <c r="B28" s="49">
        <v>207</v>
      </c>
      <c r="C28" s="24"/>
      <c r="D28" s="5">
        <v>0</v>
      </c>
      <c r="E28" s="5">
        <v>1</v>
      </c>
      <c r="F28" s="5">
        <v>0</v>
      </c>
      <c r="G28" s="24"/>
      <c r="H28" s="5">
        <v>0</v>
      </c>
      <c r="I28" s="5">
        <v>0</v>
      </c>
      <c r="J28" s="5">
        <v>0</v>
      </c>
      <c r="K28" s="24"/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28">
        <v>4</v>
      </c>
      <c r="S28" s="28">
        <v>4</v>
      </c>
      <c r="T28" s="28">
        <v>3</v>
      </c>
      <c r="U28" s="26">
        <v>4</v>
      </c>
      <c r="V28" s="26">
        <v>4</v>
      </c>
      <c r="W28" s="27">
        <v>4</v>
      </c>
      <c r="X28" s="27">
        <v>4</v>
      </c>
      <c r="Y28" s="27">
        <v>4</v>
      </c>
      <c r="Z28" s="27">
        <v>4</v>
      </c>
      <c r="AA28" s="46">
        <v>3</v>
      </c>
      <c r="AB28" s="46">
        <v>4</v>
      </c>
      <c r="AC28" s="25">
        <v>4</v>
      </c>
      <c r="AD28" s="26">
        <v>4</v>
      </c>
      <c r="AE28" s="5"/>
      <c r="AF28" s="19"/>
    </row>
    <row r="29" spans="1:32" ht="15.75" customHeight="1">
      <c r="A29" s="39">
        <v>28</v>
      </c>
      <c r="B29" s="49">
        <v>207</v>
      </c>
      <c r="C29" s="24"/>
      <c r="D29" s="5">
        <v>0</v>
      </c>
      <c r="E29" s="5">
        <v>1</v>
      </c>
      <c r="F29" s="5">
        <v>0</v>
      </c>
      <c r="G29" s="24"/>
      <c r="H29" s="5">
        <v>0</v>
      </c>
      <c r="I29" s="5">
        <v>0</v>
      </c>
      <c r="J29" s="5">
        <v>0</v>
      </c>
      <c r="K29" s="24"/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28">
        <v>5</v>
      </c>
      <c r="S29" s="28">
        <v>4</v>
      </c>
      <c r="T29" s="28">
        <v>4</v>
      </c>
      <c r="U29" s="26">
        <v>5</v>
      </c>
      <c r="V29" s="26">
        <v>5</v>
      </c>
      <c r="W29" s="27">
        <v>5</v>
      </c>
      <c r="X29" s="27">
        <v>4</v>
      </c>
      <c r="Y29" s="27">
        <v>4</v>
      </c>
      <c r="Z29" s="27">
        <v>5</v>
      </c>
      <c r="AA29" s="46">
        <v>4</v>
      </c>
      <c r="AB29" s="46">
        <v>5</v>
      </c>
      <c r="AC29" s="25">
        <v>5</v>
      </c>
      <c r="AD29" s="26">
        <v>4</v>
      </c>
      <c r="AE29" s="5"/>
      <c r="AF29" s="19"/>
    </row>
    <row r="30" spans="1:32" ht="15.75" customHeight="1">
      <c r="A30" s="39">
        <v>29</v>
      </c>
      <c r="B30" s="49">
        <v>207</v>
      </c>
      <c r="C30" s="24"/>
      <c r="D30" s="5">
        <v>0</v>
      </c>
      <c r="E30" s="5">
        <v>1</v>
      </c>
      <c r="F30" s="5">
        <v>0</v>
      </c>
      <c r="G30" s="24"/>
      <c r="H30" s="5">
        <v>0</v>
      </c>
      <c r="I30" s="5">
        <v>0</v>
      </c>
      <c r="J30" s="5">
        <v>0</v>
      </c>
      <c r="K30" s="24"/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28">
        <v>3</v>
      </c>
      <c r="S30" s="28">
        <v>4</v>
      </c>
      <c r="T30" s="28">
        <v>4</v>
      </c>
      <c r="U30" s="26">
        <v>5</v>
      </c>
      <c r="V30" s="26">
        <v>4</v>
      </c>
      <c r="W30" s="27">
        <v>4</v>
      </c>
      <c r="X30" s="27">
        <v>4</v>
      </c>
      <c r="Y30" s="27">
        <v>4</v>
      </c>
      <c r="Z30" s="27">
        <v>4</v>
      </c>
      <c r="AA30" s="46">
        <v>4</v>
      </c>
      <c r="AB30" s="46">
        <v>4</v>
      </c>
      <c r="AC30" s="25">
        <v>4</v>
      </c>
      <c r="AD30" s="26">
        <v>4</v>
      </c>
      <c r="AE30" s="5"/>
      <c r="AF30" s="19"/>
    </row>
    <row r="31" spans="1:32" ht="15.75" customHeight="1">
      <c r="A31" s="39">
        <v>30</v>
      </c>
      <c r="B31" s="49">
        <v>207</v>
      </c>
      <c r="C31" s="24"/>
      <c r="D31" s="5">
        <v>0</v>
      </c>
      <c r="E31" s="5">
        <v>1</v>
      </c>
      <c r="F31" s="5">
        <v>0</v>
      </c>
      <c r="G31" s="24"/>
      <c r="H31" s="5">
        <v>0</v>
      </c>
      <c r="I31" s="5">
        <v>0</v>
      </c>
      <c r="J31" s="5">
        <v>0</v>
      </c>
      <c r="K31" s="24"/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28">
        <v>4</v>
      </c>
      <c r="S31" s="28">
        <v>3</v>
      </c>
      <c r="T31" s="28">
        <v>3</v>
      </c>
      <c r="U31" s="26">
        <v>3</v>
      </c>
      <c r="V31" s="26">
        <v>4</v>
      </c>
      <c r="W31" s="27">
        <v>4</v>
      </c>
      <c r="X31" s="27">
        <v>4</v>
      </c>
      <c r="Y31" s="27">
        <v>4</v>
      </c>
      <c r="Z31" s="27">
        <v>4</v>
      </c>
      <c r="AA31" s="46">
        <v>3</v>
      </c>
      <c r="AB31" s="46">
        <v>4</v>
      </c>
      <c r="AC31" s="25">
        <v>4</v>
      </c>
      <c r="AD31" s="26">
        <v>4</v>
      </c>
      <c r="AE31" s="5"/>
      <c r="AF31" s="19"/>
    </row>
    <row r="32" spans="1:32" ht="15.75" customHeight="1">
      <c r="A32" s="39">
        <v>31</v>
      </c>
      <c r="B32" s="49">
        <v>207</v>
      </c>
      <c r="C32" s="24"/>
      <c r="D32" s="5">
        <v>0</v>
      </c>
      <c r="E32" s="5">
        <v>1</v>
      </c>
      <c r="F32" s="5">
        <v>0</v>
      </c>
      <c r="G32" s="24"/>
      <c r="H32" s="5">
        <v>0</v>
      </c>
      <c r="I32" s="5">
        <v>0</v>
      </c>
      <c r="J32" s="5">
        <v>0</v>
      </c>
      <c r="K32" s="24"/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28">
        <v>3</v>
      </c>
      <c r="S32" s="28">
        <v>5</v>
      </c>
      <c r="T32" s="28">
        <v>5</v>
      </c>
      <c r="U32" s="26">
        <v>5</v>
      </c>
      <c r="V32" s="26">
        <v>5</v>
      </c>
      <c r="W32" s="27">
        <v>5</v>
      </c>
      <c r="X32" s="27">
        <v>5</v>
      </c>
      <c r="Y32" s="27">
        <v>5</v>
      </c>
      <c r="Z32" s="27">
        <v>5</v>
      </c>
      <c r="AA32" s="46">
        <v>3</v>
      </c>
      <c r="AB32" s="46">
        <v>5</v>
      </c>
      <c r="AC32" s="25">
        <v>4</v>
      </c>
      <c r="AD32" s="26">
        <v>4</v>
      </c>
      <c r="AE32" s="5"/>
      <c r="AF32" s="19"/>
    </row>
    <row r="33" spans="1:32" ht="15.75" customHeight="1">
      <c r="A33" s="39">
        <v>32</v>
      </c>
      <c r="B33" s="49">
        <v>207</v>
      </c>
      <c r="C33" s="24"/>
      <c r="D33" s="5">
        <v>0</v>
      </c>
      <c r="E33" s="5">
        <v>0</v>
      </c>
      <c r="F33" s="5">
        <v>0</v>
      </c>
      <c r="G33" s="24"/>
      <c r="H33" s="5">
        <v>0</v>
      </c>
      <c r="I33" s="5">
        <v>1</v>
      </c>
      <c r="J33" s="5">
        <v>0</v>
      </c>
      <c r="K33" s="24"/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28">
        <v>4</v>
      </c>
      <c r="S33" s="28">
        <v>4</v>
      </c>
      <c r="T33" s="28">
        <v>4</v>
      </c>
      <c r="U33" s="26">
        <v>4</v>
      </c>
      <c r="V33" s="26">
        <v>4</v>
      </c>
      <c r="W33" s="27">
        <v>4</v>
      </c>
      <c r="X33" s="27">
        <v>4</v>
      </c>
      <c r="Y33" s="27">
        <v>4</v>
      </c>
      <c r="Z33" s="27">
        <v>4</v>
      </c>
      <c r="AA33" s="46">
        <v>4</v>
      </c>
      <c r="AB33" s="46">
        <v>4</v>
      </c>
      <c r="AC33" s="25">
        <v>4</v>
      </c>
      <c r="AD33" s="26">
        <v>4</v>
      </c>
      <c r="AE33" s="5"/>
      <c r="AF33" s="19"/>
    </row>
    <row r="34" spans="1:32" ht="15.75" customHeight="1">
      <c r="A34" s="39">
        <v>33</v>
      </c>
      <c r="B34" s="49">
        <v>206</v>
      </c>
      <c r="C34" s="24"/>
      <c r="D34" s="5">
        <v>0</v>
      </c>
      <c r="E34" s="5">
        <v>0</v>
      </c>
      <c r="F34" s="5">
        <v>0</v>
      </c>
      <c r="G34" s="24"/>
      <c r="H34" s="5">
        <v>0</v>
      </c>
      <c r="I34" s="5">
        <v>1</v>
      </c>
      <c r="J34" s="5">
        <v>0</v>
      </c>
      <c r="K34" s="24"/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28">
        <v>4</v>
      </c>
      <c r="S34" s="28">
        <v>3</v>
      </c>
      <c r="T34" s="28">
        <v>3</v>
      </c>
      <c r="U34" s="26">
        <v>3</v>
      </c>
      <c r="V34" s="26">
        <v>4</v>
      </c>
      <c r="W34" s="27">
        <v>4</v>
      </c>
      <c r="X34" s="27">
        <v>4</v>
      </c>
      <c r="Y34" s="27">
        <v>5</v>
      </c>
      <c r="Z34" s="27">
        <v>4</v>
      </c>
      <c r="AA34" s="46">
        <v>3</v>
      </c>
      <c r="AB34" s="46">
        <v>4</v>
      </c>
      <c r="AC34" s="25">
        <v>4</v>
      </c>
      <c r="AD34" s="26">
        <v>4</v>
      </c>
      <c r="AE34" s="5"/>
      <c r="AF34" s="19"/>
    </row>
    <row r="35" spans="1:32" ht="15.75" customHeight="1">
      <c r="A35" s="39">
        <v>34</v>
      </c>
      <c r="B35" s="49">
        <v>206</v>
      </c>
      <c r="C35" s="24"/>
      <c r="D35" s="5">
        <v>0</v>
      </c>
      <c r="E35" s="5">
        <v>1</v>
      </c>
      <c r="F35" s="5">
        <v>0</v>
      </c>
      <c r="G35" s="24"/>
      <c r="H35" s="5">
        <v>0</v>
      </c>
      <c r="I35" s="5">
        <v>0</v>
      </c>
      <c r="J35" s="5">
        <v>0</v>
      </c>
      <c r="K35" s="24"/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28">
        <v>4</v>
      </c>
      <c r="S35" s="28">
        <v>4</v>
      </c>
      <c r="T35" s="28">
        <v>3</v>
      </c>
      <c r="U35" s="26">
        <v>4</v>
      </c>
      <c r="V35" s="26">
        <v>4</v>
      </c>
      <c r="W35" s="27">
        <v>4</v>
      </c>
      <c r="X35" s="27">
        <v>4</v>
      </c>
      <c r="Y35" s="27">
        <v>4</v>
      </c>
      <c r="Z35" s="27">
        <v>4</v>
      </c>
      <c r="AA35" s="46">
        <v>4</v>
      </c>
      <c r="AB35" s="46">
        <v>4</v>
      </c>
      <c r="AC35" s="25">
        <v>4</v>
      </c>
      <c r="AD35" s="26">
        <v>3</v>
      </c>
      <c r="AE35" s="5"/>
      <c r="AF35" s="19"/>
    </row>
    <row r="36" spans="1:32" ht="15.75" customHeight="1">
      <c r="A36" s="39">
        <v>35</v>
      </c>
      <c r="B36" s="49">
        <v>206</v>
      </c>
      <c r="C36" s="24"/>
      <c r="D36" s="5">
        <v>0</v>
      </c>
      <c r="E36" s="5">
        <v>1</v>
      </c>
      <c r="F36" s="5">
        <v>0</v>
      </c>
      <c r="G36" s="24"/>
      <c r="H36" s="5">
        <v>0</v>
      </c>
      <c r="I36" s="5">
        <v>0</v>
      </c>
      <c r="J36" s="5">
        <v>0</v>
      </c>
      <c r="K36" s="24"/>
      <c r="L36" s="5">
        <v>1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28">
        <v>5</v>
      </c>
      <c r="S36" s="28">
        <v>5</v>
      </c>
      <c r="T36" s="28">
        <v>5</v>
      </c>
      <c r="U36" s="26">
        <v>5</v>
      </c>
      <c r="V36" s="26">
        <v>5</v>
      </c>
      <c r="W36" s="27">
        <v>4</v>
      </c>
      <c r="X36" s="27">
        <v>3</v>
      </c>
      <c r="Y36" s="27">
        <v>4</v>
      </c>
      <c r="Z36" s="27">
        <v>4</v>
      </c>
      <c r="AA36" s="46">
        <v>3</v>
      </c>
      <c r="AB36" s="46">
        <v>4</v>
      </c>
      <c r="AC36" s="25">
        <v>4</v>
      </c>
      <c r="AD36" s="26">
        <v>4</v>
      </c>
      <c r="AE36" s="5"/>
      <c r="AF36" s="19"/>
    </row>
    <row r="37" spans="1:32" ht="15.75" customHeight="1">
      <c r="A37" s="39">
        <v>36</v>
      </c>
      <c r="B37" s="49">
        <v>206</v>
      </c>
      <c r="C37" s="24"/>
      <c r="D37" s="5">
        <v>0</v>
      </c>
      <c r="E37" s="5">
        <v>1</v>
      </c>
      <c r="F37" s="5">
        <v>0</v>
      </c>
      <c r="G37" s="24"/>
      <c r="H37" s="5">
        <v>0</v>
      </c>
      <c r="I37" s="5">
        <v>0</v>
      </c>
      <c r="J37" s="5">
        <v>0</v>
      </c>
      <c r="K37" s="24"/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28">
        <v>4</v>
      </c>
      <c r="S37" s="28">
        <v>4</v>
      </c>
      <c r="T37" s="28">
        <v>5</v>
      </c>
      <c r="U37" s="26">
        <v>5</v>
      </c>
      <c r="V37" s="26">
        <v>5</v>
      </c>
      <c r="W37" s="27">
        <v>4</v>
      </c>
      <c r="X37" s="27">
        <v>4</v>
      </c>
      <c r="Y37" s="27">
        <v>4</v>
      </c>
      <c r="Z37" s="27">
        <v>5</v>
      </c>
      <c r="AA37" s="46">
        <v>3</v>
      </c>
      <c r="AB37" s="46">
        <v>4</v>
      </c>
      <c r="AC37" s="25">
        <v>4</v>
      </c>
      <c r="AD37" s="26">
        <v>5</v>
      </c>
      <c r="AE37" s="5"/>
      <c r="AF37" s="19"/>
    </row>
    <row r="38" spans="1:32" ht="15.75" customHeight="1">
      <c r="A38" s="39">
        <v>37</v>
      </c>
      <c r="B38" s="49">
        <v>206</v>
      </c>
      <c r="C38" s="24"/>
      <c r="D38" s="5">
        <v>0</v>
      </c>
      <c r="E38" s="5">
        <v>0</v>
      </c>
      <c r="F38" s="5">
        <v>0</v>
      </c>
      <c r="G38" s="24"/>
      <c r="H38" s="5">
        <v>1</v>
      </c>
      <c r="I38" s="5">
        <v>0</v>
      </c>
      <c r="J38" s="5">
        <v>0</v>
      </c>
      <c r="K38" s="24"/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37">
        <v>5</v>
      </c>
      <c r="S38" s="37">
        <v>5</v>
      </c>
      <c r="T38" s="37">
        <v>5</v>
      </c>
      <c r="U38" s="32">
        <v>5</v>
      </c>
      <c r="V38" s="32">
        <v>5</v>
      </c>
      <c r="W38" s="33">
        <v>5</v>
      </c>
      <c r="X38" s="33">
        <v>5</v>
      </c>
      <c r="Y38" s="33">
        <v>5</v>
      </c>
      <c r="Z38" s="33">
        <v>5</v>
      </c>
      <c r="AA38" s="47">
        <v>5</v>
      </c>
      <c r="AB38" s="47">
        <v>5</v>
      </c>
      <c r="AC38" s="34">
        <v>5</v>
      </c>
      <c r="AD38" s="32">
        <v>5</v>
      </c>
      <c r="AE38" s="5"/>
      <c r="AF38" s="19"/>
    </row>
    <row r="39" spans="1:32" ht="15.75" customHeight="1">
      <c r="D39" s="35">
        <f>COUNTIF(D2:D38,1)</f>
        <v>3</v>
      </c>
      <c r="E39" s="35">
        <f>COUNTIF(E2:E38,1)</f>
        <v>11</v>
      </c>
      <c r="F39" s="35">
        <f t="shared" ref="F39" si="0">COUNTIF(F2:F38,1)</f>
        <v>5</v>
      </c>
      <c r="H39" s="35">
        <f>COUNTIF(H2:H38,1)</f>
        <v>5</v>
      </c>
      <c r="I39" s="35">
        <f t="shared" ref="I39:J39" si="1">COUNTIF(I2:I38,1)</f>
        <v>6</v>
      </c>
      <c r="J39" s="35">
        <f t="shared" si="1"/>
        <v>7</v>
      </c>
      <c r="L39" s="35">
        <f>COUNTIF(L2:L38,1)</f>
        <v>30</v>
      </c>
      <c r="M39" s="35">
        <f t="shared" ref="M39:Q39" si="2">COUNTIF(M2:M38,1)</f>
        <v>1</v>
      </c>
      <c r="N39" s="35">
        <f t="shared" si="2"/>
        <v>11</v>
      </c>
      <c r="O39" s="35">
        <f t="shared" si="2"/>
        <v>1</v>
      </c>
      <c r="P39" s="35">
        <f t="shared" si="2"/>
        <v>5</v>
      </c>
      <c r="Q39" s="35">
        <f t="shared" si="2"/>
        <v>2</v>
      </c>
      <c r="R39" s="30">
        <f>AVERAGE(R2:R38)</f>
        <v>4.2972972972972974</v>
      </c>
      <c r="S39" s="30">
        <f t="shared" ref="S39:AA39" si="3">AVERAGE(S2:S38)</f>
        <v>4.1081081081081079</v>
      </c>
      <c r="T39" s="30">
        <f t="shared" si="3"/>
        <v>3.9459459459459461</v>
      </c>
      <c r="U39" s="30">
        <f>AVERAGE(U2:U38)</f>
        <v>4.5675675675675675</v>
      </c>
      <c r="V39" s="30">
        <f>AVERAGE(V2:V38)</f>
        <v>4.5945945945945947</v>
      </c>
      <c r="W39" s="30">
        <f>AVERAGE(W2:W38)</f>
        <v>4.3513513513513518</v>
      </c>
      <c r="X39" s="30">
        <f t="shared" si="3"/>
        <v>4.3243243243243246</v>
      </c>
      <c r="Y39" s="30">
        <f t="shared" si="3"/>
        <v>4.4864864864864868</v>
      </c>
      <c r="Z39" s="30">
        <f>AVERAGE(Z2:Z38)</f>
        <v>4.5135135135135132</v>
      </c>
      <c r="AA39" s="31">
        <f t="shared" si="3"/>
        <v>3.810810810810811</v>
      </c>
      <c r="AB39" s="31">
        <f>AVERAGE(AB2:AB38)</f>
        <v>4.243243243243243</v>
      </c>
      <c r="AC39" s="30">
        <f>AVERAGE(AC2:AC38)</f>
        <v>4.4054054054054053</v>
      </c>
      <c r="AD39" s="30">
        <f>AVERAGE(AD2:AD38)</f>
        <v>4.3783783783783781</v>
      </c>
      <c r="AE39" s="29">
        <f>AVERAGE(R2:Z38,AC2:AD38)</f>
        <v>4.361179361179361</v>
      </c>
    </row>
    <row r="40" spans="1:32" ht="15.75" customHeight="1">
      <c r="D40" s="36">
        <f>STDEV(D2:D38)</f>
        <v>0.27672473069203007</v>
      </c>
      <c r="E40" s="36">
        <f>STDEV(E2:E38)</f>
        <v>0.46337319162281571</v>
      </c>
      <c r="F40" s="36">
        <f>STDEV(F2:F38)</f>
        <v>0.34658349660669091</v>
      </c>
      <c r="H40" s="36">
        <f>STDEV(H2:H38)</f>
        <v>0.34658349660669091</v>
      </c>
      <c r="I40" s="36">
        <f>STDEV(I2:I38)</f>
        <v>0.37368387661182234</v>
      </c>
      <c r="J40" s="36">
        <f t="shared" ref="J40" si="4">STDEV(J2:J38)</f>
        <v>0.3970612769556579</v>
      </c>
      <c r="L40" s="36">
        <f>STDEV(L2:L38)</f>
        <v>0.39706127695565796</v>
      </c>
      <c r="M40" s="36">
        <f t="shared" ref="M40:Q40" si="5">STDEV(M2:M38)</f>
        <v>0.16439898730535729</v>
      </c>
      <c r="N40" s="36">
        <f t="shared" si="5"/>
        <v>0.46337319162281571</v>
      </c>
      <c r="O40" s="36">
        <f t="shared" si="5"/>
        <v>0.16439898730535729</v>
      </c>
      <c r="P40" s="36">
        <f t="shared" si="5"/>
        <v>0.34658349660669091</v>
      </c>
      <c r="Q40" s="36">
        <f t="shared" si="5"/>
        <v>0.22924343513512563</v>
      </c>
      <c r="R40" s="31">
        <f>STDEV(R2:R38)</f>
        <v>0.57081155018607022</v>
      </c>
      <c r="S40" s="31">
        <f t="shared" ref="S40:AD40" si="6">STDEV(S2:S38)</f>
        <v>0.69856137023742526</v>
      </c>
      <c r="T40" s="31">
        <f t="shared" si="6"/>
        <v>0.77981286736505417</v>
      </c>
      <c r="U40" s="31">
        <f t="shared" si="6"/>
        <v>0.60279628678630903</v>
      </c>
      <c r="V40" s="31">
        <f t="shared" si="6"/>
        <v>0.49774265212833524</v>
      </c>
      <c r="W40" s="31">
        <f t="shared" si="6"/>
        <v>0.63316735615546371</v>
      </c>
      <c r="X40" s="31">
        <f t="shared" si="6"/>
        <v>0.57994511493445378</v>
      </c>
      <c r="Y40" s="31">
        <f t="shared" si="6"/>
        <v>0.50671170970953139</v>
      </c>
      <c r="Z40" s="31">
        <f t="shared" si="6"/>
        <v>0.50671170970953139</v>
      </c>
      <c r="AA40" s="31">
        <f>STDEV(AA2:AA38)</f>
        <v>0.6163439623131538</v>
      </c>
      <c r="AB40" s="31">
        <f>STDEV(AB2:AB38)</f>
        <v>0.59653655031008501</v>
      </c>
      <c r="AC40" s="31">
        <f t="shared" si="6"/>
        <v>0.55072979155235879</v>
      </c>
      <c r="AD40" s="31">
        <f t="shared" si="6"/>
        <v>0.59401418573368514</v>
      </c>
      <c r="AE40" s="29">
        <f>STDEV(R2:Z38,AC2:AD38)</f>
        <v>0.61968256991363202</v>
      </c>
    </row>
    <row r="41" spans="1:32" ht="15.75" customHeight="1">
      <c r="A41" s="6" t="s">
        <v>71</v>
      </c>
      <c r="T41" s="7">
        <f>STDEV(R2:T38)</f>
        <v>0.69725094919898611</v>
      </c>
      <c r="V41" s="7">
        <f>STDEV(U2:V38)</f>
        <v>0.54914021855731143</v>
      </c>
      <c r="Z41" s="7">
        <f>STDEV(W2:Z38)</f>
        <v>0.55956145989045936</v>
      </c>
      <c r="AB41" s="7">
        <f>STDEV(AA2:AB38)</f>
        <v>0.64048297215125038</v>
      </c>
      <c r="AD41" s="7">
        <f>STDEV(AC2:AD38)</f>
        <v>0.56900700738559196</v>
      </c>
    </row>
    <row r="42" spans="1:32" ht="15.75" customHeight="1">
      <c r="A42" s="38">
        <v>203</v>
      </c>
      <c r="B42" s="50">
        <f>COUNTIF(B2:B38,"203")</f>
        <v>8</v>
      </c>
    </row>
    <row r="43" spans="1:32" ht="15.75" customHeight="1">
      <c r="A43" s="38">
        <v>204</v>
      </c>
      <c r="B43" s="50">
        <f>COUNTIF(B2:B39,"204")</f>
        <v>4</v>
      </c>
    </row>
    <row r="44" spans="1:32" ht="15.75" customHeight="1">
      <c r="A44" s="38">
        <v>205</v>
      </c>
      <c r="B44" s="50">
        <f>COUNTIF(B2:B40,"205")</f>
        <v>6</v>
      </c>
    </row>
    <row r="45" spans="1:32" ht="15.75" customHeight="1">
      <c r="A45" s="38">
        <v>206</v>
      </c>
      <c r="B45" s="50">
        <f>COUNTIF(B2:B41,"206")</f>
        <v>9</v>
      </c>
    </row>
    <row r="46" spans="1:32" ht="15.75" customHeight="1">
      <c r="A46" s="38">
        <v>207</v>
      </c>
      <c r="B46" s="50">
        <f>COUNTIF(B6:B42,"207")</f>
        <v>10</v>
      </c>
    </row>
    <row r="47" spans="1:32" ht="15.75" customHeight="1">
      <c r="A47" s="10"/>
      <c r="B47" s="51">
        <f>SUM(B42:B46)</f>
        <v>37</v>
      </c>
    </row>
    <row r="51" ht="24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0" zoomScale="140" zoomScaleNormal="140" workbookViewId="0">
      <selection activeCell="C19" sqref="C19"/>
    </sheetView>
  </sheetViews>
  <sheetFormatPr defaultColWidth="13" defaultRowHeight="21.75"/>
  <cols>
    <col min="1" max="1" width="6.28515625" style="15" customWidth="1"/>
    <col min="2" max="2" width="1.7109375" style="15" customWidth="1"/>
    <col min="3" max="3" width="92.5703125" style="15" customWidth="1"/>
    <col min="4" max="4" width="71.28515625" style="15" customWidth="1"/>
    <col min="5" max="6" width="10.140625" style="15" customWidth="1"/>
    <col min="7" max="256" width="13" style="15"/>
    <col min="257" max="257" width="8.85546875" style="15" customWidth="1"/>
    <col min="258" max="258" width="6.28515625" style="15" customWidth="1"/>
    <col min="259" max="259" width="92.5703125" style="15" customWidth="1"/>
    <col min="260" max="260" width="71.28515625" style="15" customWidth="1"/>
    <col min="261" max="262" width="10.140625" style="15" customWidth="1"/>
    <col min="263" max="512" width="13" style="15"/>
    <col min="513" max="513" width="8.85546875" style="15" customWidth="1"/>
    <col min="514" max="514" width="6.28515625" style="15" customWidth="1"/>
    <col min="515" max="515" width="92.5703125" style="15" customWidth="1"/>
    <col min="516" max="516" width="71.28515625" style="15" customWidth="1"/>
    <col min="517" max="518" width="10.140625" style="15" customWidth="1"/>
    <col min="519" max="768" width="13" style="15"/>
    <col min="769" max="769" width="8.85546875" style="15" customWidth="1"/>
    <col min="770" max="770" width="6.28515625" style="15" customWidth="1"/>
    <col min="771" max="771" width="92.5703125" style="15" customWidth="1"/>
    <col min="772" max="772" width="71.28515625" style="15" customWidth="1"/>
    <col min="773" max="774" width="10.140625" style="15" customWidth="1"/>
    <col min="775" max="1024" width="13" style="15"/>
    <col min="1025" max="1025" width="8.85546875" style="15" customWidth="1"/>
    <col min="1026" max="1026" width="6.28515625" style="15" customWidth="1"/>
    <col min="1027" max="1027" width="92.5703125" style="15" customWidth="1"/>
    <col min="1028" max="1028" width="71.28515625" style="15" customWidth="1"/>
    <col min="1029" max="1030" width="10.140625" style="15" customWidth="1"/>
    <col min="1031" max="1280" width="13" style="15"/>
    <col min="1281" max="1281" width="8.85546875" style="15" customWidth="1"/>
    <col min="1282" max="1282" width="6.28515625" style="15" customWidth="1"/>
    <col min="1283" max="1283" width="92.5703125" style="15" customWidth="1"/>
    <col min="1284" max="1284" width="71.28515625" style="15" customWidth="1"/>
    <col min="1285" max="1286" width="10.140625" style="15" customWidth="1"/>
    <col min="1287" max="1536" width="13" style="15"/>
    <col min="1537" max="1537" width="8.85546875" style="15" customWidth="1"/>
    <col min="1538" max="1538" width="6.28515625" style="15" customWidth="1"/>
    <col min="1539" max="1539" width="92.5703125" style="15" customWidth="1"/>
    <col min="1540" max="1540" width="71.28515625" style="15" customWidth="1"/>
    <col min="1541" max="1542" width="10.140625" style="15" customWidth="1"/>
    <col min="1543" max="1792" width="13" style="15"/>
    <col min="1793" max="1793" width="8.85546875" style="15" customWidth="1"/>
    <col min="1794" max="1794" width="6.28515625" style="15" customWidth="1"/>
    <col min="1795" max="1795" width="92.5703125" style="15" customWidth="1"/>
    <col min="1796" max="1796" width="71.28515625" style="15" customWidth="1"/>
    <col min="1797" max="1798" width="10.140625" style="15" customWidth="1"/>
    <col min="1799" max="2048" width="13" style="15"/>
    <col min="2049" max="2049" width="8.85546875" style="15" customWidth="1"/>
    <col min="2050" max="2050" width="6.28515625" style="15" customWidth="1"/>
    <col min="2051" max="2051" width="92.5703125" style="15" customWidth="1"/>
    <col min="2052" max="2052" width="71.28515625" style="15" customWidth="1"/>
    <col min="2053" max="2054" width="10.140625" style="15" customWidth="1"/>
    <col min="2055" max="2304" width="13" style="15"/>
    <col min="2305" max="2305" width="8.85546875" style="15" customWidth="1"/>
    <col min="2306" max="2306" width="6.28515625" style="15" customWidth="1"/>
    <col min="2307" max="2307" width="92.5703125" style="15" customWidth="1"/>
    <col min="2308" max="2308" width="71.28515625" style="15" customWidth="1"/>
    <col min="2309" max="2310" width="10.140625" style="15" customWidth="1"/>
    <col min="2311" max="2560" width="13" style="15"/>
    <col min="2561" max="2561" width="8.85546875" style="15" customWidth="1"/>
    <col min="2562" max="2562" width="6.28515625" style="15" customWidth="1"/>
    <col min="2563" max="2563" width="92.5703125" style="15" customWidth="1"/>
    <col min="2564" max="2564" width="71.28515625" style="15" customWidth="1"/>
    <col min="2565" max="2566" width="10.140625" style="15" customWidth="1"/>
    <col min="2567" max="2816" width="13" style="15"/>
    <col min="2817" max="2817" width="8.85546875" style="15" customWidth="1"/>
    <col min="2818" max="2818" width="6.28515625" style="15" customWidth="1"/>
    <col min="2819" max="2819" width="92.5703125" style="15" customWidth="1"/>
    <col min="2820" max="2820" width="71.28515625" style="15" customWidth="1"/>
    <col min="2821" max="2822" width="10.140625" style="15" customWidth="1"/>
    <col min="2823" max="3072" width="13" style="15"/>
    <col min="3073" max="3073" width="8.85546875" style="15" customWidth="1"/>
    <col min="3074" max="3074" width="6.28515625" style="15" customWidth="1"/>
    <col min="3075" max="3075" width="92.5703125" style="15" customWidth="1"/>
    <col min="3076" max="3076" width="71.28515625" style="15" customWidth="1"/>
    <col min="3077" max="3078" width="10.140625" style="15" customWidth="1"/>
    <col min="3079" max="3328" width="13" style="15"/>
    <col min="3329" max="3329" width="8.85546875" style="15" customWidth="1"/>
    <col min="3330" max="3330" width="6.28515625" style="15" customWidth="1"/>
    <col min="3331" max="3331" width="92.5703125" style="15" customWidth="1"/>
    <col min="3332" max="3332" width="71.28515625" style="15" customWidth="1"/>
    <col min="3333" max="3334" width="10.140625" style="15" customWidth="1"/>
    <col min="3335" max="3584" width="13" style="15"/>
    <col min="3585" max="3585" width="8.85546875" style="15" customWidth="1"/>
    <col min="3586" max="3586" width="6.28515625" style="15" customWidth="1"/>
    <col min="3587" max="3587" width="92.5703125" style="15" customWidth="1"/>
    <col min="3588" max="3588" width="71.28515625" style="15" customWidth="1"/>
    <col min="3589" max="3590" width="10.140625" style="15" customWidth="1"/>
    <col min="3591" max="3840" width="13" style="15"/>
    <col min="3841" max="3841" width="8.85546875" style="15" customWidth="1"/>
    <col min="3842" max="3842" width="6.28515625" style="15" customWidth="1"/>
    <col min="3843" max="3843" width="92.5703125" style="15" customWidth="1"/>
    <col min="3844" max="3844" width="71.28515625" style="15" customWidth="1"/>
    <col min="3845" max="3846" width="10.140625" style="15" customWidth="1"/>
    <col min="3847" max="4096" width="13" style="15"/>
    <col min="4097" max="4097" width="8.85546875" style="15" customWidth="1"/>
    <col min="4098" max="4098" width="6.28515625" style="15" customWidth="1"/>
    <col min="4099" max="4099" width="92.5703125" style="15" customWidth="1"/>
    <col min="4100" max="4100" width="71.28515625" style="15" customWidth="1"/>
    <col min="4101" max="4102" width="10.140625" style="15" customWidth="1"/>
    <col min="4103" max="4352" width="13" style="15"/>
    <col min="4353" max="4353" width="8.85546875" style="15" customWidth="1"/>
    <col min="4354" max="4354" width="6.28515625" style="15" customWidth="1"/>
    <col min="4355" max="4355" width="92.5703125" style="15" customWidth="1"/>
    <col min="4356" max="4356" width="71.28515625" style="15" customWidth="1"/>
    <col min="4357" max="4358" width="10.140625" style="15" customWidth="1"/>
    <col min="4359" max="4608" width="13" style="15"/>
    <col min="4609" max="4609" width="8.85546875" style="15" customWidth="1"/>
    <col min="4610" max="4610" width="6.28515625" style="15" customWidth="1"/>
    <col min="4611" max="4611" width="92.5703125" style="15" customWidth="1"/>
    <col min="4612" max="4612" width="71.28515625" style="15" customWidth="1"/>
    <col min="4613" max="4614" width="10.140625" style="15" customWidth="1"/>
    <col min="4615" max="4864" width="13" style="15"/>
    <col min="4865" max="4865" width="8.85546875" style="15" customWidth="1"/>
    <col min="4866" max="4866" width="6.28515625" style="15" customWidth="1"/>
    <col min="4867" max="4867" width="92.5703125" style="15" customWidth="1"/>
    <col min="4868" max="4868" width="71.28515625" style="15" customWidth="1"/>
    <col min="4869" max="4870" width="10.140625" style="15" customWidth="1"/>
    <col min="4871" max="5120" width="13" style="15"/>
    <col min="5121" max="5121" width="8.85546875" style="15" customWidth="1"/>
    <col min="5122" max="5122" width="6.28515625" style="15" customWidth="1"/>
    <col min="5123" max="5123" width="92.5703125" style="15" customWidth="1"/>
    <col min="5124" max="5124" width="71.28515625" style="15" customWidth="1"/>
    <col min="5125" max="5126" width="10.140625" style="15" customWidth="1"/>
    <col min="5127" max="5376" width="13" style="15"/>
    <col min="5377" max="5377" width="8.85546875" style="15" customWidth="1"/>
    <col min="5378" max="5378" width="6.28515625" style="15" customWidth="1"/>
    <col min="5379" max="5379" width="92.5703125" style="15" customWidth="1"/>
    <col min="5380" max="5380" width="71.28515625" style="15" customWidth="1"/>
    <col min="5381" max="5382" width="10.140625" style="15" customWidth="1"/>
    <col min="5383" max="5632" width="13" style="15"/>
    <col min="5633" max="5633" width="8.85546875" style="15" customWidth="1"/>
    <col min="5634" max="5634" width="6.28515625" style="15" customWidth="1"/>
    <col min="5635" max="5635" width="92.5703125" style="15" customWidth="1"/>
    <col min="5636" max="5636" width="71.28515625" style="15" customWidth="1"/>
    <col min="5637" max="5638" width="10.140625" style="15" customWidth="1"/>
    <col min="5639" max="5888" width="13" style="15"/>
    <col min="5889" max="5889" width="8.85546875" style="15" customWidth="1"/>
    <col min="5890" max="5890" width="6.28515625" style="15" customWidth="1"/>
    <col min="5891" max="5891" width="92.5703125" style="15" customWidth="1"/>
    <col min="5892" max="5892" width="71.28515625" style="15" customWidth="1"/>
    <col min="5893" max="5894" width="10.140625" style="15" customWidth="1"/>
    <col min="5895" max="6144" width="13" style="15"/>
    <col min="6145" max="6145" width="8.85546875" style="15" customWidth="1"/>
    <col min="6146" max="6146" width="6.28515625" style="15" customWidth="1"/>
    <col min="6147" max="6147" width="92.5703125" style="15" customWidth="1"/>
    <col min="6148" max="6148" width="71.28515625" style="15" customWidth="1"/>
    <col min="6149" max="6150" width="10.140625" style="15" customWidth="1"/>
    <col min="6151" max="6400" width="13" style="15"/>
    <col min="6401" max="6401" width="8.85546875" style="15" customWidth="1"/>
    <col min="6402" max="6402" width="6.28515625" style="15" customWidth="1"/>
    <col min="6403" max="6403" width="92.5703125" style="15" customWidth="1"/>
    <col min="6404" max="6404" width="71.28515625" style="15" customWidth="1"/>
    <col min="6405" max="6406" width="10.140625" style="15" customWidth="1"/>
    <col min="6407" max="6656" width="13" style="15"/>
    <col min="6657" max="6657" width="8.85546875" style="15" customWidth="1"/>
    <col min="6658" max="6658" width="6.28515625" style="15" customWidth="1"/>
    <col min="6659" max="6659" width="92.5703125" style="15" customWidth="1"/>
    <col min="6660" max="6660" width="71.28515625" style="15" customWidth="1"/>
    <col min="6661" max="6662" width="10.140625" style="15" customWidth="1"/>
    <col min="6663" max="6912" width="13" style="15"/>
    <col min="6913" max="6913" width="8.85546875" style="15" customWidth="1"/>
    <col min="6914" max="6914" width="6.28515625" style="15" customWidth="1"/>
    <col min="6915" max="6915" width="92.5703125" style="15" customWidth="1"/>
    <col min="6916" max="6916" width="71.28515625" style="15" customWidth="1"/>
    <col min="6917" max="6918" width="10.140625" style="15" customWidth="1"/>
    <col min="6919" max="7168" width="13" style="15"/>
    <col min="7169" max="7169" width="8.85546875" style="15" customWidth="1"/>
    <col min="7170" max="7170" width="6.28515625" style="15" customWidth="1"/>
    <col min="7171" max="7171" width="92.5703125" style="15" customWidth="1"/>
    <col min="7172" max="7172" width="71.28515625" style="15" customWidth="1"/>
    <col min="7173" max="7174" width="10.140625" style="15" customWidth="1"/>
    <col min="7175" max="7424" width="13" style="15"/>
    <col min="7425" max="7425" width="8.85546875" style="15" customWidth="1"/>
    <col min="7426" max="7426" width="6.28515625" style="15" customWidth="1"/>
    <col min="7427" max="7427" width="92.5703125" style="15" customWidth="1"/>
    <col min="7428" max="7428" width="71.28515625" style="15" customWidth="1"/>
    <col min="7429" max="7430" width="10.140625" style="15" customWidth="1"/>
    <col min="7431" max="7680" width="13" style="15"/>
    <col min="7681" max="7681" width="8.85546875" style="15" customWidth="1"/>
    <col min="7682" max="7682" width="6.28515625" style="15" customWidth="1"/>
    <col min="7683" max="7683" width="92.5703125" style="15" customWidth="1"/>
    <col min="7684" max="7684" width="71.28515625" style="15" customWidth="1"/>
    <col min="7685" max="7686" width="10.140625" style="15" customWidth="1"/>
    <col min="7687" max="7936" width="13" style="15"/>
    <col min="7937" max="7937" width="8.85546875" style="15" customWidth="1"/>
    <col min="7938" max="7938" width="6.28515625" style="15" customWidth="1"/>
    <col min="7939" max="7939" width="92.5703125" style="15" customWidth="1"/>
    <col min="7940" max="7940" width="71.28515625" style="15" customWidth="1"/>
    <col min="7941" max="7942" width="10.140625" style="15" customWidth="1"/>
    <col min="7943" max="8192" width="13" style="15"/>
    <col min="8193" max="8193" width="8.85546875" style="15" customWidth="1"/>
    <col min="8194" max="8194" width="6.28515625" style="15" customWidth="1"/>
    <col min="8195" max="8195" width="92.5703125" style="15" customWidth="1"/>
    <col min="8196" max="8196" width="71.28515625" style="15" customWidth="1"/>
    <col min="8197" max="8198" width="10.140625" style="15" customWidth="1"/>
    <col min="8199" max="8448" width="13" style="15"/>
    <col min="8449" max="8449" width="8.85546875" style="15" customWidth="1"/>
    <col min="8450" max="8450" width="6.28515625" style="15" customWidth="1"/>
    <col min="8451" max="8451" width="92.5703125" style="15" customWidth="1"/>
    <col min="8452" max="8452" width="71.28515625" style="15" customWidth="1"/>
    <col min="8453" max="8454" width="10.140625" style="15" customWidth="1"/>
    <col min="8455" max="8704" width="13" style="15"/>
    <col min="8705" max="8705" width="8.85546875" style="15" customWidth="1"/>
    <col min="8706" max="8706" width="6.28515625" style="15" customWidth="1"/>
    <col min="8707" max="8707" width="92.5703125" style="15" customWidth="1"/>
    <col min="8708" max="8708" width="71.28515625" style="15" customWidth="1"/>
    <col min="8709" max="8710" width="10.140625" style="15" customWidth="1"/>
    <col min="8711" max="8960" width="13" style="15"/>
    <col min="8961" max="8961" width="8.85546875" style="15" customWidth="1"/>
    <col min="8962" max="8962" width="6.28515625" style="15" customWidth="1"/>
    <col min="8963" max="8963" width="92.5703125" style="15" customWidth="1"/>
    <col min="8964" max="8964" width="71.28515625" style="15" customWidth="1"/>
    <col min="8965" max="8966" width="10.140625" style="15" customWidth="1"/>
    <col min="8967" max="9216" width="13" style="15"/>
    <col min="9217" max="9217" width="8.85546875" style="15" customWidth="1"/>
    <col min="9218" max="9218" width="6.28515625" style="15" customWidth="1"/>
    <col min="9219" max="9219" width="92.5703125" style="15" customWidth="1"/>
    <col min="9220" max="9220" width="71.28515625" style="15" customWidth="1"/>
    <col min="9221" max="9222" width="10.140625" style="15" customWidth="1"/>
    <col min="9223" max="9472" width="13" style="15"/>
    <col min="9473" max="9473" width="8.85546875" style="15" customWidth="1"/>
    <col min="9474" max="9474" width="6.28515625" style="15" customWidth="1"/>
    <col min="9475" max="9475" width="92.5703125" style="15" customWidth="1"/>
    <col min="9476" max="9476" width="71.28515625" style="15" customWidth="1"/>
    <col min="9477" max="9478" width="10.140625" style="15" customWidth="1"/>
    <col min="9479" max="9728" width="13" style="15"/>
    <col min="9729" max="9729" width="8.85546875" style="15" customWidth="1"/>
    <col min="9730" max="9730" width="6.28515625" style="15" customWidth="1"/>
    <col min="9731" max="9731" width="92.5703125" style="15" customWidth="1"/>
    <col min="9732" max="9732" width="71.28515625" style="15" customWidth="1"/>
    <col min="9733" max="9734" width="10.140625" style="15" customWidth="1"/>
    <col min="9735" max="9984" width="13" style="15"/>
    <col min="9985" max="9985" width="8.85546875" style="15" customWidth="1"/>
    <col min="9986" max="9986" width="6.28515625" style="15" customWidth="1"/>
    <col min="9987" max="9987" width="92.5703125" style="15" customWidth="1"/>
    <col min="9988" max="9988" width="71.28515625" style="15" customWidth="1"/>
    <col min="9989" max="9990" width="10.140625" style="15" customWidth="1"/>
    <col min="9991" max="10240" width="13" style="15"/>
    <col min="10241" max="10241" width="8.85546875" style="15" customWidth="1"/>
    <col min="10242" max="10242" width="6.28515625" style="15" customWidth="1"/>
    <col min="10243" max="10243" width="92.5703125" style="15" customWidth="1"/>
    <col min="10244" max="10244" width="71.28515625" style="15" customWidth="1"/>
    <col min="10245" max="10246" width="10.140625" style="15" customWidth="1"/>
    <col min="10247" max="10496" width="13" style="15"/>
    <col min="10497" max="10497" width="8.85546875" style="15" customWidth="1"/>
    <col min="10498" max="10498" width="6.28515625" style="15" customWidth="1"/>
    <col min="10499" max="10499" width="92.5703125" style="15" customWidth="1"/>
    <col min="10500" max="10500" width="71.28515625" style="15" customWidth="1"/>
    <col min="10501" max="10502" width="10.140625" style="15" customWidth="1"/>
    <col min="10503" max="10752" width="13" style="15"/>
    <col min="10753" max="10753" width="8.85546875" style="15" customWidth="1"/>
    <col min="10754" max="10754" width="6.28515625" style="15" customWidth="1"/>
    <col min="10755" max="10755" width="92.5703125" style="15" customWidth="1"/>
    <col min="10756" max="10756" width="71.28515625" style="15" customWidth="1"/>
    <col min="10757" max="10758" width="10.140625" style="15" customWidth="1"/>
    <col min="10759" max="11008" width="13" style="15"/>
    <col min="11009" max="11009" width="8.85546875" style="15" customWidth="1"/>
    <col min="11010" max="11010" width="6.28515625" style="15" customWidth="1"/>
    <col min="11011" max="11011" width="92.5703125" style="15" customWidth="1"/>
    <col min="11012" max="11012" width="71.28515625" style="15" customWidth="1"/>
    <col min="11013" max="11014" width="10.140625" style="15" customWidth="1"/>
    <col min="11015" max="11264" width="13" style="15"/>
    <col min="11265" max="11265" width="8.85546875" style="15" customWidth="1"/>
    <col min="11266" max="11266" width="6.28515625" style="15" customWidth="1"/>
    <col min="11267" max="11267" width="92.5703125" style="15" customWidth="1"/>
    <col min="11268" max="11268" width="71.28515625" style="15" customWidth="1"/>
    <col min="11269" max="11270" width="10.140625" style="15" customWidth="1"/>
    <col min="11271" max="11520" width="13" style="15"/>
    <col min="11521" max="11521" width="8.85546875" style="15" customWidth="1"/>
    <col min="11522" max="11522" width="6.28515625" style="15" customWidth="1"/>
    <col min="11523" max="11523" width="92.5703125" style="15" customWidth="1"/>
    <col min="11524" max="11524" width="71.28515625" style="15" customWidth="1"/>
    <col min="11525" max="11526" width="10.140625" style="15" customWidth="1"/>
    <col min="11527" max="11776" width="13" style="15"/>
    <col min="11777" max="11777" width="8.85546875" style="15" customWidth="1"/>
    <col min="11778" max="11778" width="6.28515625" style="15" customWidth="1"/>
    <col min="11779" max="11779" width="92.5703125" style="15" customWidth="1"/>
    <col min="11780" max="11780" width="71.28515625" style="15" customWidth="1"/>
    <col min="11781" max="11782" width="10.140625" style="15" customWidth="1"/>
    <col min="11783" max="12032" width="13" style="15"/>
    <col min="12033" max="12033" width="8.85546875" style="15" customWidth="1"/>
    <col min="12034" max="12034" width="6.28515625" style="15" customWidth="1"/>
    <col min="12035" max="12035" width="92.5703125" style="15" customWidth="1"/>
    <col min="12036" max="12036" width="71.28515625" style="15" customWidth="1"/>
    <col min="12037" max="12038" width="10.140625" style="15" customWidth="1"/>
    <col min="12039" max="12288" width="13" style="15"/>
    <col min="12289" max="12289" width="8.85546875" style="15" customWidth="1"/>
    <col min="12290" max="12290" width="6.28515625" style="15" customWidth="1"/>
    <col min="12291" max="12291" width="92.5703125" style="15" customWidth="1"/>
    <col min="12292" max="12292" width="71.28515625" style="15" customWidth="1"/>
    <col min="12293" max="12294" width="10.140625" style="15" customWidth="1"/>
    <col min="12295" max="12544" width="13" style="15"/>
    <col min="12545" max="12545" width="8.85546875" style="15" customWidth="1"/>
    <col min="12546" max="12546" width="6.28515625" style="15" customWidth="1"/>
    <col min="12547" max="12547" width="92.5703125" style="15" customWidth="1"/>
    <col min="12548" max="12548" width="71.28515625" style="15" customWidth="1"/>
    <col min="12549" max="12550" width="10.140625" style="15" customWidth="1"/>
    <col min="12551" max="12800" width="13" style="15"/>
    <col min="12801" max="12801" width="8.85546875" style="15" customWidth="1"/>
    <col min="12802" max="12802" width="6.28515625" style="15" customWidth="1"/>
    <col min="12803" max="12803" width="92.5703125" style="15" customWidth="1"/>
    <col min="12804" max="12804" width="71.28515625" style="15" customWidth="1"/>
    <col min="12805" max="12806" width="10.140625" style="15" customWidth="1"/>
    <col min="12807" max="13056" width="13" style="15"/>
    <col min="13057" max="13057" width="8.85546875" style="15" customWidth="1"/>
    <col min="13058" max="13058" width="6.28515625" style="15" customWidth="1"/>
    <col min="13059" max="13059" width="92.5703125" style="15" customWidth="1"/>
    <col min="13060" max="13060" width="71.28515625" style="15" customWidth="1"/>
    <col min="13061" max="13062" width="10.140625" style="15" customWidth="1"/>
    <col min="13063" max="13312" width="13" style="15"/>
    <col min="13313" max="13313" width="8.85546875" style="15" customWidth="1"/>
    <col min="13314" max="13314" width="6.28515625" style="15" customWidth="1"/>
    <col min="13315" max="13315" width="92.5703125" style="15" customWidth="1"/>
    <col min="13316" max="13316" width="71.28515625" style="15" customWidth="1"/>
    <col min="13317" max="13318" width="10.140625" style="15" customWidth="1"/>
    <col min="13319" max="13568" width="13" style="15"/>
    <col min="13569" max="13569" width="8.85546875" style="15" customWidth="1"/>
    <col min="13570" max="13570" width="6.28515625" style="15" customWidth="1"/>
    <col min="13571" max="13571" width="92.5703125" style="15" customWidth="1"/>
    <col min="13572" max="13572" width="71.28515625" style="15" customWidth="1"/>
    <col min="13573" max="13574" width="10.140625" style="15" customWidth="1"/>
    <col min="13575" max="13824" width="13" style="15"/>
    <col min="13825" max="13825" width="8.85546875" style="15" customWidth="1"/>
    <col min="13826" max="13826" width="6.28515625" style="15" customWidth="1"/>
    <col min="13827" max="13827" width="92.5703125" style="15" customWidth="1"/>
    <col min="13828" max="13828" width="71.28515625" style="15" customWidth="1"/>
    <col min="13829" max="13830" width="10.140625" style="15" customWidth="1"/>
    <col min="13831" max="14080" width="13" style="15"/>
    <col min="14081" max="14081" width="8.85546875" style="15" customWidth="1"/>
    <col min="14082" max="14082" width="6.28515625" style="15" customWidth="1"/>
    <col min="14083" max="14083" width="92.5703125" style="15" customWidth="1"/>
    <col min="14084" max="14084" width="71.28515625" style="15" customWidth="1"/>
    <col min="14085" max="14086" width="10.140625" style="15" customWidth="1"/>
    <col min="14087" max="14336" width="13" style="15"/>
    <col min="14337" max="14337" width="8.85546875" style="15" customWidth="1"/>
    <col min="14338" max="14338" width="6.28515625" style="15" customWidth="1"/>
    <col min="14339" max="14339" width="92.5703125" style="15" customWidth="1"/>
    <col min="14340" max="14340" width="71.28515625" style="15" customWidth="1"/>
    <col min="14341" max="14342" width="10.140625" style="15" customWidth="1"/>
    <col min="14343" max="14592" width="13" style="15"/>
    <col min="14593" max="14593" width="8.85546875" style="15" customWidth="1"/>
    <col min="14594" max="14594" width="6.28515625" style="15" customWidth="1"/>
    <col min="14595" max="14595" width="92.5703125" style="15" customWidth="1"/>
    <col min="14596" max="14596" width="71.28515625" style="15" customWidth="1"/>
    <col min="14597" max="14598" width="10.140625" style="15" customWidth="1"/>
    <col min="14599" max="14848" width="13" style="15"/>
    <col min="14849" max="14849" width="8.85546875" style="15" customWidth="1"/>
    <col min="14850" max="14850" width="6.28515625" style="15" customWidth="1"/>
    <col min="14851" max="14851" width="92.5703125" style="15" customWidth="1"/>
    <col min="14852" max="14852" width="71.28515625" style="15" customWidth="1"/>
    <col min="14853" max="14854" width="10.140625" style="15" customWidth="1"/>
    <col min="14855" max="15104" width="13" style="15"/>
    <col min="15105" max="15105" width="8.85546875" style="15" customWidth="1"/>
    <col min="15106" max="15106" width="6.28515625" style="15" customWidth="1"/>
    <col min="15107" max="15107" width="92.5703125" style="15" customWidth="1"/>
    <col min="15108" max="15108" width="71.28515625" style="15" customWidth="1"/>
    <col min="15109" max="15110" width="10.140625" style="15" customWidth="1"/>
    <col min="15111" max="15360" width="13" style="15"/>
    <col min="15361" max="15361" width="8.85546875" style="15" customWidth="1"/>
    <col min="15362" max="15362" width="6.28515625" style="15" customWidth="1"/>
    <col min="15363" max="15363" width="92.5703125" style="15" customWidth="1"/>
    <col min="15364" max="15364" width="71.28515625" style="15" customWidth="1"/>
    <col min="15365" max="15366" width="10.140625" style="15" customWidth="1"/>
    <col min="15367" max="15616" width="13" style="15"/>
    <col min="15617" max="15617" width="8.85546875" style="15" customWidth="1"/>
    <col min="15618" max="15618" width="6.28515625" style="15" customWidth="1"/>
    <col min="15619" max="15619" width="92.5703125" style="15" customWidth="1"/>
    <col min="15620" max="15620" width="71.28515625" style="15" customWidth="1"/>
    <col min="15621" max="15622" width="10.140625" style="15" customWidth="1"/>
    <col min="15623" max="15872" width="13" style="15"/>
    <col min="15873" max="15873" width="8.85546875" style="15" customWidth="1"/>
    <col min="15874" max="15874" width="6.28515625" style="15" customWidth="1"/>
    <col min="15875" max="15875" width="92.5703125" style="15" customWidth="1"/>
    <col min="15876" max="15876" width="71.28515625" style="15" customWidth="1"/>
    <col min="15877" max="15878" width="10.140625" style="15" customWidth="1"/>
    <col min="15879" max="16128" width="13" style="15"/>
    <col min="16129" max="16129" width="8.85546875" style="15" customWidth="1"/>
    <col min="16130" max="16130" width="6.28515625" style="15" customWidth="1"/>
    <col min="16131" max="16131" width="92.5703125" style="15" customWidth="1"/>
    <col min="16132" max="16132" width="71.28515625" style="15" customWidth="1"/>
    <col min="16133" max="16134" width="10.140625" style="15" customWidth="1"/>
    <col min="16135" max="16384" width="13" style="15"/>
  </cols>
  <sheetData>
    <row r="1" spans="1:7" ht="27.75">
      <c r="A1" s="14"/>
      <c r="B1" s="167" t="s">
        <v>31</v>
      </c>
      <c r="C1" s="167"/>
    </row>
    <row r="2" spans="1:7" ht="27.75">
      <c r="A2" s="14"/>
      <c r="B2" s="167" t="s">
        <v>49</v>
      </c>
      <c r="C2" s="167"/>
    </row>
    <row r="3" spans="1:7" ht="27.75">
      <c r="A3" s="14"/>
      <c r="B3" s="167" t="s">
        <v>69</v>
      </c>
      <c r="C3" s="167"/>
    </row>
    <row r="4" spans="1:7" ht="27.75">
      <c r="A4" s="14"/>
      <c r="B4" s="167" t="s">
        <v>70</v>
      </c>
      <c r="C4" s="167"/>
    </row>
    <row r="6" spans="1:7" s="159" customFormat="1" ht="24">
      <c r="C6" s="159" t="s">
        <v>162</v>
      </c>
    </row>
    <row r="7" spans="1:7" s="159" customFormat="1" ht="24">
      <c r="B7" s="159" t="s">
        <v>113</v>
      </c>
    </row>
    <row r="8" spans="1:7" s="159" customFormat="1" ht="24">
      <c r="B8" s="159" t="s">
        <v>173</v>
      </c>
    </row>
    <row r="9" spans="1:7" s="159" customFormat="1" ht="21" customHeight="1">
      <c r="B9" s="168" t="s">
        <v>174</v>
      </c>
      <c r="C9" s="168"/>
      <c r="D9" s="168"/>
      <c r="E9" s="168"/>
      <c r="F9" s="168"/>
    </row>
    <row r="10" spans="1:7" s="159" customFormat="1" ht="24">
      <c r="B10" s="159" t="s">
        <v>175</v>
      </c>
    </row>
    <row r="11" spans="1:7" s="11" customFormat="1" ht="24">
      <c r="C11" s="11" t="s">
        <v>137</v>
      </c>
    </row>
    <row r="12" spans="1:7" s="11" customFormat="1" ht="24">
      <c r="B12" s="11" t="s">
        <v>136</v>
      </c>
    </row>
    <row r="13" spans="1:7" s="11" customFormat="1" ht="24">
      <c r="B13" s="11" t="s">
        <v>158</v>
      </c>
    </row>
    <row r="14" spans="1:7" s="11" customFormat="1" ht="24">
      <c r="B14" s="11" t="s">
        <v>180</v>
      </c>
    </row>
    <row r="15" spans="1:7" s="11" customFormat="1" ht="24">
      <c r="C15" s="11" t="s">
        <v>139</v>
      </c>
    </row>
    <row r="16" spans="1:7" s="8" customFormat="1" ht="24">
      <c r="B16" s="8" t="s">
        <v>184</v>
      </c>
      <c r="F16" s="10"/>
      <c r="G16" s="10"/>
    </row>
    <row r="17" spans="1:8" s="8" customFormat="1" ht="24">
      <c r="B17" s="165" t="s">
        <v>165</v>
      </c>
      <c r="C17" s="165"/>
      <c r="D17" s="165"/>
      <c r="E17" s="165"/>
    </row>
    <row r="18" spans="1:8" s="8" customFormat="1" ht="24">
      <c r="A18" s="8" t="s">
        <v>167</v>
      </c>
      <c r="B18" s="150"/>
      <c r="C18" s="150"/>
      <c r="D18" s="150"/>
      <c r="E18" s="151"/>
      <c r="F18" s="152"/>
      <c r="G18" s="10"/>
    </row>
    <row r="19" spans="1:8" s="8" customFormat="1" ht="24">
      <c r="B19" s="149" t="s">
        <v>166</v>
      </c>
      <c r="C19" s="150"/>
      <c r="D19" s="150"/>
      <c r="E19" s="151"/>
      <c r="F19" s="152"/>
      <c r="G19" s="10"/>
    </row>
    <row r="20" spans="1:8" s="8" customFormat="1" ht="24">
      <c r="B20" s="149" t="s">
        <v>168</v>
      </c>
      <c r="C20" s="150"/>
      <c r="D20" s="150"/>
      <c r="E20" s="151"/>
      <c r="F20" s="152"/>
      <c r="G20" s="10"/>
    </row>
    <row r="21" spans="1:8" s="8" customFormat="1" ht="24">
      <c r="B21" s="8" t="s">
        <v>169</v>
      </c>
      <c r="F21" s="10"/>
      <c r="G21" s="10"/>
    </row>
    <row r="22" spans="1:8" s="11" customFormat="1" ht="24">
      <c r="C22" s="11" t="s">
        <v>147</v>
      </c>
    </row>
    <row r="23" spans="1:8" s="11" customFormat="1" ht="24">
      <c r="B23" s="11" t="s">
        <v>159</v>
      </c>
    </row>
    <row r="24" spans="1:8" s="8" customFormat="1" ht="24">
      <c r="A24" s="121" t="s">
        <v>161</v>
      </c>
      <c r="B24" s="121"/>
      <c r="C24" s="121"/>
      <c r="D24" s="121"/>
      <c r="E24" s="121"/>
      <c r="F24" s="121"/>
    </row>
    <row r="25" spans="1:8" s="8" customFormat="1" ht="24">
      <c r="A25" s="166" t="s">
        <v>156</v>
      </c>
      <c r="B25" s="166"/>
      <c r="C25" s="166"/>
      <c r="D25" s="121"/>
      <c r="E25" s="121"/>
      <c r="F25" s="121"/>
    </row>
    <row r="26" spans="1:8" s="8" customFormat="1" ht="24">
      <c r="A26" s="166" t="s">
        <v>157</v>
      </c>
      <c r="B26" s="166"/>
      <c r="C26" s="166"/>
      <c r="D26" s="121"/>
      <c r="E26" s="121"/>
      <c r="F26" s="121"/>
    </row>
    <row r="27" spans="1:8" s="9" customFormat="1" ht="24"/>
    <row r="28" spans="1:8" s="9" customFormat="1" ht="24"/>
    <row r="29" spans="1:8" s="9" customFormat="1" ht="24">
      <c r="C29" s="9" t="s">
        <v>53</v>
      </c>
    </row>
    <row r="30" spans="1:8" s="8" customFormat="1" ht="24">
      <c r="A30" s="9" t="s">
        <v>153</v>
      </c>
      <c r="B30" s="9"/>
      <c r="C30" s="9"/>
      <c r="D30" s="9"/>
      <c r="E30" s="9"/>
      <c r="F30" s="9"/>
      <c r="G30" s="9"/>
      <c r="H30" s="121"/>
    </row>
    <row r="31" spans="1:8" s="9" customFormat="1" ht="23.25" customHeight="1">
      <c r="B31" s="166" t="s">
        <v>176</v>
      </c>
      <c r="C31" s="166"/>
      <c r="D31" s="166"/>
      <c r="E31" s="166"/>
      <c r="F31" s="166"/>
    </row>
    <row r="32" spans="1:8" s="9" customFormat="1" ht="23.25" customHeight="1">
      <c r="B32" s="166" t="s">
        <v>177</v>
      </c>
      <c r="C32" s="166"/>
      <c r="D32" s="166"/>
      <c r="E32" s="166"/>
      <c r="F32" s="166"/>
    </row>
    <row r="33" spans="1:6" s="9" customFormat="1" ht="23.25" customHeight="1">
      <c r="B33" s="166" t="s">
        <v>178</v>
      </c>
      <c r="C33" s="166"/>
      <c r="D33" s="166"/>
      <c r="E33" s="166"/>
      <c r="F33" s="166"/>
    </row>
    <row r="34" spans="1:6" s="9" customFormat="1" ht="23.25" customHeight="1">
      <c r="B34" s="166" t="s">
        <v>179</v>
      </c>
      <c r="C34" s="166"/>
      <c r="D34" s="166"/>
      <c r="E34" s="166"/>
      <c r="F34" s="166"/>
    </row>
    <row r="35" spans="1:6" s="9" customFormat="1" ht="24">
      <c r="B35" s="9" t="s">
        <v>154</v>
      </c>
    </row>
    <row r="36" spans="1:6" s="9" customFormat="1" ht="24">
      <c r="B36" s="9" t="s">
        <v>124</v>
      </c>
    </row>
    <row r="37" spans="1:6" s="9" customFormat="1" ht="24">
      <c r="B37" s="9" t="s">
        <v>145</v>
      </c>
    </row>
    <row r="38" spans="1:6" s="9" customFormat="1" ht="24">
      <c r="B38" s="9" t="s">
        <v>125</v>
      </c>
    </row>
    <row r="39" spans="1:6" s="9" customFormat="1" ht="24">
      <c r="B39" s="9" t="s">
        <v>181</v>
      </c>
    </row>
    <row r="40" spans="1:6" s="9" customFormat="1" ht="24"/>
    <row r="41" spans="1:6" s="16" customFormat="1" ht="24">
      <c r="A41" s="166" t="s">
        <v>150</v>
      </c>
      <c r="B41" s="166"/>
      <c r="C41" s="166"/>
      <c r="D41" s="166"/>
      <c r="E41" s="166"/>
      <c r="F41" s="166"/>
    </row>
    <row r="42" spans="1:6" s="16" customFormat="1" ht="24">
      <c r="A42" s="8"/>
      <c r="B42" s="125" t="s">
        <v>151</v>
      </c>
      <c r="C42" s="8"/>
      <c r="D42" s="8"/>
      <c r="E42" s="8"/>
      <c r="F42" s="8"/>
    </row>
    <row r="43" spans="1:6" s="11" customFormat="1" ht="24">
      <c r="B43" s="11" t="s">
        <v>171</v>
      </c>
      <c r="C43" s="8"/>
      <c r="D43" s="8"/>
    </row>
    <row r="44" spans="1:6" s="11" customFormat="1" ht="24">
      <c r="B44" s="11" t="s">
        <v>183</v>
      </c>
      <c r="C44" s="8"/>
      <c r="D44" s="8"/>
    </row>
    <row r="45" spans="1:6" s="11" customFormat="1" ht="24">
      <c r="B45" s="11" t="s">
        <v>172</v>
      </c>
      <c r="C45" s="8"/>
      <c r="D45" s="8"/>
    </row>
    <row r="46" spans="1:6" s="8" customFormat="1" ht="24">
      <c r="B46" s="8" t="s">
        <v>160</v>
      </c>
    </row>
    <row r="47" spans="1:6" ht="24">
      <c r="B47" s="125" t="s">
        <v>152</v>
      </c>
    </row>
    <row r="48" spans="1:6" s="8" customFormat="1" ht="24">
      <c r="B48" s="8" t="s">
        <v>155</v>
      </c>
    </row>
  </sheetData>
  <mergeCells count="12">
    <mergeCell ref="B31:F31"/>
    <mergeCell ref="B32:F32"/>
    <mergeCell ref="A41:F41"/>
    <mergeCell ref="B33:F33"/>
    <mergeCell ref="B34:F34"/>
    <mergeCell ref="A25:C25"/>
    <mergeCell ref="A26:C26"/>
    <mergeCell ref="B4:C4"/>
    <mergeCell ref="B1:C1"/>
    <mergeCell ref="B2:C2"/>
    <mergeCell ref="B3:C3"/>
    <mergeCell ref="B9:F9"/>
  </mergeCells>
  <pageMargins left="0.45" right="0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4"/>
  <sheetViews>
    <sheetView zoomScale="120" zoomScaleNormal="120" workbookViewId="0">
      <selection activeCell="B10" sqref="B10"/>
    </sheetView>
  </sheetViews>
  <sheetFormatPr defaultColWidth="13" defaultRowHeight="24"/>
  <cols>
    <col min="1" max="1" width="9.7109375" style="12" customWidth="1"/>
    <col min="2" max="2" width="31" style="12" customWidth="1"/>
    <col min="3" max="3" width="34.7109375" style="13" customWidth="1"/>
    <col min="4" max="4" width="23.42578125" style="13" customWidth="1"/>
    <col min="5" max="5" width="14.28515625" style="12" customWidth="1"/>
    <col min="6" max="256" width="13" style="12"/>
    <col min="257" max="257" width="7.7109375" style="12" customWidth="1"/>
    <col min="258" max="258" width="31" style="12" customWidth="1"/>
    <col min="259" max="259" width="34.7109375" style="12" customWidth="1"/>
    <col min="260" max="260" width="23.42578125" style="12" customWidth="1"/>
    <col min="261" max="261" width="14.28515625" style="12" customWidth="1"/>
    <col min="262" max="512" width="13" style="12"/>
    <col min="513" max="513" width="7.7109375" style="12" customWidth="1"/>
    <col min="514" max="514" width="31" style="12" customWidth="1"/>
    <col min="515" max="515" width="34.7109375" style="12" customWidth="1"/>
    <col min="516" max="516" width="23.42578125" style="12" customWidth="1"/>
    <col min="517" max="517" width="14.28515625" style="12" customWidth="1"/>
    <col min="518" max="768" width="13" style="12"/>
    <col min="769" max="769" width="7.7109375" style="12" customWidth="1"/>
    <col min="770" max="770" width="31" style="12" customWidth="1"/>
    <col min="771" max="771" width="34.7109375" style="12" customWidth="1"/>
    <col min="772" max="772" width="23.42578125" style="12" customWidth="1"/>
    <col min="773" max="773" width="14.28515625" style="12" customWidth="1"/>
    <col min="774" max="1024" width="13" style="12"/>
    <col min="1025" max="1025" width="7.7109375" style="12" customWidth="1"/>
    <col min="1026" max="1026" width="31" style="12" customWidth="1"/>
    <col min="1027" max="1027" width="34.7109375" style="12" customWidth="1"/>
    <col min="1028" max="1028" width="23.42578125" style="12" customWidth="1"/>
    <col min="1029" max="1029" width="14.28515625" style="12" customWidth="1"/>
    <col min="1030" max="1280" width="13" style="12"/>
    <col min="1281" max="1281" width="7.7109375" style="12" customWidth="1"/>
    <col min="1282" max="1282" width="31" style="12" customWidth="1"/>
    <col min="1283" max="1283" width="34.7109375" style="12" customWidth="1"/>
    <col min="1284" max="1284" width="23.42578125" style="12" customWidth="1"/>
    <col min="1285" max="1285" width="14.28515625" style="12" customWidth="1"/>
    <col min="1286" max="1536" width="13" style="12"/>
    <col min="1537" max="1537" width="7.7109375" style="12" customWidth="1"/>
    <col min="1538" max="1538" width="31" style="12" customWidth="1"/>
    <col min="1539" max="1539" width="34.7109375" style="12" customWidth="1"/>
    <col min="1540" max="1540" width="23.42578125" style="12" customWidth="1"/>
    <col min="1541" max="1541" width="14.28515625" style="12" customWidth="1"/>
    <col min="1542" max="1792" width="13" style="12"/>
    <col min="1793" max="1793" width="7.7109375" style="12" customWidth="1"/>
    <col min="1794" max="1794" width="31" style="12" customWidth="1"/>
    <col min="1795" max="1795" width="34.7109375" style="12" customWidth="1"/>
    <col min="1796" max="1796" width="23.42578125" style="12" customWidth="1"/>
    <col min="1797" max="1797" width="14.28515625" style="12" customWidth="1"/>
    <col min="1798" max="2048" width="13" style="12"/>
    <col min="2049" max="2049" width="7.7109375" style="12" customWidth="1"/>
    <col min="2050" max="2050" width="31" style="12" customWidth="1"/>
    <col min="2051" max="2051" width="34.7109375" style="12" customWidth="1"/>
    <col min="2052" max="2052" width="23.42578125" style="12" customWidth="1"/>
    <col min="2053" max="2053" width="14.28515625" style="12" customWidth="1"/>
    <col min="2054" max="2304" width="13" style="12"/>
    <col min="2305" max="2305" width="7.7109375" style="12" customWidth="1"/>
    <col min="2306" max="2306" width="31" style="12" customWidth="1"/>
    <col min="2307" max="2307" width="34.7109375" style="12" customWidth="1"/>
    <col min="2308" max="2308" width="23.42578125" style="12" customWidth="1"/>
    <col min="2309" max="2309" width="14.28515625" style="12" customWidth="1"/>
    <col min="2310" max="2560" width="13" style="12"/>
    <col min="2561" max="2561" width="7.7109375" style="12" customWidth="1"/>
    <col min="2562" max="2562" width="31" style="12" customWidth="1"/>
    <col min="2563" max="2563" width="34.7109375" style="12" customWidth="1"/>
    <col min="2564" max="2564" width="23.42578125" style="12" customWidth="1"/>
    <col min="2565" max="2565" width="14.28515625" style="12" customWidth="1"/>
    <col min="2566" max="2816" width="13" style="12"/>
    <col min="2817" max="2817" width="7.7109375" style="12" customWidth="1"/>
    <col min="2818" max="2818" width="31" style="12" customWidth="1"/>
    <col min="2819" max="2819" width="34.7109375" style="12" customWidth="1"/>
    <col min="2820" max="2820" width="23.42578125" style="12" customWidth="1"/>
    <col min="2821" max="2821" width="14.28515625" style="12" customWidth="1"/>
    <col min="2822" max="3072" width="13" style="12"/>
    <col min="3073" max="3073" width="7.7109375" style="12" customWidth="1"/>
    <col min="3074" max="3074" width="31" style="12" customWidth="1"/>
    <col min="3075" max="3075" width="34.7109375" style="12" customWidth="1"/>
    <col min="3076" max="3076" width="23.42578125" style="12" customWidth="1"/>
    <col min="3077" max="3077" width="14.28515625" style="12" customWidth="1"/>
    <col min="3078" max="3328" width="13" style="12"/>
    <col min="3329" max="3329" width="7.7109375" style="12" customWidth="1"/>
    <col min="3330" max="3330" width="31" style="12" customWidth="1"/>
    <col min="3331" max="3331" width="34.7109375" style="12" customWidth="1"/>
    <col min="3332" max="3332" width="23.42578125" style="12" customWidth="1"/>
    <col min="3333" max="3333" width="14.28515625" style="12" customWidth="1"/>
    <col min="3334" max="3584" width="13" style="12"/>
    <col min="3585" max="3585" width="7.7109375" style="12" customWidth="1"/>
    <col min="3586" max="3586" width="31" style="12" customWidth="1"/>
    <col min="3587" max="3587" width="34.7109375" style="12" customWidth="1"/>
    <col min="3588" max="3588" width="23.42578125" style="12" customWidth="1"/>
    <col min="3589" max="3589" width="14.28515625" style="12" customWidth="1"/>
    <col min="3590" max="3840" width="13" style="12"/>
    <col min="3841" max="3841" width="7.7109375" style="12" customWidth="1"/>
    <col min="3842" max="3842" width="31" style="12" customWidth="1"/>
    <col min="3843" max="3843" width="34.7109375" style="12" customWidth="1"/>
    <col min="3844" max="3844" width="23.42578125" style="12" customWidth="1"/>
    <col min="3845" max="3845" width="14.28515625" style="12" customWidth="1"/>
    <col min="3846" max="4096" width="13" style="12"/>
    <col min="4097" max="4097" width="7.7109375" style="12" customWidth="1"/>
    <col min="4098" max="4098" width="31" style="12" customWidth="1"/>
    <col min="4099" max="4099" width="34.7109375" style="12" customWidth="1"/>
    <col min="4100" max="4100" width="23.42578125" style="12" customWidth="1"/>
    <col min="4101" max="4101" width="14.28515625" style="12" customWidth="1"/>
    <col min="4102" max="4352" width="13" style="12"/>
    <col min="4353" max="4353" width="7.7109375" style="12" customWidth="1"/>
    <col min="4354" max="4354" width="31" style="12" customWidth="1"/>
    <col min="4355" max="4355" width="34.7109375" style="12" customWidth="1"/>
    <col min="4356" max="4356" width="23.42578125" style="12" customWidth="1"/>
    <col min="4357" max="4357" width="14.28515625" style="12" customWidth="1"/>
    <col min="4358" max="4608" width="13" style="12"/>
    <col min="4609" max="4609" width="7.7109375" style="12" customWidth="1"/>
    <col min="4610" max="4610" width="31" style="12" customWidth="1"/>
    <col min="4611" max="4611" width="34.7109375" style="12" customWidth="1"/>
    <col min="4612" max="4612" width="23.42578125" style="12" customWidth="1"/>
    <col min="4613" max="4613" width="14.28515625" style="12" customWidth="1"/>
    <col min="4614" max="4864" width="13" style="12"/>
    <col min="4865" max="4865" width="7.7109375" style="12" customWidth="1"/>
    <col min="4866" max="4866" width="31" style="12" customWidth="1"/>
    <col min="4867" max="4867" width="34.7109375" style="12" customWidth="1"/>
    <col min="4868" max="4868" width="23.42578125" style="12" customWidth="1"/>
    <col min="4869" max="4869" width="14.28515625" style="12" customWidth="1"/>
    <col min="4870" max="5120" width="13" style="12"/>
    <col min="5121" max="5121" width="7.7109375" style="12" customWidth="1"/>
    <col min="5122" max="5122" width="31" style="12" customWidth="1"/>
    <col min="5123" max="5123" width="34.7109375" style="12" customWidth="1"/>
    <col min="5124" max="5124" width="23.42578125" style="12" customWidth="1"/>
    <col min="5125" max="5125" width="14.28515625" style="12" customWidth="1"/>
    <col min="5126" max="5376" width="13" style="12"/>
    <col min="5377" max="5377" width="7.7109375" style="12" customWidth="1"/>
    <col min="5378" max="5378" width="31" style="12" customWidth="1"/>
    <col min="5379" max="5379" width="34.7109375" style="12" customWidth="1"/>
    <col min="5380" max="5380" width="23.42578125" style="12" customWidth="1"/>
    <col min="5381" max="5381" width="14.28515625" style="12" customWidth="1"/>
    <col min="5382" max="5632" width="13" style="12"/>
    <col min="5633" max="5633" width="7.7109375" style="12" customWidth="1"/>
    <col min="5634" max="5634" width="31" style="12" customWidth="1"/>
    <col min="5635" max="5635" width="34.7109375" style="12" customWidth="1"/>
    <col min="5636" max="5636" width="23.42578125" style="12" customWidth="1"/>
    <col min="5637" max="5637" width="14.28515625" style="12" customWidth="1"/>
    <col min="5638" max="5888" width="13" style="12"/>
    <col min="5889" max="5889" width="7.7109375" style="12" customWidth="1"/>
    <col min="5890" max="5890" width="31" style="12" customWidth="1"/>
    <col min="5891" max="5891" width="34.7109375" style="12" customWidth="1"/>
    <col min="5892" max="5892" width="23.42578125" style="12" customWidth="1"/>
    <col min="5893" max="5893" width="14.28515625" style="12" customWidth="1"/>
    <col min="5894" max="6144" width="13" style="12"/>
    <col min="6145" max="6145" width="7.7109375" style="12" customWidth="1"/>
    <col min="6146" max="6146" width="31" style="12" customWidth="1"/>
    <col min="6147" max="6147" width="34.7109375" style="12" customWidth="1"/>
    <col min="6148" max="6148" width="23.42578125" style="12" customWidth="1"/>
    <col min="6149" max="6149" width="14.28515625" style="12" customWidth="1"/>
    <col min="6150" max="6400" width="13" style="12"/>
    <col min="6401" max="6401" width="7.7109375" style="12" customWidth="1"/>
    <col min="6402" max="6402" width="31" style="12" customWidth="1"/>
    <col min="6403" max="6403" width="34.7109375" style="12" customWidth="1"/>
    <col min="6404" max="6404" width="23.42578125" style="12" customWidth="1"/>
    <col min="6405" max="6405" width="14.28515625" style="12" customWidth="1"/>
    <col min="6406" max="6656" width="13" style="12"/>
    <col min="6657" max="6657" width="7.7109375" style="12" customWidth="1"/>
    <col min="6658" max="6658" width="31" style="12" customWidth="1"/>
    <col min="6659" max="6659" width="34.7109375" style="12" customWidth="1"/>
    <col min="6660" max="6660" width="23.42578125" style="12" customWidth="1"/>
    <col min="6661" max="6661" width="14.28515625" style="12" customWidth="1"/>
    <col min="6662" max="6912" width="13" style="12"/>
    <col min="6913" max="6913" width="7.7109375" style="12" customWidth="1"/>
    <col min="6914" max="6914" width="31" style="12" customWidth="1"/>
    <col min="6915" max="6915" width="34.7109375" style="12" customWidth="1"/>
    <col min="6916" max="6916" width="23.42578125" style="12" customWidth="1"/>
    <col min="6917" max="6917" width="14.28515625" style="12" customWidth="1"/>
    <col min="6918" max="7168" width="13" style="12"/>
    <col min="7169" max="7169" width="7.7109375" style="12" customWidth="1"/>
    <col min="7170" max="7170" width="31" style="12" customWidth="1"/>
    <col min="7171" max="7171" width="34.7109375" style="12" customWidth="1"/>
    <col min="7172" max="7172" width="23.42578125" style="12" customWidth="1"/>
    <col min="7173" max="7173" width="14.28515625" style="12" customWidth="1"/>
    <col min="7174" max="7424" width="13" style="12"/>
    <col min="7425" max="7425" width="7.7109375" style="12" customWidth="1"/>
    <col min="7426" max="7426" width="31" style="12" customWidth="1"/>
    <col min="7427" max="7427" width="34.7109375" style="12" customWidth="1"/>
    <col min="7428" max="7428" width="23.42578125" style="12" customWidth="1"/>
    <col min="7429" max="7429" width="14.28515625" style="12" customWidth="1"/>
    <col min="7430" max="7680" width="13" style="12"/>
    <col min="7681" max="7681" width="7.7109375" style="12" customWidth="1"/>
    <col min="7682" max="7682" width="31" style="12" customWidth="1"/>
    <col min="7683" max="7683" width="34.7109375" style="12" customWidth="1"/>
    <col min="7684" max="7684" width="23.42578125" style="12" customWidth="1"/>
    <col min="7685" max="7685" width="14.28515625" style="12" customWidth="1"/>
    <col min="7686" max="7936" width="13" style="12"/>
    <col min="7937" max="7937" width="7.7109375" style="12" customWidth="1"/>
    <col min="7938" max="7938" width="31" style="12" customWidth="1"/>
    <col min="7939" max="7939" width="34.7109375" style="12" customWidth="1"/>
    <col min="7940" max="7940" width="23.42578125" style="12" customWidth="1"/>
    <col min="7941" max="7941" width="14.28515625" style="12" customWidth="1"/>
    <col min="7942" max="8192" width="13" style="12"/>
    <col min="8193" max="8193" width="7.7109375" style="12" customWidth="1"/>
    <col min="8194" max="8194" width="31" style="12" customWidth="1"/>
    <col min="8195" max="8195" width="34.7109375" style="12" customWidth="1"/>
    <col min="8196" max="8196" width="23.42578125" style="12" customWidth="1"/>
    <col min="8197" max="8197" width="14.28515625" style="12" customWidth="1"/>
    <col min="8198" max="8448" width="13" style="12"/>
    <col min="8449" max="8449" width="7.7109375" style="12" customWidth="1"/>
    <col min="8450" max="8450" width="31" style="12" customWidth="1"/>
    <col min="8451" max="8451" width="34.7109375" style="12" customWidth="1"/>
    <col min="8452" max="8452" width="23.42578125" style="12" customWidth="1"/>
    <col min="8453" max="8453" width="14.28515625" style="12" customWidth="1"/>
    <col min="8454" max="8704" width="13" style="12"/>
    <col min="8705" max="8705" width="7.7109375" style="12" customWidth="1"/>
    <col min="8706" max="8706" width="31" style="12" customWidth="1"/>
    <col min="8707" max="8707" width="34.7109375" style="12" customWidth="1"/>
    <col min="8708" max="8708" width="23.42578125" style="12" customWidth="1"/>
    <col min="8709" max="8709" width="14.28515625" style="12" customWidth="1"/>
    <col min="8710" max="8960" width="13" style="12"/>
    <col min="8961" max="8961" width="7.7109375" style="12" customWidth="1"/>
    <col min="8962" max="8962" width="31" style="12" customWidth="1"/>
    <col min="8963" max="8963" width="34.7109375" style="12" customWidth="1"/>
    <col min="8964" max="8964" width="23.42578125" style="12" customWidth="1"/>
    <col min="8965" max="8965" width="14.28515625" style="12" customWidth="1"/>
    <col min="8966" max="9216" width="13" style="12"/>
    <col min="9217" max="9217" width="7.7109375" style="12" customWidth="1"/>
    <col min="9218" max="9218" width="31" style="12" customWidth="1"/>
    <col min="9219" max="9219" width="34.7109375" style="12" customWidth="1"/>
    <col min="9220" max="9220" width="23.42578125" style="12" customWidth="1"/>
    <col min="9221" max="9221" width="14.28515625" style="12" customWidth="1"/>
    <col min="9222" max="9472" width="13" style="12"/>
    <col min="9473" max="9473" width="7.7109375" style="12" customWidth="1"/>
    <col min="9474" max="9474" width="31" style="12" customWidth="1"/>
    <col min="9475" max="9475" width="34.7109375" style="12" customWidth="1"/>
    <col min="9476" max="9476" width="23.42578125" style="12" customWidth="1"/>
    <col min="9477" max="9477" width="14.28515625" style="12" customWidth="1"/>
    <col min="9478" max="9728" width="13" style="12"/>
    <col min="9729" max="9729" width="7.7109375" style="12" customWidth="1"/>
    <col min="9730" max="9730" width="31" style="12" customWidth="1"/>
    <col min="9731" max="9731" width="34.7109375" style="12" customWidth="1"/>
    <col min="9732" max="9732" width="23.42578125" style="12" customWidth="1"/>
    <col min="9733" max="9733" width="14.28515625" style="12" customWidth="1"/>
    <col min="9734" max="9984" width="13" style="12"/>
    <col min="9985" max="9985" width="7.7109375" style="12" customWidth="1"/>
    <col min="9986" max="9986" width="31" style="12" customWidth="1"/>
    <col min="9987" max="9987" width="34.7109375" style="12" customWidth="1"/>
    <col min="9988" max="9988" width="23.42578125" style="12" customWidth="1"/>
    <col min="9989" max="9989" width="14.28515625" style="12" customWidth="1"/>
    <col min="9990" max="10240" width="13" style="12"/>
    <col min="10241" max="10241" width="7.7109375" style="12" customWidth="1"/>
    <col min="10242" max="10242" width="31" style="12" customWidth="1"/>
    <col min="10243" max="10243" width="34.7109375" style="12" customWidth="1"/>
    <col min="10244" max="10244" width="23.42578125" style="12" customWidth="1"/>
    <col min="10245" max="10245" width="14.28515625" style="12" customWidth="1"/>
    <col min="10246" max="10496" width="13" style="12"/>
    <col min="10497" max="10497" width="7.7109375" style="12" customWidth="1"/>
    <col min="10498" max="10498" width="31" style="12" customWidth="1"/>
    <col min="10499" max="10499" width="34.7109375" style="12" customWidth="1"/>
    <col min="10500" max="10500" width="23.42578125" style="12" customWidth="1"/>
    <col min="10501" max="10501" width="14.28515625" style="12" customWidth="1"/>
    <col min="10502" max="10752" width="13" style="12"/>
    <col min="10753" max="10753" width="7.7109375" style="12" customWidth="1"/>
    <col min="10754" max="10754" width="31" style="12" customWidth="1"/>
    <col min="10755" max="10755" width="34.7109375" style="12" customWidth="1"/>
    <col min="10756" max="10756" width="23.42578125" style="12" customWidth="1"/>
    <col min="10757" max="10757" width="14.28515625" style="12" customWidth="1"/>
    <col min="10758" max="11008" width="13" style="12"/>
    <col min="11009" max="11009" width="7.7109375" style="12" customWidth="1"/>
    <col min="11010" max="11010" width="31" style="12" customWidth="1"/>
    <col min="11011" max="11011" width="34.7109375" style="12" customWidth="1"/>
    <col min="11012" max="11012" width="23.42578125" style="12" customWidth="1"/>
    <col min="11013" max="11013" width="14.28515625" style="12" customWidth="1"/>
    <col min="11014" max="11264" width="13" style="12"/>
    <col min="11265" max="11265" width="7.7109375" style="12" customWidth="1"/>
    <col min="11266" max="11266" width="31" style="12" customWidth="1"/>
    <col min="11267" max="11267" width="34.7109375" style="12" customWidth="1"/>
    <col min="11268" max="11268" width="23.42578125" style="12" customWidth="1"/>
    <col min="11269" max="11269" width="14.28515625" style="12" customWidth="1"/>
    <col min="11270" max="11520" width="13" style="12"/>
    <col min="11521" max="11521" width="7.7109375" style="12" customWidth="1"/>
    <col min="11522" max="11522" width="31" style="12" customWidth="1"/>
    <col min="11523" max="11523" width="34.7109375" style="12" customWidth="1"/>
    <col min="11524" max="11524" width="23.42578125" style="12" customWidth="1"/>
    <col min="11525" max="11525" width="14.28515625" style="12" customWidth="1"/>
    <col min="11526" max="11776" width="13" style="12"/>
    <col min="11777" max="11777" width="7.7109375" style="12" customWidth="1"/>
    <col min="11778" max="11778" width="31" style="12" customWidth="1"/>
    <col min="11779" max="11779" width="34.7109375" style="12" customWidth="1"/>
    <col min="11780" max="11780" width="23.42578125" style="12" customWidth="1"/>
    <col min="11781" max="11781" width="14.28515625" style="12" customWidth="1"/>
    <col min="11782" max="12032" width="13" style="12"/>
    <col min="12033" max="12033" width="7.7109375" style="12" customWidth="1"/>
    <col min="12034" max="12034" width="31" style="12" customWidth="1"/>
    <col min="12035" max="12035" width="34.7109375" style="12" customWidth="1"/>
    <col min="12036" max="12036" width="23.42578125" style="12" customWidth="1"/>
    <col min="12037" max="12037" width="14.28515625" style="12" customWidth="1"/>
    <col min="12038" max="12288" width="13" style="12"/>
    <col min="12289" max="12289" width="7.7109375" style="12" customWidth="1"/>
    <col min="12290" max="12290" width="31" style="12" customWidth="1"/>
    <col min="12291" max="12291" width="34.7109375" style="12" customWidth="1"/>
    <col min="12292" max="12292" width="23.42578125" style="12" customWidth="1"/>
    <col min="12293" max="12293" width="14.28515625" style="12" customWidth="1"/>
    <col min="12294" max="12544" width="13" style="12"/>
    <col min="12545" max="12545" width="7.7109375" style="12" customWidth="1"/>
    <col min="12546" max="12546" width="31" style="12" customWidth="1"/>
    <col min="12547" max="12547" width="34.7109375" style="12" customWidth="1"/>
    <col min="12548" max="12548" width="23.42578125" style="12" customWidth="1"/>
    <col min="12549" max="12549" width="14.28515625" style="12" customWidth="1"/>
    <col min="12550" max="12800" width="13" style="12"/>
    <col min="12801" max="12801" width="7.7109375" style="12" customWidth="1"/>
    <col min="12802" max="12802" width="31" style="12" customWidth="1"/>
    <col min="12803" max="12803" width="34.7109375" style="12" customWidth="1"/>
    <col min="12804" max="12804" width="23.42578125" style="12" customWidth="1"/>
    <col min="12805" max="12805" width="14.28515625" style="12" customWidth="1"/>
    <col min="12806" max="13056" width="13" style="12"/>
    <col min="13057" max="13057" width="7.7109375" style="12" customWidth="1"/>
    <col min="13058" max="13058" width="31" style="12" customWidth="1"/>
    <col min="13059" max="13059" width="34.7109375" style="12" customWidth="1"/>
    <col min="13060" max="13060" width="23.42578125" style="12" customWidth="1"/>
    <col min="13061" max="13061" width="14.28515625" style="12" customWidth="1"/>
    <col min="13062" max="13312" width="13" style="12"/>
    <col min="13313" max="13313" width="7.7109375" style="12" customWidth="1"/>
    <col min="13314" max="13314" width="31" style="12" customWidth="1"/>
    <col min="13315" max="13315" width="34.7109375" style="12" customWidth="1"/>
    <col min="13316" max="13316" width="23.42578125" style="12" customWidth="1"/>
    <col min="13317" max="13317" width="14.28515625" style="12" customWidth="1"/>
    <col min="13318" max="13568" width="13" style="12"/>
    <col min="13569" max="13569" width="7.7109375" style="12" customWidth="1"/>
    <col min="13570" max="13570" width="31" style="12" customWidth="1"/>
    <col min="13571" max="13571" width="34.7109375" style="12" customWidth="1"/>
    <col min="13572" max="13572" width="23.42578125" style="12" customWidth="1"/>
    <col min="13573" max="13573" width="14.28515625" style="12" customWidth="1"/>
    <col min="13574" max="13824" width="13" style="12"/>
    <col min="13825" max="13825" width="7.7109375" style="12" customWidth="1"/>
    <col min="13826" max="13826" width="31" style="12" customWidth="1"/>
    <col min="13827" max="13827" width="34.7109375" style="12" customWidth="1"/>
    <col min="13828" max="13828" width="23.42578125" style="12" customWidth="1"/>
    <col min="13829" max="13829" width="14.28515625" style="12" customWidth="1"/>
    <col min="13830" max="14080" width="13" style="12"/>
    <col min="14081" max="14081" width="7.7109375" style="12" customWidth="1"/>
    <col min="14082" max="14082" width="31" style="12" customWidth="1"/>
    <col min="14083" max="14083" width="34.7109375" style="12" customWidth="1"/>
    <col min="14084" max="14084" width="23.42578125" style="12" customWidth="1"/>
    <col min="14085" max="14085" width="14.28515625" style="12" customWidth="1"/>
    <col min="14086" max="14336" width="13" style="12"/>
    <col min="14337" max="14337" width="7.7109375" style="12" customWidth="1"/>
    <col min="14338" max="14338" width="31" style="12" customWidth="1"/>
    <col min="14339" max="14339" width="34.7109375" style="12" customWidth="1"/>
    <col min="14340" max="14340" width="23.42578125" style="12" customWidth="1"/>
    <col min="14341" max="14341" width="14.28515625" style="12" customWidth="1"/>
    <col min="14342" max="14592" width="13" style="12"/>
    <col min="14593" max="14593" width="7.7109375" style="12" customWidth="1"/>
    <col min="14594" max="14594" width="31" style="12" customWidth="1"/>
    <col min="14595" max="14595" width="34.7109375" style="12" customWidth="1"/>
    <col min="14596" max="14596" width="23.42578125" style="12" customWidth="1"/>
    <col min="14597" max="14597" width="14.28515625" style="12" customWidth="1"/>
    <col min="14598" max="14848" width="13" style="12"/>
    <col min="14849" max="14849" width="7.7109375" style="12" customWidth="1"/>
    <col min="14850" max="14850" width="31" style="12" customWidth="1"/>
    <col min="14851" max="14851" width="34.7109375" style="12" customWidth="1"/>
    <col min="14852" max="14852" width="23.42578125" style="12" customWidth="1"/>
    <col min="14853" max="14853" width="14.28515625" style="12" customWidth="1"/>
    <col min="14854" max="15104" width="13" style="12"/>
    <col min="15105" max="15105" width="7.7109375" style="12" customWidth="1"/>
    <col min="15106" max="15106" width="31" style="12" customWidth="1"/>
    <col min="15107" max="15107" width="34.7109375" style="12" customWidth="1"/>
    <col min="15108" max="15108" width="23.42578125" style="12" customWidth="1"/>
    <col min="15109" max="15109" width="14.28515625" style="12" customWidth="1"/>
    <col min="15110" max="15360" width="13" style="12"/>
    <col min="15361" max="15361" width="7.7109375" style="12" customWidth="1"/>
    <col min="15362" max="15362" width="31" style="12" customWidth="1"/>
    <col min="15363" max="15363" width="34.7109375" style="12" customWidth="1"/>
    <col min="15364" max="15364" width="23.42578125" style="12" customWidth="1"/>
    <col min="15365" max="15365" width="14.28515625" style="12" customWidth="1"/>
    <col min="15366" max="15616" width="13" style="12"/>
    <col min="15617" max="15617" width="7.7109375" style="12" customWidth="1"/>
    <col min="15618" max="15618" width="31" style="12" customWidth="1"/>
    <col min="15619" max="15619" width="34.7109375" style="12" customWidth="1"/>
    <col min="15620" max="15620" width="23.42578125" style="12" customWidth="1"/>
    <col min="15621" max="15621" width="14.28515625" style="12" customWidth="1"/>
    <col min="15622" max="15872" width="13" style="12"/>
    <col min="15873" max="15873" width="7.7109375" style="12" customWidth="1"/>
    <col min="15874" max="15874" width="31" style="12" customWidth="1"/>
    <col min="15875" max="15875" width="34.7109375" style="12" customWidth="1"/>
    <col min="15876" max="15876" width="23.42578125" style="12" customWidth="1"/>
    <col min="15877" max="15877" width="14.28515625" style="12" customWidth="1"/>
    <col min="15878" max="16128" width="13" style="12"/>
    <col min="16129" max="16129" width="7.7109375" style="12" customWidth="1"/>
    <col min="16130" max="16130" width="31" style="12" customWidth="1"/>
    <col min="16131" max="16131" width="34.7109375" style="12" customWidth="1"/>
    <col min="16132" max="16132" width="23.42578125" style="12" customWidth="1"/>
    <col min="16133" max="16133" width="14.28515625" style="12" customWidth="1"/>
    <col min="16134" max="16384" width="13" style="12"/>
  </cols>
  <sheetData>
    <row r="1" spans="1:254" s="8" customFormat="1">
      <c r="B1" s="169" t="s">
        <v>28</v>
      </c>
      <c r="C1" s="169"/>
      <c r="D1" s="169"/>
      <c r="E1" s="66"/>
      <c r="F1" s="66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</row>
    <row r="2" spans="1:254">
      <c r="B2" s="18"/>
      <c r="C2" s="18"/>
      <c r="D2" s="18"/>
      <c r="E2" s="18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s="15" customFormat="1" ht="27.75">
      <c r="A3" s="14"/>
      <c r="B3" s="167" t="s">
        <v>49</v>
      </c>
      <c r="C3" s="167"/>
      <c r="D3" s="167"/>
    </row>
    <row r="4" spans="1:254" s="15" customFormat="1" ht="27.75">
      <c r="A4" s="14"/>
      <c r="B4" s="167" t="s">
        <v>69</v>
      </c>
      <c r="C4" s="167"/>
      <c r="D4" s="167"/>
    </row>
    <row r="5" spans="1:254" s="15" customFormat="1" ht="27.75">
      <c r="A5" s="14"/>
      <c r="B5" s="167" t="s">
        <v>70</v>
      </c>
      <c r="C5" s="167"/>
      <c r="D5" s="167"/>
    </row>
    <row r="6" spans="1:254">
      <c r="B6" s="21"/>
      <c r="C6" s="21"/>
      <c r="D6" s="21"/>
      <c r="E6" s="21"/>
    </row>
    <row r="7" spans="1:254" s="8" customFormat="1">
      <c r="B7" s="170" t="s">
        <v>112</v>
      </c>
      <c r="C7" s="170"/>
      <c r="D7" s="170"/>
      <c r="E7" s="9"/>
      <c r="F7" s="9"/>
      <c r="G7" s="9"/>
    </row>
    <row r="8" spans="1:254" s="8" customFormat="1">
      <c r="B8" s="166" t="s">
        <v>163</v>
      </c>
      <c r="C8" s="166"/>
      <c r="D8" s="166"/>
      <c r="E8" s="166"/>
      <c r="F8" s="9"/>
      <c r="G8" s="9"/>
    </row>
    <row r="9" spans="1:254" s="8" customFormat="1">
      <c r="B9" s="166" t="s">
        <v>135</v>
      </c>
      <c r="C9" s="166"/>
      <c r="D9" s="166"/>
      <c r="E9" s="166"/>
      <c r="F9" s="9"/>
      <c r="G9" s="9"/>
    </row>
    <row r="10" spans="1:254" s="8" customFormat="1">
      <c r="B10" s="8" t="s">
        <v>170</v>
      </c>
      <c r="C10" s="10"/>
      <c r="D10" s="10"/>
    </row>
    <row r="11" spans="1:254" ht="14.25" customHeight="1"/>
    <row r="12" spans="1:254" s="8" customFormat="1">
      <c r="B12" s="125" t="s">
        <v>50</v>
      </c>
      <c r="C12" s="10"/>
      <c r="D12" s="10"/>
    </row>
    <row r="13" spans="1:254" s="8" customFormat="1" ht="24.75" thickBot="1">
      <c r="B13" s="125" t="s">
        <v>111</v>
      </c>
      <c r="C13" s="10"/>
      <c r="D13" s="10"/>
    </row>
    <row r="14" spans="1:254" s="11" customFormat="1" ht="25.5" thickTop="1" thickBot="1">
      <c r="B14" s="162" t="s">
        <v>110</v>
      </c>
      <c r="C14" s="162" t="s">
        <v>29</v>
      </c>
      <c r="D14" s="162" t="s">
        <v>30</v>
      </c>
    </row>
    <row r="15" spans="1:254" s="11" customFormat="1" ht="24.75" thickTop="1">
      <c r="B15" s="160" t="s">
        <v>130</v>
      </c>
      <c r="C15" s="160">
        <f>DATA!B46</f>
        <v>10</v>
      </c>
      <c r="D15" s="161">
        <f>C15*100/$C$20</f>
        <v>27.027027027027028</v>
      </c>
    </row>
    <row r="16" spans="1:254" s="11" customFormat="1">
      <c r="B16" s="126" t="s">
        <v>131</v>
      </c>
      <c r="C16" s="126">
        <f>DATA!B45</f>
        <v>9</v>
      </c>
      <c r="D16" s="127">
        <f t="shared" ref="D16:D20" si="0">C16*100/$C$20</f>
        <v>24.324324324324323</v>
      </c>
    </row>
    <row r="17" spans="2:4" s="8" customFormat="1">
      <c r="B17" s="126" t="s">
        <v>132</v>
      </c>
      <c r="C17" s="126">
        <f>DATA!B42</f>
        <v>8</v>
      </c>
      <c r="D17" s="127">
        <f t="shared" si="0"/>
        <v>21.621621621621621</v>
      </c>
    </row>
    <row r="18" spans="2:4" s="8" customFormat="1">
      <c r="B18" s="126" t="s">
        <v>133</v>
      </c>
      <c r="C18" s="126">
        <f>DATA!B44</f>
        <v>6</v>
      </c>
      <c r="D18" s="127">
        <f t="shared" si="0"/>
        <v>16.216216216216218</v>
      </c>
    </row>
    <row r="19" spans="2:4" s="8" customFormat="1" ht="24.75" thickBot="1">
      <c r="B19" s="163" t="s">
        <v>134</v>
      </c>
      <c r="C19" s="163">
        <f>DATA!B43</f>
        <v>4</v>
      </c>
      <c r="D19" s="164">
        <f t="shared" si="0"/>
        <v>10.810810810810811</v>
      </c>
    </row>
    <row r="20" spans="2:4" s="8" customFormat="1" ht="25.5" thickTop="1" thickBot="1">
      <c r="B20" s="128" t="s">
        <v>24</v>
      </c>
      <c r="C20" s="128">
        <f>SUM(C15:C19)</f>
        <v>37</v>
      </c>
      <c r="D20" s="129">
        <f t="shared" si="0"/>
        <v>100</v>
      </c>
    </row>
    <row r="21" spans="2:4" ht="24.75" thickTop="1"/>
    <row r="22" spans="2:4" s="8" customFormat="1">
      <c r="B22" s="8" t="s">
        <v>138</v>
      </c>
      <c r="C22" s="10"/>
      <c r="D22" s="10"/>
    </row>
    <row r="23" spans="2:4" s="8" customFormat="1">
      <c r="B23" s="8" t="s">
        <v>140</v>
      </c>
      <c r="C23" s="10"/>
      <c r="D23" s="10"/>
    </row>
    <row r="24" spans="2:4" s="8" customFormat="1">
      <c r="B24" s="8" t="s">
        <v>141</v>
      </c>
      <c r="C24" s="10"/>
      <c r="D24" s="10"/>
    </row>
  </sheetData>
  <mergeCells count="7">
    <mergeCell ref="B1:D1"/>
    <mergeCell ref="B9:E9"/>
    <mergeCell ref="B8:E8"/>
    <mergeCell ref="B3:D3"/>
    <mergeCell ref="B4:D4"/>
    <mergeCell ref="B5:D5"/>
    <mergeCell ref="B7:D7"/>
  </mergeCells>
  <pageMargins left="0.2" right="0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20" zoomScaleNormal="120" workbookViewId="0">
      <selection activeCell="H8" sqref="H8"/>
    </sheetView>
  </sheetViews>
  <sheetFormatPr defaultColWidth="6.42578125" defaultRowHeight="24"/>
  <cols>
    <col min="1" max="1" width="6.42578125" style="12"/>
    <col min="2" max="2" width="46.7109375" style="12" customWidth="1"/>
    <col min="3" max="3" width="17.42578125" style="13" customWidth="1"/>
    <col min="4" max="4" width="15" style="13" customWidth="1"/>
    <col min="5" max="5" width="6.42578125" style="12" customWidth="1"/>
    <col min="6" max="7" width="6.42578125" style="12"/>
    <col min="8" max="8" width="6.42578125" style="12" customWidth="1"/>
    <col min="9" max="251" width="6.42578125" style="12"/>
    <col min="252" max="252" width="19.7109375" style="12" customWidth="1"/>
    <col min="253" max="260" width="10" style="12" customWidth="1"/>
    <col min="261" max="507" width="6.42578125" style="12"/>
    <col min="508" max="508" width="19.7109375" style="12" customWidth="1"/>
    <col min="509" max="516" width="10" style="12" customWidth="1"/>
    <col min="517" max="763" width="6.42578125" style="12"/>
    <col min="764" max="764" width="19.7109375" style="12" customWidth="1"/>
    <col min="765" max="772" width="10" style="12" customWidth="1"/>
    <col min="773" max="1019" width="6.42578125" style="12"/>
    <col min="1020" max="1020" width="19.7109375" style="12" customWidth="1"/>
    <col min="1021" max="1028" width="10" style="12" customWidth="1"/>
    <col min="1029" max="1275" width="6.42578125" style="12"/>
    <col min="1276" max="1276" width="19.7109375" style="12" customWidth="1"/>
    <col min="1277" max="1284" width="10" style="12" customWidth="1"/>
    <col min="1285" max="1531" width="6.42578125" style="12"/>
    <col min="1532" max="1532" width="19.7109375" style="12" customWidth="1"/>
    <col min="1533" max="1540" width="10" style="12" customWidth="1"/>
    <col min="1541" max="1787" width="6.42578125" style="12"/>
    <col min="1788" max="1788" width="19.7109375" style="12" customWidth="1"/>
    <col min="1789" max="1796" width="10" style="12" customWidth="1"/>
    <col min="1797" max="2043" width="6.42578125" style="12"/>
    <col min="2044" max="2044" width="19.7109375" style="12" customWidth="1"/>
    <col min="2045" max="2052" width="10" style="12" customWidth="1"/>
    <col min="2053" max="2299" width="6.42578125" style="12"/>
    <col min="2300" max="2300" width="19.7109375" style="12" customWidth="1"/>
    <col min="2301" max="2308" width="10" style="12" customWidth="1"/>
    <col min="2309" max="2555" width="6.42578125" style="12"/>
    <col min="2556" max="2556" width="19.7109375" style="12" customWidth="1"/>
    <col min="2557" max="2564" width="10" style="12" customWidth="1"/>
    <col min="2565" max="2811" width="6.42578125" style="12"/>
    <col min="2812" max="2812" width="19.7109375" style="12" customWidth="1"/>
    <col min="2813" max="2820" width="10" style="12" customWidth="1"/>
    <col min="2821" max="3067" width="6.42578125" style="12"/>
    <col min="3068" max="3068" width="19.7109375" style="12" customWidth="1"/>
    <col min="3069" max="3076" width="10" style="12" customWidth="1"/>
    <col min="3077" max="3323" width="6.42578125" style="12"/>
    <col min="3324" max="3324" width="19.7109375" style="12" customWidth="1"/>
    <col min="3325" max="3332" width="10" style="12" customWidth="1"/>
    <col min="3333" max="3579" width="6.42578125" style="12"/>
    <col min="3580" max="3580" width="19.7109375" style="12" customWidth="1"/>
    <col min="3581" max="3588" width="10" style="12" customWidth="1"/>
    <col min="3589" max="3835" width="6.42578125" style="12"/>
    <col min="3836" max="3836" width="19.7109375" style="12" customWidth="1"/>
    <col min="3837" max="3844" width="10" style="12" customWidth="1"/>
    <col min="3845" max="4091" width="6.42578125" style="12"/>
    <col min="4092" max="4092" width="19.7109375" style="12" customWidth="1"/>
    <col min="4093" max="4100" width="10" style="12" customWidth="1"/>
    <col min="4101" max="4347" width="6.42578125" style="12"/>
    <col min="4348" max="4348" width="19.7109375" style="12" customWidth="1"/>
    <col min="4349" max="4356" width="10" style="12" customWidth="1"/>
    <col min="4357" max="4603" width="6.42578125" style="12"/>
    <col min="4604" max="4604" width="19.7109375" style="12" customWidth="1"/>
    <col min="4605" max="4612" width="10" style="12" customWidth="1"/>
    <col min="4613" max="4859" width="6.42578125" style="12"/>
    <col min="4860" max="4860" width="19.7109375" style="12" customWidth="1"/>
    <col min="4861" max="4868" width="10" style="12" customWidth="1"/>
    <col min="4869" max="5115" width="6.42578125" style="12"/>
    <col min="5116" max="5116" width="19.7109375" style="12" customWidth="1"/>
    <col min="5117" max="5124" width="10" style="12" customWidth="1"/>
    <col min="5125" max="5371" width="6.42578125" style="12"/>
    <col min="5372" max="5372" width="19.7109375" style="12" customWidth="1"/>
    <col min="5373" max="5380" width="10" style="12" customWidth="1"/>
    <col min="5381" max="5627" width="6.42578125" style="12"/>
    <col min="5628" max="5628" width="19.7109375" style="12" customWidth="1"/>
    <col min="5629" max="5636" width="10" style="12" customWidth="1"/>
    <col min="5637" max="5883" width="6.42578125" style="12"/>
    <col min="5884" max="5884" width="19.7109375" style="12" customWidth="1"/>
    <col min="5885" max="5892" width="10" style="12" customWidth="1"/>
    <col min="5893" max="6139" width="6.42578125" style="12"/>
    <col min="6140" max="6140" width="19.7109375" style="12" customWidth="1"/>
    <col min="6141" max="6148" width="10" style="12" customWidth="1"/>
    <col min="6149" max="6395" width="6.42578125" style="12"/>
    <col min="6396" max="6396" width="19.7109375" style="12" customWidth="1"/>
    <col min="6397" max="6404" width="10" style="12" customWidth="1"/>
    <col min="6405" max="6651" width="6.42578125" style="12"/>
    <col min="6652" max="6652" width="19.7109375" style="12" customWidth="1"/>
    <col min="6653" max="6660" width="10" style="12" customWidth="1"/>
    <col min="6661" max="6907" width="6.42578125" style="12"/>
    <col min="6908" max="6908" width="19.7109375" style="12" customWidth="1"/>
    <col min="6909" max="6916" width="10" style="12" customWidth="1"/>
    <col min="6917" max="7163" width="6.42578125" style="12"/>
    <col min="7164" max="7164" width="19.7109375" style="12" customWidth="1"/>
    <col min="7165" max="7172" width="10" style="12" customWidth="1"/>
    <col min="7173" max="7419" width="6.42578125" style="12"/>
    <col min="7420" max="7420" width="19.7109375" style="12" customWidth="1"/>
    <col min="7421" max="7428" width="10" style="12" customWidth="1"/>
    <col min="7429" max="7675" width="6.42578125" style="12"/>
    <col min="7676" max="7676" width="19.7109375" style="12" customWidth="1"/>
    <col min="7677" max="7684" width="10" style="12" customWidth="1"/>
    <col min="7685" max="7931" width="6.42578125" style="12"/>
    <col min="7932" max="7932" width="19.7109375" style="12" customWidth="1"/>
    <col min="7933" max="7940" width="10" style="12" customWidth="1"/>
    <col min="7941" max="8187" width="6.42578125" style="12"/>
    <col min="8188" max="8188" width="19.7109375" style="12" customWidth="1"/>
    <col min="8189" max="8196" width="10" style="12" customWidth="1"/>
    <col min="8197" max="8443" width="6.42578125" style="12"/>
    <col min="8444" max="8444" width="19.7109375" style="12" customWidth="1"/>
    <col min="8445" max="8452" width="10" style="12" customWidth="1"/>
    <col min="8453" max="8699" width="6.42578125" style="12"/>
    <col min="8700" max="8700" width="19.7109375" style="12" customWidth="1"/>
    <col min="8701" max="8708" width="10" style="12" customWidth="1"/>
    <col min="8709" max="8955" width="6.42578125" style="12"/>
    <col min="8956" max="8956" width="19.7109375" style="12" customWidth="1"/>
    <col min="8957" max="8964" width="10" style="12" customWidth="1"/>
    <col min="8965" max="9211" width="6.42578125" style="12"/>
    <col min="9212" max="9212" width="19.7109375" style="12" customWidth="1"/>
    <col min="9213" max="9220" width="10" style="12" customWidth="1"/>
    <col min="9221" max="9467" width="6.42578125" style="12"/>
    <col min="9468" max="9468" width="19.7109375" style="12" customWidth="1"/>
    <col min="9469" max="9476" width="10" style="12" customWidth="1"/>
    <col min="9477" max="9723" width="6.42578125" style="12"/>
    <col min="9724" max="9724" width="19.7109375" style="12" customWidth="1"/>
    <col min="9725" max="9732" width="10" style="12" customWidth="1"/>
    <col min="9733" max="9979" width="6.42578125" style="12"/>
    <col min="9980" max="9980" width="19.7109375" style="12" customWidth="1"/>
    <col min="9981" max="9988" width="10" style="12" customWidth="1"/>
    <col min="9989" max="10235" width="6.42578125" style="12"/>
    <col min="10236" max="10236" width="19.7109375" style="12" customWidth="1"/>
    <col min="10237" max="10244" width="10" style="12" customWidth="1"/>
    <col min="10245" max="10491" width="6.42578125" style="12"/>
    <col min="10492" max="10492" width="19.7109375" style="12" customWidth="1"/>
    <col min="10493" max="10500" width="10" style="12" customWidth="1"/>
    <col min="10501" max="10747" width="6.42578125" style="12"/>
    <col min="10748" max="10748" width="19.7109375" style="12" customWidth="1"/>
    <col min="10749" max="10756" width="10" style="12" customWidth="1"/>
    <col min="10757" max="11003" width="6.42578125" style="12"/>
    <col min="11004" max="11004" width="19.7109375" style="12" customWidth="1"/>
    <col min="11005" max="11012" width="10" style="12" customWidth="1"/>
    <col min="11013" max="11259" width="6.42578125" style="12"/>
    <col min="11260" max="11260" width="19.7109375" style="12" customWidth="1"/>
    <col min="11261" max="11268" width="10" style="12" customWidth="1"/>
    <col min="11269" max="11515" width="6.42578125" style="12"/>
    <col min="11516" max="11516" width="19.7109375" style="12" customWidth="1"/>
    <col min="11517" max="11524" width="10" style="12" customWidth="1"/>
    <col min="11525" max="11771" width="6.42578125" style="12"/>
    <col min="11772" max="11772" width="19.7109375" style="12" customWidth="1"/>
    <col min="11773" max="11780" width="10" style="12" customWidth="1"/>
    <col min="11781" max="12027" width="6.42578125" style="12"/>
    <col min="12028" max="12028" width="19.7109375" style="12" customWidth="1"/>
    <col min="12029" max="12036" width="10" style="12" customWidth="1"/>
    <col min="12037" max="12283" width="6.42578125" style="12"/>
    <col min="12284" max="12284" width="19.7109375" style="12" customWidth="1"/>
    <col min="12285" max="12292" width="10" style="12" customWidth="1"/>
    <col min="12293" max="12539" width="6.42578125" style="12"/>
    <col min="12540" max="12540" width="19.7109375" style="12" customWidth="1"/>
    <col min="12541" max="12548" width="10" style="12" customWidth="1"/>
    <col min="12549" max="12795" width="6.42578125" style="12"/>
    <col min="12796" max="12796" width="19.7109375" style="12" customWidth="1"/>
    <col min="12797" max="12804" width="10" style="12" customWidth="1"/>
    <col min="12805" max="13051" width="6.42578125" style="12"/>
    <col min="13052" max="13052" width="19.7109375" style="12" customWidth="1"/>
    <col min="13053" max="13060" width="10" style="12" customWidth="1"/>
    <col min="13061" max="13307" width="6.42578125" style="12"/>
    <col min="13308" max="13308" width="19.7109375" style="12" customWidth="1"/>
    <col min="13309" max="13316" width="10" style="12" customWidth="1"/>
    <col min="13317" max="13563" width="6.42578125" style="12"/>
    <col min="13564" max="13564" width="19.7109375" style="12" customWidth="1"/>
    <col min="13565" max="13572" width="10" style="12" customWidth="1"/>
    <col min="13573" max="13819" width="6.42578125" style="12"/>
    <col min="13820" max="13820" width="19.7109375" style="12" customWidth="1"/>
    <col min="13821" max="13828" width="10" style="12" customWidth="1"/>
    <col min="13829" max="14075" width="6.42578125" style="12"/>
    <col min="14076" max="14076" width="19.7109375" style="12" customWidth="1"/>
    <col min="14077" max="14084" width="10" style="12" customWidth="1"/>
    <col min="14085" max="14331" width="6.42578125" style="12"/>
    <col min="14332" max="14332" width="19.7109375" style="12" customWidth="1"/>
    <col min="14333" max="14340" width="10" style="12" customWidth="1"/>
    <col min="14341" max="14587" width="6.42578125" style="12"/>
    <col min="14588" max="14588" width="19.7109375" style="12" customWidth="1"/>
    <col min="14589" max="14596" width="10" style="12" customWidth="1"/>
    <col min="14597" max="14843" width="6.42578125" style="12"/>
    <col min="14844" max="14844" width="19.7109375" style="12" customWidth="1"/>
    <col min="14845" max="14852" width="10" style="12" customWidth="1"/>
    <col min="14853" max="15099" width="6.42578125" style="12"/>
    <col min="15100" max="15100" width="19.7109375" style="12" customWidth="1"/>
    <col min="15101" max="15108" width="10" style="12" customWidth="1"/>
    <col min="15109" max="15355" width="6.42578125" style="12"/>
    <col min="15356" max="15356" width="19.7109375" style="12" customWidth="1"/>
    <col min="15357" max="15364" width="10" style="12" customWidth="1"/>
    <col min="15365" max="15611" width="6.42578125" style="12"/>
    <col min="15612" max="15612" width="19.7109375" style="12" customWidth="1"/>
    <col min="15613" max="15620" width="10" style="12" customWidth="1"/>
    <col min="15621" max="15867" width="6.42578125" style="12"/>
    <col min="15868" max="15868" width="19.7109375" style="12" customWidth="1"/>
    <col min="15869" max="15876" width="10" style="12" customWidth="1"/>
    <col min="15877" max="16123" width="6.42578125" style="12"/>
    <col min="16124" max="16124" width="19.7109375" style="12" customWidth="1"/>
    <col min="16125" max="16132" width="10" style="12" customWidth="1"/>
    <col min="16133" max="16384" width="6.42578125" style="12"/>
  </cols>
  <sheetData>
    <row r="1" spans="1:9" s="8" customFormat="1">
      <c r="B1" s="171" t="s">
        <v>66</v>
      </c>
      <c r="C1" s="171"/>
      <c r="D1" s="171"/>
    </row>
    <row r="2" spans="1:9">
      <c r="B2" s="22"/>
      <c r="C2" s="22"/>
      <c r="D2" s="22"/>
    </row>
    <row r="3" spans="1:9" s="8" customFormat="1" ht="24.75" thickBot="1">
      <c r="B3" s="130" t="s">
        <v>114</v>
      </c>
      <c r="C3" s="130"/>
      <c r="D3" s="130"/>
      <c r="E3" s="59"/>
      <c r="F3" s="120"/>
      <c r="G3" s="120"/>
      <c r="H3" s="120"/>
    </row>
    <row r="4" spans="1:9" s="8" customFormat="1" ht="25.5" thickTop="1" thickBot="1">
      <c r="B4" s="131" t="s">
        <v>26</v>
      </c>
      <c r="C4" s="132" t="s">
        <v>29</v>
      </c>
      <c r="D4" s="132" t="s">
        <v>30</v>
      </c>
      <c r="E4" s="59"/>
      <c r="F4" s="120"/>
      <c r="G4" s="133"/>
      <c r="H4" s="133"/>
      <c r="I4" s="133"/>
    </row>
    <row r="5" spans="1:9" s="8" customFormat="1" ht="24.75" thickTop="1">
      <c r="B5" s="148" t="s">
        <v>143</v>
      </c>
      <c r="C5" s="143">
        <v>19</v>
      </c>
      <c r="D5" s="145">
        <f>C5*100/$C$13</f>
        <v>51.351351351351354</v>
      </c>
      <c r="E5" s="59"/>
      <c r="F5" s="120"/>
      <c r="G5" s="133"/>
      <c r="H5" s="133"/>
      <c r="I5" s="133"/>
    </row>
    <row r="6" spans="1:9" s="8" customFormat="1">
      <c r="B6" s="135" t="s">
        <v>73</v>
      </c>
      <c r="C6" s="136">
        <v>11</v>
      </c>
      <c r="D6" s="137">
        <f t="shared" ref="D6:D8" si="0">C6*100/$C$13</f>
        <v>29.72972972972973</v>
      </c>
      <c r="E6" s="59"/>
      <c r="F6" s="120"/>
      <c r="G6" s="133"/>
      <c r="H6" s="133"/>
      <c r="I6" s="133"/>
    </row>
    <row r="7" spans="1:9" s="8" customFormat="1">
      <c r="B7" s="135" t="s">
        <v>74</v>
      </c>
      <c r="C7" s="136">
        <v>5</v>
      </c>
      <c r="D7" s="137">
        <f t="shared" si="0"/>
        <v>13.513513513513514</v>
      </c>
      <c r="E7" s="59"/>
      <c r="F7" s="120"/>
      <c r="G7" s="133"/>
      <c r="H7" s="133"/>
      <c r="I7" s="133"/>
    </row>
    <row r="8" spans="1:9" s="8" customFormat="1">
      <c r="B8" s="144" t="s">
        <v>72</v>
      </c>
      <c r="C8" s="136">
        <v>3</v>
      </c>
      <c r="D8" s="137">
        <f t="shared" si="0"/>
        <v>8.1081081081081088</v>
      </c>
      <c r="E8" s="59"/>
      <c r="F8" s="120"/>
      <c r="G8" s="133"/>
      <c r="H8" s="133"/>
      <c r="I8" s="133"/>
    </row>
    <row r="9" spans="1:9" s="8" customFormat="1">
      <c r="B9" s="147" t="s">
        <v>142</v>
      </c>
      <c r="C9" s="143">
        <v>18</v>
      </c>
      <c r="D9" s="145">
        <f t="shared" ref="D9:D13" si="1">C9*100/$C$13</f>
        <v>48.648648648648646</v>
      </c>
      <c r="E9" s="59"/>
      <c r="F9" s="120"/>
      <c r="G9" s="133"/>
      <c r="H9" s="133"/>
      <c r="I9" s="133"/>
    </row>
    <row r="10" spans="1:9" s="8" customFormat="1">
      <c r="B10" s="135" t="s">
        <v>74</v>
      </c>
      <c r="C10" s="136">
        <v>7</v>
      </c>
      <c r="D10" s="137">
        <f t="shared" si="1"/>
        <v>18.918918918918919</v>
      </c>
      <c r="E10" s="59"/>
      <c r="F10" s="120"/>
    </row>
    <row r="11" spans="1:9" s="8" customFormat="1">
      <c r="B11" s="135" t="s">
        <v>73</v>
      </c>
      <c r="C11" s="139">
        <v>6</v>
      </c>
      <c r="D11" s="137">
        <f t="shared" si="1"/>
        <v>16.216216216216218</v>
      </c>
    </row>
    <row r="12" spans="1:9" s="8" customFormat="1">
      <c r="B12" s="144" t="s">
        <v>72</v>
      </c>
      <c r="C12" s="139">
        <v>5</v>
      </c>
      <c r="D12" s="137">
        <f t="shared" si="1"/>
        <v>13.513513513513514</v>
      </c>
    </row>
    <row r="13" spans="1:9" s="8" customFormat="1" ht="24.75" thickBot="1">
      <c r="B13" s="141" t="s">
        <v>24</v>
      </c>
      <c r="C13" s="142">
        <f>SUM(C10:C12,C6:C8)</f>
        <v>37</v>
      </c>
      <c r="D13" s="146">
        <f t="shared" si="1"/>
        <v>100</v>
      </c>
    </row>
    <row r="14" spans="1:9" ht="24.75" thickTop="1">
      <c r="B14" s="22"/>
      <c r="C14" s="22"/>
      <c r="D14" s="22"/>
    </row>
    <row r="15" spans="1:9" s="8" customFormat="1">
      <c r="B15" s="149" t="s">
        <v>144</v>
      </c>
      <c r="C15" s="150"/>
      <c r="D15" s="150"/>
      <c r="E15" s="151"/>
      <c r="F15" s="152"/>
      <c r="G15" s="10"/>
    </row>
    <row r="16" spans="1:9" s="8" customFormat="1">
      <c r="A16" s="8" t="s">
        <v>167</v>
      </c>
      <c r="B16" s="150"/>
      <c r="C16" s="150"/>
      <c r="D16" s="150"/>
      <c r="E16" s="151"/>
      <c r="F16" s="152"/>
      <c r="G16" s="10"/>
    </row>
    <row r="17" spans="2:7" s="8" customFormat="1">
      <c r="B17" s="149" t="s">
        <v>164</v>
      </c>
      <c r="C17" s="150"/>
      <c r="D17" s="150"/>
      <c r="E17" s="151"/>
      <c r="F17" s="152"/>
      <c r="G17" s="10"/>
    </row>
    <row r="18" spans="2:7" s="8" customFormat="1">
      <c r="B18" s="149" t="s">
        <v>168</v>
      </c>
      <c r="C18" s="150"/>
      <c r="D18" s="150"/>
      <c r="E18" s="151"/>
      <c r="F18" s="152"/>
      <c r="G18" s="10"/>
    </row>
    <row r="19" spans="2:7" s="8" customFormat="1">
      <c r="B19" s="8" t="s">
        <v>169</v>
      </c>
      <c r="F19" s="10"/>
      <c r="G19" s="10"/>
    </row>
    <row r="20" spans="2:7">
      <c r="C20" s="12"/>
      <c r="D20" s="12"/>
      <c r="F20" s="13"/>
      <c r="G20" s="13"/>
    </row>
    <row r="21" spans="2:7">
      <c r="C21" s="12"/>
      <c r="D21" s="12"/>
      <c r="F21" s="13"/>
      <c r="G21" s="13"/>
    </row>
  </sheetData>
  <mergeCells count="1">
    <mergeCell ref="B1:D1"/>
  </mergeCells>
  <pageMargins left="0.7" right="0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zoomScale="110" zoomScaleNormal="110" workbookViewId="0">
      <selection activeCell="A15" sqref="A15"/>
    </sheetView>
  </sheetViews>
  <sheetFormatPr defaultRowHeight="23.25"/>
  <cols>
    <col min="1" max="1" width="8.140625" style="99" customWidth="1"/>
    <col min="2" max="2" width="7.7109375" style="99" customWidth="1"/>
    <col min="3" max="3" width="9.140625" style="99"/>
    <col min="4" max="4" width="15.42578125" style="99" customWidth="1"/>
    <col min="5" max="5" width="26.140625" style="99" customWidth="1"/>
    <col min="6" max="6" width="7.28515625" style="102" customWidth="1"/>
    <col min="7" max="7" width="7.85546875" style="102" customWidth="1"/>
    <col min="8" max="8" width="20" style="102" customWidth="1"/>
    <col min="9" max="257" width="9.140625" style="99"/>
    <col min="258" max="258" width="10.85546875" style="99" customWidth="1"/>
    <col min="259" max="259" width="9.140625" style="99"/>
    <col min="260" max="260" width="15.42578125" style="99" customWidth="1"/>
    <col min="261" max="261" width="30.85546875" style="99" customWidth="1"/>
    <col min="262" max="262" width="6.85546875" style="99" customWidth="1"/>
    <col min="263" max="263" width="7" style="99" customWidth="1"/>
    <col min="264" max="264" width="13.7109375" style="99" customWidth="1"/>
    <col min="265" max="513" width="9.140625" style="99"/>
    <col min="514" max="514" width="10.85546875" style="99" customWidth="1"/>
    <col min="515" max="515" width="9.140625" style="99"/>
    <col min="516" max="516" width="15.42578125" style="99" customWidth="1"/>
    <col min="517" max="517" width="30.85546875" style="99" customWidth="1"/>
    <col min="518" max="518" width="6.85546875" style="99" customWidth="1"/>
    <col min="519" max="519" width="7" style="99" customWidth="1"/>
    <col min="520" max="520" width="13.7109375" style="99" customWidth="1"/>
    <col min="521" max="769" width="9.140625" style="99"/>
    <col min="770" max="770" width="10.85546875" style="99" customWidth="1"/>
    <col min="771" max="771" width="9.140625" style="99"/>
    <col min="772" max="772" width="15.42578125" style="99" customWidth="1"/>
    <col min="773" max="773" width="30.85546875" style="99" customWidth="1"/>
    <col min="774" max="774" width="6.85546875" style="99" customWidth="1"/>
    <col min="775" max="775" width="7" style="99" customWidth="1"/>
    <col min="776" max="776" width="13.7109375" style="99" customWidth="1"/>
    <col min="777" max="1025" width="9.140625" style="99"/>
    <col min="1026" max="1026" width="10.85546875" style="99" customWidth="1"/>
    <col min="1027" max="1027" width="9.140625" style="99"/>
    <col min="1028" max="1028" width="15.42578125" style="99" customWidth="1"/>
    <col min="1029" max="1029" width="30.85546875" style="99" customWidth="1"/>
    <col min="1030" max="1030" width="6.85546875" style="99" customWidth="1"/>
    <col min="1031" max="1031" width="7" style="99" customWidth="1"/>
    <col min="1032" max="1032" width="13.7109375" style="99" customWidth="1"/>
    <col min="1033" max="1281" width="9.140625" style="99"/>
    <col min="1282" max="1282" width="10.85546875" style="99" customWidth="1"/>
    <col min="1283" max="1283" width="9.140625" style="99"/>
    <col min="1284" max="1284" width="15.42578125" style="99" customWidth="1"/>
    <col min="1285" max="1285" width="30.85546875" style="99" customWidth="1"/>
    <col min="1286" max="1286" width="6.85546875" style="99" customWidth="1"/>
    <col min="1287" max="1287" width="7" style="99" customWidth="1"/>
    <col min="1288" max="1288" width="13.7109375" style="99" customWidth="1"/>
    <col min="1289" max="1537" width="9.140625" style="99"/>
    <col min="1538" max="1538" width="10.85546875" style="99" customWidth="1"/>
    <col min="1539" max="1539" width="9.140625" style="99"/>
    <col min="1540" max="1540" width="15.42578125" style="99" customWidth="1"/>
    <col min="1541" max="1541" width="30.85546875" style="99" customWidth="1"/>
    <col min="1542" max="1542" width="6.85546875" style="99" customWidth="1"/>
    <col min="1543" max="1543" width="7" style="99" customWidth="1"/>
    <col min="1544" max="1544" width="13.7109375" style="99" customWidth="1"/>
    <col min="1545" max="1793" width="9.140625" style="99"/>
    <col min="1794" max="1794" width="10.85546875" style="99" customWidth="1"/>
    <col min="1795" max="1795" width="9.140625" style="99"/>
    <col min="1796" max="1796" width="15.42578125" style="99" customWidth="1"/>
    <col min="1797" max="1797" width="30.85546875" style="99" customWidth="1"/>
    <col min="1798" max="1798" width="6.85546875" style="99" customWidth="1"/>
    <col min="1799" max="1799" width="7" style="99" customWidth="1"/>
    <col min="1800" max="1800" width="13.7109375" style="99" customWidth="1"/>
    <col min="1801" max="2049" width="9.140625" style="99"/>
    <col min="2050" max="2050" width="10.85546875" style="99" customWidth="1"/>
    <col min="2051" max="2051" width="9.140625" style="99"/>
    <col min="2052" max="2052" width="15.42578125" style="99" customWidth="1"/>
    <col min="2053" max="2053" width="30.85546875" style="99" customWidth="1"/>
    <col min="2054" max="2054" width="6.85546875" style="99" customWidth="1"/>
    <col min="2055" max="2055" width="7" style="99" customWidth="1"/>
    <col min="2056" max="2056" width="13.7109375" style="99" customWidth="1"/>
    <col min="2057" max="2305" width="9.140625" style="99"/>
    <col min="2306" max="2306" width="10.85546875" style="99" customWidth="1"/>
    <col min="2307" max="2307" width="9.140625" style="99"/>
    <col min="2308" max="2308" width="15.42578125" style="99" customWidth="1"/>
    <col min="2309" max="2309" width="30.85546875" style="99" customWidth="1"/>
    <col min="2310" max="2310" width="6.85546875" style="99" customWidth="1"/>
    <col min="2311" max="2311" width="7" style="99" customWidth="1"/>
    <col min="2312" max="2312" width="13.7109375" style="99" customWidth="1"/>
    <col min="2313" max="2561" width="9.140625" style="99"/>
    <col min="2562" max="2562" width="10.85546875" style="99" customWidth="1"/>
    <col min="2563" max="2563" width="9.140625" style="99"/>
    <col min="2564" max="2564" width="15.42578125" style="99" customWidth="1"/>
    <col min="2565" max="2565" width="30.85546875" style="99" customWidth="1"/>
    <col min="2566" max="2566" width="6.85546875" style="99" customWidth="1"/>
    <col min="2567" max="2567" width="7" style="99" customWidth="1"/>
    <col min="2568" max="2568" width="13.7109375" style="99" customWidth="1"/>
    <col min="2569" max="2817" width="9.140625" style="99"/>
    <col min="2818" max="2818" width="10.85546875" style="99" customWidth="1"/>
    <col min="2819" max="2819" width="9.140625" style="99"/>
    <col min="2820" max="2820" width="15.42578125" style="99" customWidth="1"/>
    <col min="2821" max="2821" width="30.85546875" style="99" customWidth="1"/>
    <col min="2822" max="2822" width="6.85546875" style="99" customWidth="1"/>
    <col min="2823" max="2823" width="7" style="99" customWidth="1"/>
    <col min="2824" max="2824" width="13.7109375" style="99" customWidth="1"/>
    <col min="2825" max="3073" width="9.140625" style="99"/>
    <col min="3074" max="3074" width="10.85546875" style="99" customWidth="1"/>
    <col min="3075" max="3075" width="9.140625" style="99"/>
    <col min="3076" max="3076" width="15.42578125" style="99" customWidth="1"/>
    <col min="3077" max="3077" width="30.85546875" style="99" customWidth="1"/>
    <col min="3078" max="3078" width="6.85546875" style="99" customWidth="1"/>
    <col min="3079" max="3079" width="7" style="99" customWidth="1"/>
    <col min="3080" max="3080" width="13.7109375" style="99" customWidth="1"/>
    <col min="3081" max="3329" width="9.140625" style="99"/>
    <col min="3330" max="3330" width="10.85546875" style="99" customWidth="1"/>
    <col min="3331" max="3331" width="9.140625" style="99"/>
    <col min="3332" max="3332" width="15.42578125" style="99" customWidth="1"/>
    <col min="3333" max="3333" width="30.85546875" style="99" customWidth="1"/>
    <col min="3334" max="3334" width="6.85546875" style="99" customWidth="1"/>
    <col min="3335" max="3335" width="7" style="99" customWidth="1"/>
    <col min="3336" max="3336" width="13.7109375" style="99" customWidth="1"/>
    <col min="3337" max="3585" width="9.140625" style="99"/>
    <col min="3586" max="3586" width="10.85546875" style="99" customWidth="1"/>
    <col min="3587" max="3587" width="9.140625" style="99"/>
    <col min="3588" max="3588" width="15.42578125" style="99" customWidth="1"/>
    <col min="3589" max="3589" width="30.85546875" style="99" customWidth="1"/>
    <col min="3590" max="3590" width="6.85546875" style="99" customWidth="1"/>
    <col min="3591" max="3591" width="7" style="99" customWidth="1"/>
    <col min="3592" max="3592" width="13.7109375" style="99" customWidth="1"/>
    <col min="3593" max="3841" width="9.140625" style="99"/>
    <col min="3842" max="3842" width="10.85546875" style="99" customWidth="1"/>
    <col min="3843" max="3843" width="9.140625" style="99"/>
    <col min="3844" max="3844" width="15.42578125" style="99" customWidth="1"/>
    <col min="3845" max="3845" width="30.85546875" style="99" customWidth="1"/>
    <col min="3846" max="3846" width="6.85546875" style="99" customWidth="1"/>
    <col min="3847" max="3847" width="7" style="99" customWidth="1"/>
    <col min="3848" max="3848" width="13.7109375" style="99" customWidth="1"/>
    <col min="3849" max="4097" width="9.140625" style="99"/>
    <col min="4098" max="4098" width="10.85546875" style="99" customWidth="1"/>
    <col min="4099" max="4099" width="9.140625" style="99"/>
    <col min="4100" max="4100" width="15.42578125" style="99" customWidth="1"/>
    <col min="4101" max="4101" width="30.85546875" style="99" customWidth="1"/>
    <col min="4102" max="4102" width="6.85546875" style="99" customWidth="1"/>
    <col min="4103" max="4103" width="7" style="99" customWidth="1"/>
    <col min="4104" max="4104" width="13.7109375" style="99" customWidth="1"/>
    <col min="4105" max="4353" width="9.140625" style="99"/>
    <col min="4354" max="4354" width="10.85546875" style="99" customWidth="1"/>
    <col min="4355" max="4355" width="9.140625" style="99"/>
    <col min="4356" max="4356" width="15.42578125" style="99" customWidth="1"/>
    <col min="4357" max="4357" width="30.85546875" style="99" customWidth="1"/>
    <col min="4358" max="4358" width="6.85546875" style="99" customWidth="1"/>
    <col min="4359" max="4359" width="7" style="99" customWidth="1"/>
    <col min="4360" max="4360" width="13.7109375" style="99" customWidth="1"/>
    <col min="4361" max="4609" width="9.140625" style="99"/>
    <col min="4610" max="4610" width="10.85546875" style="99" customWidth="1"/>
    <col min="4611" max="4611" width="9.140625" style="99"/>
    <col min="4612" max="4612" width="15.42578125" style="99" customWidth="1"/>
    <col min="4613" max="4613" width="30.85546875" style="99" customWidth="1"/>
    <col min="4614" max="4614" width="6.85546875" style="99" customWidth="1"/>
    <col min="4615" max="4615" width="7" style="99" customWidth="1"/>
    <col min="4616" max="4616" width="13.7109375" style="99" customWidth="1"/>
    <col min="4617" max="4865" width="9.140625" style="99"/>
    <col min="4866" max="4866" width="10.85546875" style="99" customWidth="1"/>
    <col min="4867" max="4867" width="9.140625" style="99"/>
    <col min="4868" max="4868" width="15.42578125" style="99" customWidth="1"/>
    <col min="4869" max="4869" width="30.85546875" style="99" customWidth="1"/>
    <col min="4870" max="4870" width="6.85546875" style="99" customWidth="1"/>
    <col min="4871" max="4871" width="7" style="99" customWidth="1"/>
    <col min="4872" max="4872" width="13.7109375" style="99" customWidth="1"/>
    <col min="4873" max="5121" width="9.140625" style="99"/>
    <col min="5122" max="5122" width="10.85546875" style="99" customWidth="1"/>
    <col min="5123" max="5123" width="9.140625" style="99"/>
    <col min="5124" max="5124" width="15.42578125" style="99" customWidth="1"/>
    <col min="5125" max="5125" width="30.85546875" style="99" customWidth="1"/>
    <col min="5126" max="5126" width="6.85546875" style="99" customWidth="1"/>
    <col min="5127" max="5127" width="7" style="99" customWidth="1"/>
    <col min="5128" max="5128" width="13.7109375" style="99" customWidth="1"/>
    <col min="5129" max="5377" width="9.140625" style="99"/>
    <col min="5378" max="5378" width="10.85546875" style="99" customWidth="1"/>
    <col min="5379" max="5379" width="9.140625" style="99"/>
    <col min="5380" max="5380" width="15.42578125" style="99" customWidth="1"/>
    <col min="5381" max="5381" width="30.85546875" style="99" customWidth="1"/>
    <col min="5382" max="5382" width="6.85546875" style="99" customWidth="1"/>
    <col min="5383" max="5383" width="7" style="99" customWidth="1"/>
    <col min="5384" max="5384" width="13.7109375" style="99" customWidth="1"/>
    <col min="5385" max="5633" width="9.140625" style="99"/>
    <col min="5634" max="5634" width="10.85546875" style="99" customWidth="1"/>
    <col min="5635" max="5635" width="9.140625" style="99"/>
    <col min="5636" max="5636" width="15.42578125" style="99" customWidth="1"/>
    <col min="5637" max="5637" width="30.85546875" style="99" customWidth="1"/>
    <col min="5638" max="5638" width="6.85546875" style="99" customWidth="1"/>
    <col min="5639" max="5639" width="7" style="99" customWidth="1"/>
    <col min="5640" max="5640" width="13.7109375" style="99" customWidth="1"/>
    <col min="5641" max="5889" width="9.140625" style="99"/>
    <col min="5890" max="5890" width="10.85546875" style="99" customWidth="1"/>
    <col min="5891" max="5891" width="9.140625" style="99"/>
    <col min="5892" max="5892" width="15.42578125" style="99" customWidth="1"/>
    <col min="5893" max="5893" width="30.85546875" style="99" customWidth="1"/>
    <col min="5894" max="5894" width="6.85546875" style="99" customWidth="1"/>
    <col min="5895" max="5895" width="7" style="99" customWidth="1"/>
    <col min="5896" max="5896" width="13.7109375" style="99" customWidth="1"/>
    <col min="5897" max="6145" width="9.140625" style="99"/>
    <col min="6146" max="6146" width="10.85546875" style="99" customWidth="1"/>
    <col min="6147" max="6147" width="9.140625" style="99"/>
    <col min="6148" max="6148" width="15.42578125" style="99" customWidth="1"/>
    <col min="6149" max="6149" width="30.85546875" style="99" customWidth="1"/>
    <col min="6150" max="6150" width="6.85546875" style="99" customWidth="1"/>
    <col min="6151" max="6151" width="7" style="99" customWidth="1"/>
    <col min="6152" max="6152" width="13.7109375" style="99" customWidth="1"/>
    <col min="6153" max="6401" width="9.140625" style="99"/>
    <col min="6402" max="6402" width="10.85546875" style="99" customWidth="1"/>
    <col min="6403" max="6403" width="9.140625" style="99"/>
    <col min="6404" max="6404" width="15.42578125" style="99" customWidth="1"/>
    <col min="6405" max="6405" width="30.85546875" style="99" customWidth="1"/>
    <col min="6406" max="6406" width="6.85546875" style="99" customWidth="1"/>
    <col min="6407" max="6407" width="7" style="99" customWidth="1"/>
    <col min="6408" max="6408" width="13.7109375" style="99" customWidth="1"/>
    <col min="6409" max="6657" width="9.140625" style="99"/>
    <col min="6658" max="6658" width="10.85546875" style="99" customWidth="1"/>
    <col min="6659" max="6659" width="9.140625" style="99"/>
    <col min="6660" max="6660" width="15.42578125" style="99" customWidth="1"/>
    <col min="6661" max="6661" width="30.85546875" style="99" customWidth="1"/>
    <col min="6662" max="6662" width="6.85546875" style="99" customWidth="1"/>
    <col min="6663" max="6663" width="7" style="99" customWidth="1"/>
    <col min="6664" max="6664" width="13.7109375" style="99" customWidth="1"/>
    <col min="6665" max="6913" width="9.140625" style="99"/>
    <col min="6914" max="6914" width="10.85546875" style="99" customWidth="1"/>
    <col min="6915" max="6915" width="9.140625" style="99"/>
    <col min="6916" max="6916" width="15.42578125" style="99" customWidth="1"/>
    <col min="6917" max="6917" width="30.85546875" style="99" customWidth="1"/>
    <col min="6918" max="6918" width="6.85546875" style="99" customWidth="1"/>
    <col min="6919" max="6919" width="7" style="99" customWidth="1"/>
    <col min="6920" max="6920" width="13.7109375" style="99" customWidth="1"/>
    <col min="6921" max="7169" width="9.140625" style="99"/>
    <col min="7170" max="7170" width="10.85546875" style="99" customWidth="1"/>
    <col min="7171" max="7171" width="9.140625" style="99"/>
    <col min="7172" max="7172" width="15.42578125" style="99" customWidth="1"/>
    <col min="7173" max="7173" width="30.85546875" style="99" customWidth="1"/>
    <col min="7174" max="7174" width="6.85546875" style="99" customWidth="1"/>
    <col min="7175" max="7175" width="7" style="99" customWidth="1"/>
    <col min="7176" max="7176" width="13.7109375" style="99" customWidth="1"/>
    <col min="7177" max="7425" width="9.140625" style="99"/>
    <col min="7426" max="7426" width="10.85546875" style="99" customWidth="1"/>
    <col min="7427" max="7427" width="9.140625" style="99"/>
    <col min="7428" max="7428" width="15.42578125" style="99" customWidth="1"/>
    <col min="7429" max="7429" width="30.85546875" style="99" customWidth="1"/>
    <col min="7430" max="7430" width="6.85546875" style="99" customWidth="1"/>
    <col min="7431" max="7431" width="7" style="99" customWidth="1"/>
    <col min="7432" max="7432" width="13.7109375" style="99" customWidth="1"/>
    <col min="7433" max="7681" width="9.140625" style="99"/>
    <col min="7682" max="7682" width="10.85546875" style="99" customWidth="1"/>
    <col min="7683" max="7683" width="9.140625" style="99"/>
    <col min="7684" max="7684" width="15.42578125" style="99" customWidth="1"/>
    <col min="7685" max="7685" width="30.85546875" style="99" customWidth="1"/>
    <col min="7686" max="7686" width="6.85546875" style="99" customWidth="1"/>
    <col min="7687" max="7687" width="7" style="99" customWidth="1"/>
    <col min="7688" max="7688" width="13.7109375" style="99" customWidth="1"/>
    <col min="7689" max="7937" width="9.140625" style="99"/>
    <col min="7938" max="7938" width="10.85546875" style="99" customWidth="1"/>
    <col min="7939" max="7939" width="9.140625" style="99"/>
    <col min="7940" max="7940" width="15.42578125" style="99" customWidth="1"/>
    <col min="7941" max="7941" width="30.85546875" style="99" customWidth="1"/>
    <col min="7942" max="7942" width="6.85546875" style="99" customWidth="1"/>
    <col min="7943" max="7943" width="7" style="99" customWidth="1"/>
    <col min="7944" max="7944" width="13.7109375" style="99" customWidth="1"/>
    <col min="7945" max="8193" width="9.140625" style="99"/>
    <col min="8194" max="8194" width="10.85546875" style="99" customWidth="1"/>
    <col min="8195" max="8195" width="9.140625" style="99"/>
    <col min="8196" max="8196" width="15.42578125" style="99" customWidth="1"/>
    <col min="8197" max="8197" width="30.85546875" style="99" customWidth="1"/>
    <col min="8198" max="8198" width="6.85546875" style="99" customWidth="1"/>
    <col min="8199" max="8199" width="7" style="99" customWidth="1"/>
    <col min="8200" max="8200" width="13.7109375" style="99" customWidth="1"/>
    <col min="8201" max="8449" width="9.140625" style="99"/>
    <col min="8450" max="8450" width="10.85546875" style="99" customWidth="1"/>
    <col min="8451" max="8451" width="9.140625" style="99"/>
    <col min="8452" max="8452" width="15.42578125" style="99" customWidth="1"/>
    <col min="8453" max="8453" width="30.85546875" style="99" customWidth="1"/>
    <col min="8454" max="8454" width="6.85546875" style="99" customWidth="1"/>
    <col min="8455" max="8455" width="7" style="99" customWidth="1"/>
    <col min="8456" max="8456" width="13.7109375" style="99" customWidth="1"/>
    <col min="8457" max="8705" width="9.140625" style="99"/>
    <col min="8706" max="8706" width="10.85546875" style="99" customWidth="1"/>
    <col min="8707" max="8707" width="9.140625" style="99"/>
    <col min="8708" max="8708" width="15.42578125" style="99" customWidth="1"/>
    <col min="8709" max="8709" width="30.85546875" style="99" customWidth="1"/>
    <col min="8710" max="8710" width="6.85546875" style="99" customWidth="1"/>
    <col min="8711" max="8711" width="7" style="99" customWidth="1"/>
    <col min="8712" max="8712" width="13.7109375" style="99" customWidth="1"/>
    <col min="8713" max="8961" width="9.140625" style="99"/>
    <col min="8962" max="8962" width="10.85546875" style="99" customWidth="1"/>
    <col min="8963" max="8963" width="9.140625" style="99"/>
    <col min="8964" max="8964" width="15.42578125" style="99" customWidth="1"/>
    <col min="8965" max="8965" width="30.85546875" style="99" customWidth="1"/>
    <col min="8966" max="8966" width="6.85546875" style="99" customWidth="1"/>
    <col min="8967" max="8967" width="7" style="99" customWidth="1"/>
    <col min="8968" max="8968" width="13.7109375" style="99" customWidth="1"/>
    <col min="8969" max="9217" width="9.140625" style="99"/>
    <col min="9218" max="9218" width="10.85546875" style="99" customWidth="1"/>
    <col min="9219" max="9219" width="9.140625" style="99"/>
    <col min="9220" max="9220" width="15.42578125" style="99" customWidth="1"/>
    <col min="9221" max="9221" width="30.85546875" style="99" customWidth="1"/>
    <col min="9222" max="9222" width="6.85546875" style="99" customWidth="1"/>
    <col min="9223" max="9223" width="7" style="99" customWidth="1"/>
    <col min="9224" max="9224" width="13.7109375" style="99" customWidth="1"/>
    <col min="9225" max="9473" width="9.140625" style="99"/>
    <col min="9474" max="9474" width="10.85546875" style="99" customWidth="1"/>
    <col min="9475" max="9475" width="9.140625" style="99"/>
    <col min="9476" max="9476" width="15.42578125" style="99" customWidth="1"/>
    <col min="9477" max="9477" width="30.85546875" style="99" customWidth="1"/>
    <col min="9478" max="9478" width="6.85546875" style="99" customWidth="1"/>
    <col min="9479" max="9479" width="7" style="99" customWidth="1"/>
    <col min="9480" max="9480" width="13.7109375" style="99" customWidth="1"/>
    <col min="9481" max="9729" width="9.140625" style="99"/>
    <col min="9730" max="9730" width="10.85546875" style="99" customWidth="1"/>
    <col min="9731" max="9731" width="9.140625" style="99"/>
    <col min="9732" max="9732" width="15.42578125" style="99" customWidth="1"/>
    <col min="9733" max="9733" width="30.85546875" style="99" customWidth="1"/>
    <col min="9734" max="9734" width="6.85546875" style="99" customWidth="1"/>
    <col min="9735" max="9735" width="7" style="99" customWidth="1"/>
    <col min="9736" max="9736" width="13.7109375" style="99" customWidth="1"/>
    <col min="9737" max="9985" width="9.140625" style="99"/>
    <col min="9986" max="9986" width="10.85546875" style="99" customWidth="1"/>
    <col min="9987" max="9987" width="9.140625" style="99"/>
    <col min="9988" max="9988" width="15.42578125" style="99" customWidth="1"/>
    <col min="9989" max="9989" width="30.85546875" style="99" customWidth="1"/>
    <col min="9990" max="9990" width="6.85546875" style="99" customWidth="1"/>
    <col min="9991" max="9991" width="7" style="99" customWidth="1"/>
    <col min="9992" max="9992" width="13.7109375" style="99" customWidth="1"/>
    <col min="9993" max="10241" width="9.140625" style="99"/>
    <col min="10242" max="10242" width="10.85546875" style="99" customWidth="1"/>
    <col min="10243" max="10243" width="9.140625" style="99"/>
    <col min="10244" max="10244" width="15.42578125" style="99" customWidth="1"/>
    <col min="10245" max="10245" width="30.85546875" style="99" customWidth="1"/>
    <col min="10246" max="10246" width="6.85546875" style="99" customWidth="1"/>
    <col min="10247" max="10247" width="7" style="99" customWidth="1"/>
    <col min="10248" max="10248" width="13.7109375" style="99" customWidth="1"/>
    <col min="10249" max="10497" width="9.140625" style="99"/>
    <col min="10498" max="10498" width="10.85546875" style="99" customWidth="1"/>
    <col min="10499" max="10499" width="9.140625" style="99"/>
    <col min="10500" max="10500" width="15.42578125" style="99" customWidth="1"/>
    <col min="10501" max="10501" width="30.85546875" style="99" customWidth="1"/>
    <col min="10502" max="10502" width="6.85546875" style="99" customWidth="1"/>
    <col min="10503" max="10503" width="7" style="99" customWidth="1"/>
    <col min="10504" max="10504" width="13.7109375" style="99" customWidth="1"/>
    <col min="10505" max="10753" width="9.140625" style="99"/>
    <col min="10754" max="10754" width="10.85546875" style="99" customWidth="1"/>
    <col min="10755" max="10755" width="9.140625" style="99"/>
    <col min="10756" max="10756" width="15.42578125" style="99" customWidth="1"/>
    <col min="10757" max="10757" width="30.85546875" style="99" customWidth="1"/>
    <col min="10758" max="10758" width="6.85546875" style="99" customWidth="1"/>
    <col min="10759" max="10759" width="7" style="99" customWidth="1"/>
    <col min="10760" max="10760" width="13.7109375" style="99" customWidth="1"/>
    <col min="10761" max="11009" width="9.140625" style="99"/>
    <col min="11010" max="11010" width="10.85546875" style="99" customWidth="1"/>
    <col min="11011" max="11011" width="9.140625" style="99"/>
    <col min="11012" max="11012" width="15.42578125" style="99" customWidth="1"/>
    <col min="11013" max="11013" width="30.85546875" style="99" customWidth="1"/>
    <col min="11014" max="11014" width="6.85546875" style="99" customWidth="1"/>
    <col min="11015" max="11015" width="7" style="99" customWidth="1"/>
    <col min="11016" max="11016" width="13.7109375" style="99" customWidth="1"/>
    <col min="11017" max="11265" width="9.140625" style="99"/>
    <col min="11266" max="11266" width="10.85546875" style="99" customWidth="1"/>
    <col min="11267" max="11267" width="9.140625" style="99"/>
    <col min="11268" max="11268" width="15.42578125" style="99" customWidth="1"/>
    <col min="11269" max="11269" width="30.85546875" style="99" customWidth="1"/>
    <col min="11270" max="11270" width="6.85546875" style="99" customWidth="1"/>
    <col min="11271" max="11271" width="7" style="99" customWidth="1"/>
    <col min="11272" max="11272" width="13.7109375" style="99" customWidth="1"/>
    <col min="11273" max="11521" width="9.140625" style="99"/>
    <col min="11522" max="11522" width="10.85546875" style="99" customWidth="1"/>
    <col min="11523" max="11523" width="9.140625" style="99"/>
    <col min="11524" max="11524" width="15.42578125" style="99" customWidth="1"/>
    <col min="11525" max="11525" width="30.85546875" style="99" customWidth="1"/>
    <col min="11526" max="11526" width="6.85546875" style="99" customWidth="1"/>
    <col min="11527" max="11527" width="7" style="99" customWidth="1"/>
    <col min="11528" max="11528" width="13.7109375" style="99" customWidth="1"/>
    <col min="11529" max="11777" width="9.140625" style="99"/>
    <col min="11778" max="11778" width="10.85546875" style="99" customWidth="1"/>
    <col min="11779" max="11779" width="9.140625" style="99"/>
    <col min="11780" max="11780" width="15.42578125" style="99" customWidth="1"/>
    <col min="11781" max="11781" width="30.85546875" style="99" customWidth="1"/>
    <col min="11782" max="11782" width="6.85546875" style="99" customWidth="1"/>
    <col min="11783" max="11783" width="7" style="99" customWidth="1"/>
    <col min="11784" max="11784" width="13.7109375" style="99" customWidth="1"/>
    <col min="11785" max="12033" width="9.140625" style="99"/>
    <col min="12034" max="12034" width="10.85546875" style="99" customWidth="1"/>
    <col min="12035" max="12035" width="9.140625" style="99"/>
    <col min="12036" max="12036" width="15.42578125" style="99" customWidth="1"/>
    <col min="12037" max="12037" width="30.85546875" style="99" customWidth="1"/>
    <col min="12038" max="12038" width="6.85546875" style="99" customWidth="1"/>
    <col min="12039" max="12039" width="7" style="99" customWidth="1"/>
    <col min="12040" max="12040" width="13.7109375" style="99" customWidth="1"/>
    <col min="12041" max="12289" width="9.140625" style="99"/>
    <col min="12290" max="12290" width="10.85546875" style="99" customWidth="1"/>
    <col min="12291" max="12291" width="9.140625" style="99"/>
    <col min="12292" max="12292" width="15.42578125" style="99" customWidth="1"/>
    <col min="12293" max="12293" width="30.85546875" style="99" customWidth="1"/>
    <col min="12294" max="12294" width="6.85546875" style="99" customWidth="1"/>
    <col min="12295" max="12295" width="7" style="99" customWidth="1"/>
    <col min="12296" max="12296" width="13.7109375" style="99" customWidth="1"/>
    <col min="12297" max="12545" width="9.140625" style="99"/>
    <col min="12546" max="12546" width="10.85546875" style="99" customWidth="1"/>
    <col min="12547" max="12547" width="9.140625" style="99"/>
    <col min="12548" max="12548" width="15.42578125" style="99" customWidth="1"/>
    <col min="12549" max="12549" width="30.85546875" style="99" customWidth="1"/>
    <col min="12550" max="12550" width="6.85546875" style="99" customWidth="1"/>
    <col min="12551" max="12551" width="7" style="99" customWidth="1"/>
    <col min="12552" max="12552" width="13.7109375" style="99" customWidth="1"/>
    <col min="12553" max="12801" width="9.140625" style="99"/>
    <col min="12802" max="12802" width="10.85546875" style="99" customWidth="1"/>
    <col min="12803" max="12803" width="9.140625" style="99"/>
    <col min="12804" max="12804" width="15.42578125" style="99" customWidth="1"/>
    <col min="12805" max="12805" width="30.85546875" style="99" customWidth="1"/>
    <col min="12806" max="12806" width="6.85546875" style="99" customWidth="1"/>
    <col min="12807" max="12807" width="7" style="99" customWidth="1"/>
    <col min="12808" max="12808" width="13.7109375" style="99" customWidth="1"/>
    <col min="12809" max="13057" width="9.140625" style="99"/>
    <col min="13058" max="13058" width="10.85546875" style="99" customWidth="1"/>
    <col min="13059" max="13059" width="9.140625" style="99"/>
    <col min="13060" max="13060" width="15.42578125" style="99" customWidth="1"/>
    <col min="13061" max="13061" width="30.85546875" style="99" customWidth="1"/>
    <col min="13062" max="13062" width="6.85546875" style="99" customWidth="1"/>
    <col min="13063" max="13063" width="7" style="99" customWidth="1"/>
    <col min="13064" max="13064" width="13.7109375" style="99" customWidth="1"/>
    <col min="13065" max="13313" width="9.140625" style="99"/>
    <col min="13314" max="13314" width="10.85546875" style="99" customWidth="1"/>
    <col min="13315" max="13315" width="9.140625" style="99"/>
    <col min="13316" max="13316" width="15.42578125" style="99" customWidth="1"/>
    <col min="13317" max="13317" width="30.85546875" style="99" customWidth="1"/>
    <col min="13318" max="13318" width="6.85546875" style="99" customWidth="1"/>
    <col min="13319" max="13319" width="7" style="99" customWidth="1"/>
    <col min="13320" max="13320" width="13.7109375" style="99" customWidth="1"/>
    <col min="13321" max="13569" width="9.140625" style="99"/>
    <col min="13570" max="13570" width="10.85546875" style="99" customWidth="1"/>
    <col min="13571" max="13571" width="9.140625" style="99"/>
    <col min="13572" max="13572" width="15.42578125" style="99" customWidth="1"/>
    <col min="13573" max="13573" width="30.85546875" style="99" customWidth="1"/>
    <col min="13574" max="13574" width="6.85546875" style="99" customWidth="1"/>
    <col min="13575" max="13575" width="7" style="99" customWidth="1"/>
    <col min="13576" max="13576" width="13.7109375" style="99" customWidth="1"/>
    <col min="13577" max="13825" width="9.140625" style="99"/>
    <col min="13826" max="13826" width="10.85546875" style="99" customWidth="1"/>
    <col min="13827" max="13827" width="9.140625" style="99"/>
    <col min="13828" max="13828" width="15.42578125" style="99" customWidth="1"/>
    <col min="13829" max="13829" width="30.85546875" style="99" customWidth="1"/>
    <col min="13830" max="13830" width="6.85546875" style="99" customWidth="1"/>
    <col min="13831" max="13831" width="7" style="99" customWidth="1"/>
    <col min="13832" max="13832" width="13.7109375" style="99" customWidth="1"/>
    <col min="13833" max="14081" width="9.140625" style="99"/>
    <col min="14082" max="14082" width="10.85546875" style="99" customWidth="1"/>
    <col min="14083" max="14083" width="9.140625" style="99"/>
    <col min="14084" max="14084" width="15.42578125" style="99" customWidth="1"/>
    <col min="14085" max="14085" width="30.85546875" style="99" customWidth="1"/>
    <col min="14086" max="14086" width="6.85546875" style="99" customWidth="1"/>
    <col min="14087" max="14087" width="7" style="99" customWidth="1"/>
    <col min="14088" max="14088" width="13.7109375" style="99" customWidth="1"/>
    <col min="14089" max="14337" width="9.140625" style="99"/>
    <col min="14338" max="14338" width="10.85546875" style="99" customWidth="1"/>
    <col min="14339" max="14339" width="9.140625" style="99"/>
    <col min="14340" max="14340" width="15.42578125" style="99" customWidth="1"/>
    <col min="14341" max="14341" width="30.85546875" style="99" customWidth="1"/>
    <col min="14342" max="14342" width="6.85546875" style="99" customWidth="1"/>
    <col min="14343" max="14343" width="7" style="99" customWidth="1"/>
    <col min="14344" max="14344" width="13.7109375" style="99" customWidth="1"/>
    <col min="14345" max="14593" width="9.140625" style="99"/>
    <col min="14594" max="14594" width="10.85546875" style="99" customWidth="1"/>
    <col min="14595" max="14595" width="9.140625" style="99"/>
    <col min="14596" max="14596" width="15.42578125" style="99" customWidth="1"/>
    <col min="14597" max="14597" width="30.85546875" style="99" customWidth="1"/>
    <col min="14598" max="14598" width="6.85546875" style="99" customWidth="1"/>
    <col min="14599" max="14599" width="7" style="99" customWidth="1"/>
    <col min="14600" max="14600" width="13.7109375" style="99" customWidth="1"/>
    <col min="14601" max="14849" width="9.140625" style="99"/>
    <col min="14850" max="14850" width="10.85546875" style="99" customWidth="1"/>
    <col min="14851" max="14851" width="9.140625" style="99"/>
    <col min="14852" max="14852" width="15.42578125" style="99" customWidth="1"/>
    <col min="14853" max="14853" width="30.85546875" style="99" customWidth="1"/>
    <col min="14854" max="14854" width="6.85546875" style="99" customWidth="1"/>
    <col min="14855" max="14855" width="7" style="99" customWidth="1"/>
    <col min="14856" max="14856" width="13.7109375" style="99" customWidth="1"/>
    <col min="14857" max="15105" width="9.140625" style="99"/>
    <col min="15106" max="15106" width="10.85546875" style="99" customWidth="1"/>
    <col min="15107" max="15107" width="9.140625" style="99"/>
    <col min="15108" max="15108" width="15.42578125" style="99" customWidth="1"/>
    <col min="15109" max="15109" width="30.85546875" style="99" customWidth="1"/>
    <col min="15110" max="15110" width="6.85546875" style="99" customWidth="1"/>
    <col min="15111" max="15111" width="7" style="99" customWidth="1"/>
    <col min="15112" max="15112" width="13.7109375" style="99" customWidth="1"/>
    <col min="15113" max="15361" width="9.140625" style="99"/>
    <col min="15362" max="15362" width="10.85546875" style="99" customWidth="1"/>
    <col min="15363" max="15363" width="9.140625" style="99"/>
    <col min="15364" max="15364" width="15.42578125" style="99" customWidth="1"/>
    <col min="15365" max="15365" width="30.85546875" style="99" customWidth="1"/>
    <col min="15366" max="15366" width="6.85546875" style="99" customWidth="1"/>
    <col min="15367" max="15367" width="7" style="99" customWidth="1"/>
    <col min="15368" max="15368" width="13.7109375" style="99" customWidth="1"/>
    <col min="15369" max="15617" width="9.140625" style="99"/>
    <col min="15618" max="15618" width="10.85546875" style="99" customWidth="1"/>
    <col min="15619" max="15619" width="9.140625" style="99"/>
    <col min="15620" max="15620" width="15.42578125" style="99" customWidth="1"/>
    <col min="15621" max="15621" width="30.85546875" style="99" customWidth="1"/>
    <col min="15622" max="15622" width="6.85546875" style="99" customWidth="1"/>
    <col min="15623" max="15623" width="7" style="99" customWidth="1"/>
    <col min="15624" max="15624" width="13.7109375" style="99" customWidth="1"/>
    <col min="15625" max="15873" width="9.140625" style="99"/>
    <col min="15874" max="15874" width="10.85546875" style="99" customWidth="1"/>
    <col min="15875" max="15875" width="9.140625" style="99"/>
    <col min="15876" max="15876" width="15.42578125" style="99" customWidth="1"/>
    <col min="15877" max="15877" width="30.85546875" style="99" customWidth="1"/>
    <col min="15878" max="15878" width="6.85546875" style="99" customWidth="1"/>
    <col min="15879" max="15879" width="7" style="99" customWidth="1"/>
    <col min="15880" max="15880" width="13.7109375" style="99" customWidth="1"/>
    <col min="15881" max="16129" width="9.140625" style="99"/>
    <col min="16130" max="16130" width="10.85546875" style="99" customWidth="1"/>
    <col min="16131" max="16131" width="9.140625" style="99"/>
    <col min="16132" max="16132" width="15.42578125" style="99" customWidth="1"/>
    <col min="16133" max="16133" width="30.85546875" style="99" customWidth="1"/>
    <col min="16134" max="16134" width="6.85546875" style="99" customWidth="1"/>
    <col min="16135" max="16135" width="7" style="99" customWidth="1"/>
    <col min="16136" max="16136" width="13.7109375" style="99" customWidth="1"/>
    <col min="16137" max="16384" width="9.140625" style="99"/>
  </cols>
  <sheetData>
    <row r="1" spans="2:8">
      <c r="B1" s="169" t="s">
        <v>52</v>
      </c>
      <c r="C1" s="169"/>
      <c r="D1" s="169"/>
      <c r="E1" s="169"/>
      <c r="F1" s="169"/>
      <c r="G1" s="169"/>
      <c r="H1" s="66"/>
    </row>
    <row r="2" spans="2:8">
      <c r="B2" s="100"/>
      <c r="C2" s="100"/>
      <c r="D2" s="100"/>
      <c r="E2" s="100"/>
      <c r="F2" s="100"/>
      <c r="G2" s="100"/>
      <c r="H2" s="66"/>
    </row>
    <row r="3" spans="2:8" s="8" customFormat="1" ht="24">
      <c r="B3" s="125" t="s">
        <v>128</v>
      </c>
      <c r="F3" s="10"/>
      <c r="G3" s="10"/>
    </row>
    <row r="4" spans="2:8" ht="24" thickBot="1">
      <c r="C4" s="99" t="s">
        <v>32</v>
      </c>
      <c r="H4" s="99"/>
    </row>
    <row r="5" spans="2:8" s="8" customFormat="1" ht="24.75" thickTop="1">
      <c r="C5" s="176" t="s">
        <v>33</v>
      </c>
      <c r="D5" s="176"/>
      <c r="E5" s="176"/>
      <c r="F5" s="134" t="s">
        <v>29</v>
      </c>
      <c r="G5" s="134" t="s">
        <v>30</v>
      </c>
    </row>
    <row r="6" spans="2:8" s="8" customFormat="1" ht="24">
      <c r="C6" s="172" t="s">
        <v>63</v>
      </c>
      <c r="D6" s="172"/>
      <c r="E6" s="172"/>
      <c r="F6" s="153">
        <v>30</v>
      </c>
      <c r="G6" s="140">
        <f t="shared" ref="G6:G12" si="0">F6*100/F$12</f>
        <v>60</v>
      </c>
    </row>
    <row r="7" spans="2:8" s="8" customFormat="1" ht="24">
      <c r="C7" s="172" t="s">
        <v>27</v>
      </c>
      <c r="D7" s="172"/>
      <c r="E7" s="172"/>
      <c r="F7" s="153">
        <v>11</v>
      </c>
      <c r="G7" s="140">
        <f t="shared" si="0"/>
        <v>22</v>
      </c>
    </row>
    <row r="8" spans="2:8" s="8" customFormat="1" ht="24">
      <c r="C8" s="172" t="s">
        <v>116</v>
      </c>
      <c r="D8" s="172"/>
      <c r="E8" s="172"/>
      <c r="F8" s="153">
        <v>5</v>
      </c>
      <c r="G8" s="140">
        <f t="shared" si="0"/>
        <v>10</v>
      </c>
    </row>
    <row r="9" spans="2:8" s="8" customFormat="1" ht="24">
      <c r="C9" s="172" t="s">
        <v>82</v>
      </c>
      <c r="D9" s="172"/>
      <c r="E9" s="172"/>
      <c r="F9" s="153">
        <v>2</v>
      </c>
      <c r="G9" s="140">
        <f t="shared" si="0"/>
        <v>4</v>
      </c>
    </row>
    <row r="10" spans="2:8" s="8" customFormat="1" ht="24">
      <c r="C10" s="138" t="s">
        <v>117</v>
      </c>
      <c r="D10" s="154"/>
      <c r="E10" s="155"/>
      <c r="F10" s="153">
        <v>1</v>
      </c>
      <c r="G10" s="140">
        <f t="shared" si="0"/>
        <v>2</v>
      </c>
    </row>
    <row r="11" spans="2:8" s="8" customFormat="1" ht="24">
      <c r="C11" s="138" t="s">
        <v>118</v>
      </c>
      <c r="D11" s="154"/>
      <c r="E11" s="155"/>
      <c r="F11" s="153">
        <v>1</v>
      </c>
      <c r="G11" s="140">
        <f t="shared" ref="G11" si="1">F11*100/F$12</f>
        <v>2</v>
      </c>
      <c r="H11" s="8" t="s">
        <v>115</v>
      </c>
    </row>
    <row r="12" spans="2:8" s="8" customFormat="1" ht="24.75" thickBot="1">
      <c r="C12" s="173" t="s">
        <v>24</v>
      </c>
      <c r="D12" s="174"/>
      <c r="E12" s="175"/>
      <c r="F12" s="156">
        <f>SUM(F6:F11)</f>
        <v>50</v>
      </c>
      <c r="G12" s="146">
        <f t="shared" si="0"/>
        <v>100</v>
      </c>
    </row>
    <row r="13" spans="2:8" s="8" customFormat="1" ht="24.75" thickTop="1">
      <c r="C13" s="110"/>
      <c r="D13" s="110"/>
      <c r="E13" s="110"/>
      <c r="F13" s="157"/>
      <c r="G13" s="158"/>
    </row>
    <row r="14" spans="2:8" s="8" customFormat="1" ht="24">
      <c r="B14" s="9"/>
      <c r="C14" s="8" t="s">
        <v>129</v>
      </c>
      <c r="F14" s="10"/>
      <c r="G14" s="10"/>
      <c r="H14" s="10"/>
    </row>
    <row r="15" spans="2:8" s="8" customFormat="1" ht="24">
      <c r="B15" s="8" t="s">
        <v>119</v>
      </c>
      <c r="F15" s="10"/>
      <c r="G15" s="10"/>
      <c r="H15" s="10"/>
    </row>
    <row r="16" spans="2:8" ht="24">
      <c r="B16" s="8" t="s">
        <v>120</v>
      </c>
    </row>
    <row r="17" spans="6:8" s="8" customFormat="1" ht="24">
      <c r="F17" s="10"/>
      <c r="G17" s="10"/>
      <c r="H17" s="10"/>
    </row>
  </sheetData>
  <mergeCells count="7">
    <mergeCell ref="C9:E9"/>
    <mergeCell ref="C12:E12"/>
    <mergeCell ref="B1:G1"/>
    <mergeCell ref="C5:E5"/>
    <mergeCell ref="C6:E6"/>
    <mergeCell ref="C7:E7"/>
    <mergeCell ref="C8:E8"/>
  </mergeCells>
  <pageMargins left="0.45" right="0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>
      <selection activeCell="A18" sqref="A18:XFD19"/>
    </sheetView>
  </sheetViews>
  <sheetFormatPr defaultRowHeight="23.25"/>
  <cols>
    <col min="1" max="1" width="7.140625" style="99" customWidth="1"/>
    <col min="2" max="2" width="7.7109375" style="99" customWidth="1"/>
    <col min="3" max="3" width="9.140625" style="99"/>
    <col min="4" max="4" width="15.42578125" style="99" customWidth="1"/>
    <col min="5" max="5" width="14.5703125" style="99" customWidth="1"/>
    <col min="6" max="6" width="7.7109375" style="102" customWidth="1"/>
    <col min="7" max="7" width="8.140625" style="102" customWidth="1"/>
    <col min="8" max="8" width="16" style="102" customWidth="1"/>
    <col min="9" max="257" width="9.140625" style="99"/>
    <col min="258" max="258" width="10.85546875" style="99" customWidth="1"/>
    <col min="259" max="259" width="9.140625" style="99"/>
    <col min="260" max="260" width="15.42578125" style="99" customWidth="1"/>
    <col min="261" max="261" width="30.85546875" style="99" customWidth="1"/>
    <col min="262" max="262" width="6.85546875" style="99" customWidth="1"/>
    <col min="263" max="263" width="7" style="99" customWidth="1"/>
    <col min="264" max="264" width="13.7109375" style="99" customWidth="1"/>
    <col min="265" max="513" width="9.140625" style="99"/>
    <col min="514" max="514" width="10.85546875" style="99" customWidth="1"/>
    <col min="515" max="515" width="9.140625" style="99"/>
    <col min="516" max="516" width="15.42578125" style="99" customWidth="1"/>
    <col min="517" max="517" width="30.85546875" style="99" customWidth="1"/>
    <col min="518" max="518" width="6.85546875" style="99" customWidth="1"/>
    <col min="519" max="519" width="7" style="99" customWidth="1"/>
    <col min="520" max="520" width="13.7109375" style="99" customWidth="1"/>
    <col min="521" max="769" width="9.140625" style="99"/>
    <col min="770" max="770" width="10.85546875" style="99" customWidth="1"/>
    <col min="771" max="771" width="9.140625" style="99"/>
    <col min="772" max="772" width="15.42578125" style="99" customWidth="1"/>
    <col min="773" max="773" width="30.85546875" style="99" customWidth="1"/>
    <col min="774" max="774" width="6.85546875" style="99" customWidth="1"/>
    <col min="775" max="775" width="7" style="99" customWidth="1"/>
    <col min="776" max="776" width="13.7109375" style="99" customWidth="1"/>
    <col min="777" max="1025" width="9.140625" style="99"/>
    <col min="1026" max="1026" width="10.85546875" style="99" customWidth="1"/>
    <col min="1027" max="1027" width="9.140625" style="99"/>
    <col min="1028" max="1028" width="15.42578125" style="99" customWidth="1"/>
    <col min="1029" max="1029" width="30.85546875" style="99" customWidth="1"/>
    <col min="1030" max="1030" width="6.85546875" style="99" customWidth="1"/>
    <col min="1031" max="1031" width="7" style="99" customWidth="1"/>
    <col min="1032" max="1032" width="13.7109375" style="99" customWidth="1"/>
    <col min="1033" max="1281" width="9.140625" style="99"/>
    <col min="1282" max="1282" width="10.85546875" style="99" customWidth="1"/>
    <col min="1283" max="1283" width="9.140625" style="99"/>
    <col min="1284" max="1284" width="15.42578125" style="99" customWidth="1"/>
    <col min="1285" max="1285" width="30.85546875" style="99" customWidth="1"/>
    <col min="1286" max="1286" width="6.85546875" style="99" customWidth="1"/>
    <col min="1287" max="1287" width="7" style="99" customWidth="1"/>
    <col min="1288" max="1288" width="13.7109375" style="99" customWidth="1"/>
    <col min="1289" max="1537" width="9.140625" style="99"/>
    <col min="1538" max="1538" width="10.85546875" style="99" customWidth="1"/>
    <col min="1539" max="1539" width="9.140625" style="99"/>
    <col min="1540" max="1540" width="15.42578125" style="99" customWidth="1"/>
    <col min="1541" max="1541" width="30.85546875" style="99" customWidth="1"/>
    <col min="1542" max="1542" width="6.85546875" style="99" customWidth="1"/>
    <col min="1543" max="1543" width="7" style="99" customWidth="1"/>
    <col min="1544" max="1544" width="13.7109375" style="99" customWidth="1"/>
    <col min="1545" max="1793" width="9.140625" style="99"/>
    <col min="1794" max="1794" width="10.85546875" style="99" customWidth="1"/>
    <col min="1795" max="1795" width="9.140625" style="99"/>
    <col min="1796" max="1796" width="15.42578125" style="99" customWidth="1"/>
    <col min="1797" max="1797" width="30.85546875" style="99" customWidth="1"/>
    <col min="1798" max="1798" width="6.85546875" style="99" customWidth="1"/>
    <col min="1799" max="1799" width="7" style="99" customWidth="1"/>
    <col min="1800" max="1800" width="13.7109375" style="99" customWidth="1"/>
    <col min="1801" max="2049" width="9.140625" style="99"/>
    <col min="2050" max="2050" width="10.85546875" style="99" customWidth="1"/>
    <col min="2051" max="2051" width="9.140625" style="99"/>
    <col min="2052" max="2052" width="15.42578125" style="99" customWidth="1"/>
    <col min="2053" max="2053" width="30.85546875" style="99" customWidth="1"/>
    <col min="2054" max="2054" width="6.85546875" style="99" customWidth="1"/>
    <col min="2055" max="2055" width="7" style="99" customWidth="1"/>
    <col min="2056" max="2056" width="13.7109375" style="99" customWidth="1"/>
    <col min="2057" max="2305" width="9.140625" style="99"/>
    <col min="2306" max="2306" width="10.85546875" style="99" customWidth="1"/>
    <col min="2307" max="2307" width="9.140625" style="99"/>
    <col min="2308" max="2308" width="15.42578125" style="99" customWidth="1"/>
    <col min="2309" max="2309" width="30.85546875" style="99" customWidth="1"/>
    <col min="2310" max="2310" width="6.85546875" style="99" customWidth="1"/>
    <col min="2311" max="2311" width="7" style="99" customWidth="1"/>
    <col min="2312" max="2312" width="13.7109375" style="99" customWidth="1"/>
    <col min="2313" max="2561" width="9.140625" style="99"/>
    <col min="2562" max="2562" width="10.85546875" style="99" customWidth="1"/>
    <col min="2563" max="2563" width="9.140625" style="99"/>
    <col min="2564" max="2564" width="15.42578125" style="99" customWidth="1"/>
    <col min="2565" max="2565" width="30.85546875" style="99" customWidth="1"/>
    <col min="2566" max="2566" width="6.85546875" style="99" customWidth="1"/>
    <col min="2567" max="2567" width="7" style="99" customWidth="1"/>
    <col min="2568" max="2568" width="13.7109375" style="99" customWidth="1"/>
    <col min="2569" max="2817" width="9.140625" style="99"/>
    <col min="2818" max="2818" width="10.85546875" style="99" customWidth="1"/>
    <col min="2819" max="2819" width="9.140625" style="99"/>
    <col min="2820" max="2820" width="15.42578125" style="99" customWidth="1"/>
    <col min="2821" max="2821" width="30.85546875" style="99" customWidth="1"/>
    <col min="2822" max="2822" width="6.85546875" style="99" customWidth="1"/>
    <col min="2823" max="2823" width="7" style="99" customWidth="1"/>
    <col min="2824" max="2824" width="13.7109375" style="99" customWidth="1"/>
    <col min="2825" max="3073" width="9.140625" style="99"/>
    <col min="3074" max="3074" width="10.85546875" style="99" customWidth="1"/>
    <col min="3075" max="3075" width="9.140625" style="99"/>
    <col min="3076" max="3076" width="15.42578125" style="99" customWidth="1"/>
    <col min="3077" max="3077" width="30.85546875" style="99" customWidth="1"/>
    <col min="3078" max="3078" width="6.85546875" style="99" customWidth="1"/>
    <col min="3079" max="3079" width="7" style="99" customWidth="1"/>
    <col min="3080" max="3080" width="13.7109375" style="99" customWidth="1"/>
    <col min="3081" max="3329" width="9.140625" style="99"/>
    <col min="3330" max="3330" width="10.85546875" style="99" customWidth="1"/>
    <col min="3331" max="3331" width="9.140625" style="99"/>
    <col min="3332" max="3332" width="15.42578125" style="99" customWidth="1"/>
    <col min="3333" max="3333" width="30.85546875" style="99" customWidth="1"/>
    <col min="3334" max="3334" width="6.85546875" style="99" customWidth="1"/>
    <col min="3335" max="3335" width="7" style="99" customWidth="1"/>
    <col min="3336" max="3336" width="13.7109375" style="99" customWidth="1"/>
    <col min="3337" max="3585" width="9.140625" style="99"/>
    <col min="3586" max="3586" width="10.85546875" style="99" customWidth="1"/>
    <col min="3587" max="3587" width="9.140625" style="99"/>
    <col min="3588" max="3588" width="15.42578125" style="99" customWidth="1"/>
    <col min="3589" max="3589" width="30.85546875" style="99" customWidth="1"/>
    <col min="3590" max="3590" width="6.85546875" style="99" customWidth="1"/>
    <col min="3591" max="3591" width="7" style="99" customWidth="1"/>
    <col min="3592" max="3592" width="13.7109375" style="99" customWidth="1"/>
    <col min="3593" max="3841" width="9.140625" style="99"/>
    <col min="3842" max="3842" width="10.85546875" style="99" customWidth="1"/>
    <col min="3843" max="3843" width="9.140625" style="99"/>
    <col min="3844" max="3844" width="15.42578125" style="99" customWidth="1"/>
    <col min="3845" max="3845" width="30.85546875" style="99" customWidth="1"/>
    <col min="3846" max="3846" width="6.85546875" style="99" customWidth="1"/>
    <col min="3847" max="3847" width="7" style="99" customWidth="1"/>
    <col min="3848" max="3848" width="13.7109375" style="99" customWidth="1"/>
    <col min="3849" max="4097" width="9.140625" style="99"/>
    <col min="4098" max="4098" width="10.85546875" style="99" customWidth="1"/>
    <col min="4099" max="4099" width="9.140625" style="99"/>
    <col min="4100" max="4100" width="15.42578125" style="99" customWidth="1"/>
    <col min="4101" max="4101" width="30.85546875" style="99" customWidth="1"/>
    <col min="4102" max="4102" width="6.85546875" style="99" customWidth="1"/>
    <col min="4103" max="4103" width="7" style="99" customWidth="1"/>
    <col min="4104" max="4104" width="13.7109375" style="99" customWidth="1"/>
    <col min="4105" max="4353" width="9.140625" style="99"/>
    <col min="4354" max="4354" width="10.85546875" style="99" customWidth="1"/>
    <col min="4355" max="4355" width="9.140625" style="99"/>
    <col min="4356" max="4356" width="15.42578125" style="99" customWidth="1"/>
    <col min="4357" max="4357" width="30.85546875" style="99" customWidth="1"/>
    <col min="4358" max="4358" width="6.85546875" style="99" customWidth="1"/>
    <col min="4359" max="4359" width="7" style="99" customWidth="1"/>
    <col min="4360" max="4360" width="13.7109375" style="99" customWidth="1"/>
    <col min="4361" max="4609" width="9.140625" style="99"/>
    <col min="4610" max="4610" width="10.85546875" style="99" customWidth="1"/>
    <col min="4611" max="4611" width="9.140625" style="99"/>
    <col min="4612" max="4612" width="15.42578125" style="99" customWidth="1"/>
    <col min="4613" max="4613" width="30.85546875" style="99" customWidth="1"/>
    <col min="4614" max="4614" width="6.85546875" style="99" customWidth="1"/>
    <col min="4615" max="4615" width="7" style="99" customWidth="1"/>
    <col min="4616" max="4616" width="13.7109375" style="99" customWidth="1"/>
    <col min="4617" max="4865" width="9.140625" style="99"/>
    <col min="4866" max="4866" width="10.85546875" style="99" customWidth="1"/>
    <col min="4867" max="4867" width="9.140625" style="99"/>
    <col min="4868" max="4868" width="15.42578125" style="99" customWidth="1"/>
    <col min="4869" max="4869" width="30.85546875" style="99" customWidth="1"/>
    <col min="4870" max="4870" width="6.85546875" style="99" customWidth="1"/>
    <col min="4871" max="4871" width="7" style="99" customWidth="1"/>
    <col min="4872" max="4872" width="13.7109375" style="99" customWidth="1"/>
    <col min="4873" max="5121" width="9.140625" style="99"/>
    <col min="5122" max="5122" width="10.85546875" style="99" customWidth="1"/>
    <col min="5123" max="5123" width="9.140625" style="99"/>
    <col min="5124" max="5124" width="15.42578125" style="99" customWidth="1"/>
    <col min="5125" max="5125" width="30.85546875" style="99" customWidth="1"/>
    <col min="5126" max="5126" width="6.85546875" style="99" customWidth="1"/>
    <col min="5127" max="5127" width="7" style="99" customWidth="1"/>
    <col min="5128" max="5128" width="13.7109375" style="99" customWidth="1"/>
    <col min="5129" max="5377" width="9.140625" style="99"/>
    <col min="5378" max="5378" width="10.85546875" style="99" customWidth="1"/>
    <col min="5379" max="5379" width="9.140625" style="99"/>
    <col min="5380" max="5380" width="15.42578125" style="99" customWidth="1"/>
    <col min="5381" max="5381" width="30.85546875" style="99" customWidth="1"/>
    <col min="5382" max="5382" width="6.85546875" style="99" customWidth="1"/>
    <col min="5383" max="5383" width="7" style="99" customWidth="1"/>
    <col min="5384" max="5384" width="13.7109375" style="99" customWidth="1"/>
    <col min="5385" max="5633" width="9.140625" style="99"/>
    <col min="5634" max="5634" width="10.85546875" style="99" customWidth="1"/>
    <col min="5635" max="5635" width="9.140625" style="99"/>
    <col min="5636" max="5636" width="15.42578125" style="99" customWidth="1"/>
    <col min="5637" max="5637" width="30.85546875" style="99" customWidth="1"/>
    <col min="5638" max="5638" width="6.85546875" style="99" customWidth="1"/>
    <col min="5639" max="5639" width="7" style="99" customWidth="1"/>
    <col min="5640" max="5640" width="13.7109375" style="99" customWidth="1"/>
    <col min="5641" max="5889" width="9.140625" style="99"/>
    <col min="5890" max="5890" width="10.85546875" style="99" customWidth="1"/>
    <col min="5891" max="5891" width="9.140625" style="99"/>
    <col min="5892" max="5892" width="15.42578125" style="99" customWidth="1"/>
    <col min="5893" max="5893" width="30.85546875" style="99" customWidth="1"/>
    <col min="5894" max="5894" width="6.85546875" style="99" customWidth="1"/>
    <col min="5895" max="5895" width="7" style="99" customWidth="1"/>
    <col min="5896" max="5896" width="13.7109375" style="99" customWidth="1"/>
    <col min="5897" max="6145" width="9.140625" style="99"/>
    <col min="6146" max="6146" width="10.85546875" style="99" customWidth="1"/>
    <col min="6147" max="6147" width="9.140625" style="99"/>
    <col min="6148" max="6148" width="15.42578125" style="99" customWidth="1"/>
    <col min="6149" max="6149" width="30.85546875" style="99" customWidth="1"/>
    <col min="6150" max="6150" width="6.85546875" style="99" customWidth="1"/>
    <col min="6151" max="6151" width="7" style="99" customWidth="1"/>
    <col min="6152" max="6152" width="13.7109375" style="99" customWidth="1"/>
    <col min="6153" max="6401" width="9.140625" style="99"/>
    <col min="6402" max="6402" width="10.85546875" style="99" customWidth="1"/>
    <col min="6403" max="6403" width="9.140625" style="99"/>
    <col min="6404" max="6404" width="15.42578125" style="99" customWidth="1"/>
    <col min="6405" max="6405" width="30.85546875" style="99" customWidth="1"/>
    <col min="6406" max="6406" width="6.85546875" style="99" customWidth="1"/>
    <col min="6407" max="6407" width="7" style="99" customWidth="1"/>
    <col min="6408" max="6408" width="13.7109375" style="99" customWidth="1"/>
    <col min="6409" max="6657" width="9.140625" style="99"/>
    <col min="6658" max="6658" width="10.85546875" style="99" customWidth="1"/>
    <col min="6659" max="6659" width="9.140625" style="99"/>
    <col min="6660" max="6660" width="15.42578125" style="99" customWidth="1"/>
    <col min="6661" max="6661" width="30.85546875" style="99" customWidth="1"/>
    <col min="6662" max="6662" width="6.85546875" style="99" customWidth="1"/>
    <col min="6663" max="6663" width="7" style="99" customWidth="1"/>
    <col min="6664" max="6664" width="13.7109375" style="99" customWidth="1"/>
    <col min="6665" max="6913" width="9.140625" style="99"/>
    <col min="6914" max="6914" width="10.85546875" style="99" customWidth="1"/>
    <col min="6915" max="6915" width="9.140625" style="99"/>
    <col min="6916" max="6916" width="15.42578125" style="99" customWidth="1"/>
    <col min="6917" max="6917" width="30.85546875" style="99" customWidth="1"/>
    <col min="6918" max="6918" width="6.85546875" style="99" customWidth="1"/>
    <col min="6919" max="6919" width="7" style="99" customWidth="1"/>
    <col min="6920" max="6920" width="13.7109375" style="99" customWidth="1"/>
    <col min="6921" max="7169" width="9.140625" style="99"/>
    <col min="7170" max="7170" width="10.85546875" style="99" customWidth="1"/>
    <col min="7171" max="7171" width="9.140625" style="99"/>
    <col min="7172" max="7172" width="15.42578125" style="99" customWidth="1"/>
    <col min="7173" max="7173" width="30.85546875" style="99" customWidth="1"/>
    <col min="7174" max="7174" width="6.85546875" style="99" customWidth="1"/>
    <col min="7175" max="7175" width="7" style="99" customWidth="1"/>
    <col min="7176" max="7176" width="13.7109375" style="99" customWidth="1"/>
    <col min="7177" max="7425" width="9.140625" style="99"/>
    <col min="7426" max="7426" width="10.85546875" style="99" customWidth="1"/>
    <col min="7427" max="7427" width="9.140625" style="99"/>
    <col min="7428" max="7428" width="15.42578125" style="99" customWidth="1"/>
    <col min="7429" max="7429" width="30.85546875" style="99" customWidth="1"/>
    <col min="7430" max="7430" width="6.85546875" style="99" customWidth="1"/>
    <col min="7431" max="7431" width="7" style="99" customWidth="1"/>
    <col min="7432" max="7432" width="13.7109375" style="99" customWidth="1"/>
    <col min="7433" max="7681" width="9.140625" style="99"/>
    <col min="7682" max="7682" width="10.85546875" style="99" customWidth="1"/>
    <col min="7683" max="7683" width="9.140625" style="99"/>
    <col min="7684" max="7684" width="15.42578125" style="99" customWidth="1"/>
    <col min="7685" max="7685" width="30.85546875" style="99" customWidth="1"/>
    <col min="7686" max="7686" width="6.85546875" style="99" customWidth="1"/>
    <col min="7687" max="7687" width="7" style="99" customWidth="1"/>
    <col min="7688" max="7688" width="13.7109375" style="99" customWidth="1"/>
    <col min="7689" max="7937" width="9.140625" style="99"/>
    <col min="7938" max="7938" width="10.85546875" style="99" customWidth="1"/>
    <col min="7939" max="7939" width="9.140625" style="99"/>
    <col min="7940" max="7940" width="15.42578125" style="99" customWidth="1"/>
    <col min="7941" max="7941" width="30.85546875" style="99" customWidth="1"/>
    <col min="7942" max="7942" width="6.85546875" style="99" customWidth="1"/>
    <col min="7943" max="7943" width="7" style="99" customWidth="1"/>
    <col min="7944" max="7944" width="13.7109375" style="99" customWidth="1"/>
    <col min="7945" max="8193" width="9.140625" style="99"/>
    <col min="8194" max="8194" width="10.85546875" style="99" customWidth="1"/>
    <col min="8195" max="8195" width="9.140625" style="99"/>
    <col min="8196" max="8196" width="15.42578125" style="99" customWidth="1"/>
    <col min="8197" max="8197" width="30.85546875" style="99" customWidth="1"/>
    <col min="8198" max="8198" width="6.85546875" style="99" customWidth="1"/>
    <col min="8199" max="8199" width="7" style="99" customWidth="1"/>
    <col min="8200" max="8200" width="13.7109375" style="99" customWidth="1"/>
    <col min="8201" max="8449" width="9.140625" style="99"/>
    <col min="8450" max="8450" width="10.85546875" style="99" customWidth="1"/>
    <col min="8451" max="8451" width="9.140625" style="99"/>
    <col min="8452" max="8452" width="15.42578125" style="99" customWidth="1"/>
    <col min="8453" max="8453" width="30.85546875" style="99" customWidth="1"/>
    <col min="8454" max="8454" width="6.85546875" style="99" customWidth="1"/>
    <col min="8455" max="8455" width="7" style="99" customWidth="1"/>
    <col min="8456" max="8456" width="13.7109375" style="99" customWidth="1"/>
    <col min="8457" max="8705" width="9.140625" style="99"/>
    <col min="8706" max="8706" width="10.85546875" style="99" customWidth="1"/>
    <col min="8707" max="8707" width="9.140625" style="99"/>
    <col min="8708" max="8708" width="15.42578125" style="99" customWidth="1"/>
    <col min="8709" max="8709" width="30.85546875" style="99" customWidth="1"/>
    <col min="8710" max="8710" width="6.85546875" style="99" customWidth="1"/>
    <col min="8711" max="8711" width="7" style="99" customWidth="1"/>
    <col min="8712" max="8712" width="13.7109375" style="99" customWidth="1"/>
    <col min="8713" max="8961" width="9.140625" style="99"/>
    <col min="8962" max="8962" width="10.85546875" style="99" customWidth="1"/>
    <col min="8963" max="8963" width="9.140625" style="99"/>
    <col min="8964" max="8964" width="15.42578125" style="99" customWidth="1"/>
    <col min="8965" max="8965" width="30.85546875" style="99" customWidth="1"/>
    <col min="8966" max="8966" width="6.85546875" style="99" customWidth="1"/>
    <col min="8967" max="8967" width="7" style="99" customWidth="1"/>
    <col min="8968" max="8968" width="13.7109375" style="99" customWidth="1"/>
    <col min="8969" max="9217" width="9.140625" style="99"/>
    <col min="9218" max="9218" width="10.85546875" style="99" customWidth="1"/>
    <col min="9219" max="9219" width="9.140625" style="99"/>
    <col min="9220" max="9220" width="15.42578125" style="99" customWidth="1"/>
    <col min="9221" max="9221" width="30.85546875" style="99" customWidth="1"/>
    <col min="9222" max="9222" width="6.85546875" style="99" customWidth="1"/>
    <col min="9223" max="9223" width="7" style="99" customWidth="1"/>
    <col min="9224" max="9224" width="13.7109375" style="99" customWidth="1"/>
    <col min="9225" max="9473" width="9.140625" style="99"/>
    <col min="9474" max="9474" width="10.85546875" style="99" customWidth="1"/>
    <col min="9475" max="9475" width="9.140625" style="99"/>
    <col min="9476" max="9476" width="15.42578125" style="99" customWidth="1"/>
    <col min="9477" max="9477" width="30.85546875" style="99" customWidth="1"/>
    <col min="9478" max="9478" width="6.85546875" style="99" customWidth="1"/>
    <col min="9479" max="9479" width="7" style="99" customWidth="1"/>
    <col min="9480" max="9480" width="13.7109375" style="99" customWidth="1"/>
    <col min="9481" max="9729" width="9.140625" style="99"/>
    <col min="9730" max="9730" width="10.85546875" style="99" customWidth="1"/>
    <col min="9731" max="9731" width="9.140625" style="99"/>
    <col min="9732" max="9732" width="15.42578125" style="99" customWidth="1"/>
    <col min="9733" max="9733" width="30.85546875" style="99" customWidth="1"/>
    <col min="9734" max="9734" width="6.85546875" style="99" customWidth="1"/>
    <col min="9735" max="9735" width="7" style="99" customWidth="1"/>
    <col min="9736" max="9736" width="13.7109375" style="99" customWidth="1"/>
    <col min="9737" max="9985" width="9.140625" style="99"/>
    <col min="9986" max="9986" width="10.85546875" style="99" customWidth="1"/>
    <col min="9987" max="9987" width="9.140625" style="99"/>
    <col min="9988" max="9988" width="15.42578125" style="99" customWidth="1"/>
    <col min="9989" max="9989" width="30.85546875" style="99" customWidth="1"/>
    <col min="9990" max="9990" width="6.85546875" style="99" customWidth="1"/>
    <col min="9991" max="9991" width="7" style="99" customWidth="1"/>
    <col min="9992" max="9992" width="13.7109375" style="99" customWidth="1"/>
    <col min="9993" max="10241" width="9.140625" style="99"/>
    <col min="10242" max="10242" width="10.85546875" style="99" customWidth="1"/>
    <col min="10243" max="10243" width="9.140625" style="99"/>
    <col min="10244" max="10244" width="15.42578125" style="99" customWidth="1"/>
    <col min="10245" max="10245" width="30.85546875" style="99" customWidth="1"/>
    <col min="10246" max="10246" width="6.85546875" style="99" customWidth="1"/>
    <col min="10247" max="10247" width="7" style="99" customWidth="1"/>
    <col min="10248" max="10248" width="13.7109375" style="99" customWidth="1"/>
    <col min="10249" max="10497" width="9.140625" style="99"/>
    <col min="10498" max="10498" width="10.85546875" style="99" customWidth="1"/>
    <col min="10499" max="10499" width="9.140625" style="99"/>
    <col min="10500" max="10500" width="15.42578125" style="99" customWidth="1"/>
    <col min="10501" max="10501" width="30.85546875" style="99" customWidth="1"/>
    <col min="10502" max="10502" width="6.85546875" style="99" customWidth="1"/>
    <col min="10503" max="10503" width="7" style="99" customWidth="1"/>
    <col min="10504" max="10504" width="13.7109375" style="99" customWidth="1"/>
    <col min="10505" max="10753" width="9.140625" style="99"/>
    <col min="10754" max="10754" width="10.85546875" style="99" customWidth="1"/>
    <col min="10755" max="10755" width="9.140625" style="99"/>
    <col min="10756" max="10756" width="15.42578125" style="99" customWidth="1"/>
    <col min="10757" max="10757" width="30.85546875" style="99" customWidth="1"/>
    <col min="10758" max="10758" width="6.85546875" style="99" customWidth="1"/>
    <col min="10759" max="10759" width="7" style="99" customWidth="1"/>
    <col min="10760" max="10760" width="13.7109375" style="99" customWidth="1"/>
    <col min="10761" max="11009" width="9.140625" style="99"/>
    <col min="11010" max="11010" width="10.85546875" style="99" customWidth="1"/>
    <col min="11011" max="11011" width="9.140625" style="99"/>
    <col min="11012" max="11012" width="15.42578125" style="99" customWidth="1"/>
    <col min="11013" max="11013" width="30.85546875" style="99" customWidth="1"/>
    <col min="11014" max="11014" width="6.85546875" style="99" customWidth="1"/>
    <col min="11015" max="11015" width="7" style="99" customWidth="1"/>
    <col min="11016" max="11016" width="13.7109375" style="99" customWidth="1"/>
    <col min="11017" max="11265" width="9.140625" style="99"/>
    <col min="11266" max="11266" width="10.85546875" style="99" customWidth="1"/>
    <col min="11267" max="11267" width="9.140625" style="99"/>
    <col min="11268" max="11268" width="15.42578125" style="99" customWidth="1"/>
    <col min="11269" max="11269" width="30.85546875" style="99" customWidth="1"/>
    <col min="11270" max="11270" width="6.85546875" style="99" customWidth="1"/>
    <col min="11271" max="11271" width="7" style="99" customWidth="1"/>
    <col min="11272" max="11272" width="13.7109375" style="99" customWidth="1"/>
    <col min="11273" max="11521" width="9.140625" style="99"/>
    <col min="11522" max="11522" width="10.85546875" style="99" customWidth="1"/>
    <col min="11523" max="11523" width="9.140625" style="99"/>
    <col min="11524" max="11524" width="15.42578125" style="99" customWidth="1"/>
    <col min="11525" max="11525" width="30.85546875" style="99" customWidth="1"/>
    <col min="11526" max="11526" width="6.85546875" style="99" customWidth="1"/>
    <col min="11527" max="11527" width="7" style="99" customWidth="1"/>
    <col min="11528" max="11528" width="13.7109375" style="99" customWidth="1"/>
    <col min="11529" max="11777" width="9.140625" style="99"/>
    <col min="11778" max="11778" width="10.85546875" style="99" customWidth="1"/>
    <col min="11779" max="11779" width="9.140625" style="99"/>
    <col min="11780" max="11780" width="15.42578125" style="99" customWidth="1"/>
    <col min="11781" max="11781" width="30.85546875" style="99" customWidth="1"/>
    <col min="11782" max="11782" width="6.85546875" style="99" customWidth="1"/>
    <col min="11783" max="11783" width="7" style="99" customWidth="1"/>
    <col min="11784" max="11784" width="13.7109375" style="99" customWidth="1"/>
    <col min="11785" max="12033" width="9.140625" style="99"/>
    <col min="12034" max="12034" width="10.85546875" style="99" customWidth="1"/>
    <col min="12035" max="12035" width="9.140625" style="99"/>
    <col min="12036" max="12036" width="15.42578125" style="99" customWidth="1"/>
    <col min="12037" max="12037" width="30.85546875" style="99" customWidth="1"/>
    <col min="12038" max="12038" width="6.85546875" style="99" customWidth="1"/>
    <col min="12039" max="12039" width="7" style="99" customWidth="1"/>
    <col min="12040" max="12040" width="13.7109375" style="99" customWidth="1"/>
    <col min="12041" max="12289" width="9.140625" style="99"/>
    <col min="12290" max="12290" width="10.85546875" style="99" customWidth="1"/>
    <col min="12291" max="12291" width="9.140625" style="99"/>
    <col min="12292" max="12292" width="15.42578125" style="99" customWidth="1"/>
    <col min="12293" max="12293" width="30.85546875" style="99" customWidth="1"/>
    <col min="12294" max="12294" width="6.85546875" style="99" customWidth="1"/>
    <col min="12295" max="12295" width="7" style="99" customWidth="1"/>
    <col min="12296" max="12296" width="13.7109375" style="99" customWidth="1"/>
    <col min="12297" max="12545" width="9.140625" style="99"/>
    <col min="12546" max="12546" width="10.85546875" style="99" customWidth="1"/>
    <col min="12547" max="12547" width="9.140625" style="99"/>
    <col min="12548" max="12548" width="15.42578125" style="99" customWidth="1"/>
    <col min="12549" max="12549" width="30.85546875" style="99" customWidth="1"/>
    <col min="12550" max="12550" width="6.85546875" style="99" customWidth="1"/>
    <col min="12551" max="12551" width="7" style="99" customWidth="1"/>
    <col min="12552" max="12552" width="13.7109375" style="99" customWidth="1"/>
    <col min="12553" max="12801" width="9.140625" style="99"/>
    <col min="12802" max="12802" width="10.85546875" style="99" customWidth="1"/>
    <col min="12803" max="12803" width="9.140625" style="99"/>
    <col min="12804" max="12804" width="15.42578125" style="99" customWidth="1"/>
    <col min="12805" max="12805" width="30.85546875" style="99" customWidth="1"/>
    <col min="12806" max="12806" width="6.85546875" style="99" customWidth="1"/>
    <col min="12807" max="12807" width="7" style="99" customWidth="1"/>
    <col min="12808" max="12808" width="13.7109375" style="99" customWidth="1"/>
    <col min="12809" max="13057" width="9.140625" style="99"/>
    <col min="13058" max="13058" width="10.85546875" style="99" customWidth="1"/>
    <col min="13059" max="13059" width="9.140625" style="99"/>
    <col min="13060" max="13060" width="15.42578125" style="99" customWidth="1"/>
    <col min="13061" max="13061" width="30.85546875" style="99" customWidth="1"/>
    <col min="13062" max="13062" width="6.85546875" style="99" customWidth="1"/>
    <col min="13063" max="13063" width="7" style="99" customWidth="1"/>
    <col min="13064" max="13064" width="13.7109375" style="99" customWidth="1"/>
    <col min="13065" max="13313" width="9.140625" style="99"/>
    <col min="13314" max="13314" width="10.85546875" style="99" customWidth="1"/>
    <col min="13315" max="13315" width="9.140625" style="99"/>
    <col min="13316" max="13316" width="15.42578125" style="99" customWidth="1"/>
    <col min="13317" max="13317" width="30.85546875" style="99" customWidth="1"/>
    <col min="13318" max="13318" width="6.85546875" style="99" customWidth="1"/>
    <col min="13319" max="13319" width="7" style="99" customWidth="1"/>
    <col min="13320" max="13320" width="13.7109375" style="99" customWidth="1"/>
    <col min="13321" max="13569" width="9.140625" style="99"/>
    <col min="13570" max="13570" width="10.85546875" style="99" customWidth="1"/>
    <col min="13571" max="13571" width="9.140625" style="99"/>
    <col min="13572" max="13572" width="15.42578125" style="99" customWidth="1"/>
    <col min="13573" max="13573" width="30.85546875" style="99" customWidth="1"/>
    <col min="13574" max="13574" width="6.85546875" style="99" customWidth="1"/>
    <col min="13575" max="13575" width="7" style="99" customWidth="1"/>
    <col min="13576" max="13576" width="13.7109375" style="99" customWidth="1"/>
    <col min="13577" max="13825" width="9.140625" style="99"/>
    <col min="13826" max="13826" width="10.85546875" style="99" customWidth="1"/>
    <col min="13827" max="13827" width="9.140625" style="99"/>
    <col min="13828" max="13828" width="15.42578125" style="99" customWidth="1"/>
    <col min="13829" max="13829" width="30.85546875" style="99" customWidth="1"/>
    <col min="13830" max="13830" width="6.85546875" style="99" customWidth="1"/>
    <col min="13831" max="13831" width="7" style="99" customWidth="1"/>
    <col min="13832" max="13832" width="13.7109375" style="99" customWidth="1"/>
    <col min="13833" max="14081" width="9.140625" style="99"/>
    <col min="14082" max="14082" width="10.85546875" style="99" customWidth="1"/>
    <col min="14083" max="14083" width="9.140625" style="99"/>
    <col min="14084" max="14084" width="15.42578125" style="99" customWidth="1"/>
    <col min="14085" max="14085" width="30.85546875" style="99" customWidth="1"/>
    <col min="14086" max="14086" width="6.85546875" style="99" customWidth="1"/>
    <col min="14087" max="14087" width="7" style="99" customWidth="1"/>
    <col min="14088" max="14088" width="13.7109375" style="99" customWidth="1"/>
    <col min="14089" max="14337" width="9.140625" style="99"/>
    <col min="14338" max="14338" width="10.85546875" style="99" customWidth="1"/>
    <col min="14339" max="14339" width="9.140625" style="99"/>
    <col min="14340" max="14340" width="15.42578125" style="99" customWidth="1"/>
    <col min="14341" max="14341" width="30.85546875" style="99" customWidth="1"/>
    <col min="14342" max="14342" width="6.85546875" style="99" customWidth="1"/>
    <col min="14343" max="14343" width="7" style="99" customWidth="1"/>
    <col min="14344" max="14344" width="13.7109375" style="99" customWidth="1"/>
    <col min="14345" max="14593" width="9.140625" style="99"/>
    <col min="14594" max="14594" width="10.85546875" style="99" customWidth="1"/>
    <col min="14595" max="14595" width="9.140625" style="99"/>
    <col min="14596" max="14596" width="15.42578125" style="99" customWidth="1"/>
    <col min="14597" max="14597" width="30.85546875" style="99" customWidth="1"/>
    <col min="14598" max="14598" width="6.85546875" style="99" customWidth="1"/>
    <col min="14599" max="14599" width="7" style="99" customWidth="1"/>
    <col min="14600" max="14600" width="13.7109375" style="99" customWidth="1"/>
    <col min="14601" max="14849" width="9.140625" style="99"/>
    <col min="14850" max="14850" width="10.85546875" style="99" customWidth="1"/>
    <col min="14851" max="14851" width="9.140625" style="99"/>
    <col min="14852" max="14852" width="15.42578125" style="99" customWidth="1"/>
    <col min="14853" max="14853" width="30.85546875" style="99" customWidth="1"/>
    <col min="14854" max="14854" width="6.85546875" style="99" customWidth="1"/>
    <col min="14855" max="14855" width="7" style="99" customWidth="1"/>
    <col min="14856" max="14856" width="13.7109375" style="99" customWidth="1"/>
    <col min="14857" max="15105" width="9.140625" style="99"/>
    <col min="15106" max="15106" width="10.85546875" style="99" customWidth="1"/>
    <col min="15107" max="15107" width="9.140625" style="99"/>
    <col min="15108" max="15108" width="15.42578125" style="99" customWidth="1"/>
    <col min="15109" max="15109" width="30.85546875" style="99" customWidth="1"/>
    <col min="15110" max="15110" width="6.85546875" style="99" customWidth="1"/>
    <col min="15111" max="15111" width="7" style="99" customWidth="1"/>
    <col min="15112" max="15112" width="13.7109375" style="99" customWidth="1"/>
    <col min="15113" max="15361" width="9.140625" style="99"/>
    <col min="15362" max="15362" width="10.85546875" style="99" customWidth="1"/>
    <col min="15363" max="15363" width="9.140625" style="99"/>
    <col min="15364" max="15364" width="15.42578125" style="99" customWidth="1"/>
    <col min="15365" max="15365" width="30.85546875" style="99" customWidth="1"/>
    <col min="15366" max="15366" width="6.85546875" style="99" customWidth="1"/>
    <col min="15367" max="15367" width="7" style="99" customWidth="1"/>
    <col min="15368" max="15368" width="13.7109375" style="99" customWidth="1"/>
    <col min="15369" max="15617" width="9.140625" style="99"/>
    <col min="15618" max="15618" width="10.85546875" style="99" customWidth="1"/>
    <col min="15619" max="15619" width="9.140625" style="99"/>
    <col min="15620" max="15620" width="15.42578125" style="99" customWidth="1"/>
    <col min="15621" max="15621" width="30.85546875" style="99" customWidth="1"/>
    <col min="15622" max="15622" width="6.85546875" style="99" customWidth="1"/>
    <col min="15623" max="15623" width="7" style="99" customWidth="1"/>
    <col min="15624" max="15624" width="13.7109375" style="99" customWidth="1"/>
    <col min="15625" max="15873" width="9.140625" style="99"/>
    <col min="15874" max="15874" width="10.85546875" style="99" customWidth="1"/>
    <col min="15875" max="15875" width="9.140625" style="99"/>
    <col min="15876" max="15876" width="15.42578125" style="99" customWidth="1"/>
    <col min="15877" max="15877" width="30.85546875" style="99" customWidth="1"/>
    <col min="15878" max="15878" width="6.85546875" style="99" customWidth="1"/>
    <col min="15879" max="15879" width="7" style="99" customWidth="1"/>
    <col min="15880" max="15880" width="13.7109375" style="99" customWidth="1"/>
    <col min="15881" max="16129" width="9.140625" style="99"/>
    <col min="16130" max="16130" width="10.85546875" style="99" customWidth="1"/>
    <col min="16131" max="16131" width="9.140625" style="99"/>
    <col min="16132" max="16132" width="15.42578125" style="99" customWidth="1"/>
    <col min="16133" max="16133" width="30.85546875" style="99" customWidth="1"/>
    <col min="16134" max="16134" width="6.85546875" style="99" customWidth="1"/>
    <col min="16135" max="16135" width="7" style="99" customWidth="1"/>
    <col min="16136" max="16136" width="13.7109375" style="99" customWidth="1"/>
    <col min="16137" max="16383" width="9.140625" style="99"/>
    <col min="16384" max="16384" width="9" style="99" customWidth="1"/>
  </cols>
  <sheetData>
    <row r="1" spans="1:10" s="101" customFormat="1" ht="24">
      <c r="A1" s="171" t="s">
        <v>54</v>
      </c>
      <c r="B1" s="171"/>
      <c r="C1" s="171"/>
      <c r="D1" s="171"/>
      <c r="E1" s="171"/>
      <c r="F1" s="171"/>
      <c r="G1" s="171"/>
      <c r="H1" s="171"/>
    </row>
    <row r="2" spans="1:10">
      <c r="B2" s="102"/>
      <c r="C2" s="102"/>
      <c r="D2" s="102"/>
      <c r="E2" s="102"/>
      <c r="I2" s="103"/>
    </row>
    <row r="3" spans="1:10" s="8" customFormat="1" ht="24">
      <c r="B3" s="52" t="s">
        <v>100</v>
      </c>
      <c r="F3" s="10"/>
      <c r="G3" s="10"/>
      <c r="H3" s="10"/>
    </row>
    <row r="4" spans="1:10" s="9" customFormat="1" ht="24">
      <c r="B4" s="104" t="s">
        <v>101</v>
      </c>
      <c r="F4" s="10"/>
      <c r="G4" s="10"/>
      <c r="H4" s="10"/>
    </row>
    <row r="5" spans="1:10" s="9" customFormat="1" ht="24.75" thickBot="1">
      <c r="B5" s="9" t="s">
        <v>121</v>
      </c>
      <c r="F5" s="105"/>
      <c r="G5" s="105"/>
      <c r="H5" s="105"/>
    </row>
    <row r="6" spans="1:10" s="8" customFormat="1" ht="24.75" thickTop="1">
      <c r="B6" s="190" t="s">
        <v>34</v>
      </c>
      <c r="C6" s="191"/>
      <c r="D6" s="191"/>
      <c r="E6" s="192"/>
      <c r="F6" s="196"/>
      <c r="G6" s="198" t="s">
        <v>36</v>
      </c>
      <c r="H6" s="198" t="s">
        <v>102</v>
      </c>
    </row>
    <row r="7" spans="1:10" s="8" customFormat="1" ht="24.75" thickBot="1">
      <c r="B7" s="193"/>
      <c r="C7" s="194"/>
      <c r="D7" s="194"/>
      <c r="E7" s="195"/>
      <c r="F7" s="197"/>
      <c r="G7" s="199"/>
      <c r="H7" s="199"/>
    </row>
    <row r="8" spans="1:10" s="8" customFormat="1" ht="24.75" thickTop="1">
      <c r="B8" s="106" t="s">
        <v>103</v>
      </c>
      <c r="C8" s="107"/>
      <c r="D8" s="107"/>
      <c r="E8" s="108"/>
      <c r="F8" s="109"/>
      <c r="G8" s="110"/>
      <c r="H8" s="109"/>
      <c r="I8" s="59"/>
    </row>
    <row r="9" spans="1:10" s="8" customFormat="1" ht="24">
      <c r="B9" s="187" t="s">
        <v>109</v>
      </c>
      <c r="C9" s="188"/>
      <c r="D9" s="188"/>
      <c r="E9" s="189"/>
      <c r="F9" s="177">
        <v>3.81</v>
      </c>
      <c r="G9" s="177">
        <v>0.62</v>
      </c>
      <c r="H9" s="179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1:10" s="8" customFormat="1" ht="24">
      <c r="B10" s="181" t="s">
        <v>107</v>
      </c>
      <c r="C10" s="182"/>
      <c r="D10" s="182"/>
      <c r="E10" s="183"/>
      <c r="F10" s="178"/>
      <c r="G10" s="178"/>
      <c r="H10" s="180"/>
    </row>
    <row r="11" spans="1:10" s="8" customFormat="1" ht="24.75" thickBot="1">
      <c r="B11" s="184" t="s">
        <v>104</v>
      </c>
      <c r="C11" s="185"/>
      <c r="D11" s="185"/>
      <c r="E11" s="186"/>
      <c r="F11" s="111">
        <f>SUM(F9)</f>
        <v>3.81</v>
      </c>
      <c r="G11" s="112">
        <f>SUM(G9)</f>
        <v>0.62</v>
      </c>
      <c r="H11" s="113" t="str">
        <f t="shared" ref="H11" si="0">IF(F11&gt;4.5,"มากที่สุด",IF(F11&gt;3.5,"มาก",IF(F11&gt;2.5,"ปานกลาง",IF(F11&gt;1.5,"น้อย",IF(F11&lt;=1.5,"น้อยที่สุด")))))</f>
        <v>มาก</v>
      </c>
    </row>
    <row r="12" spans="1:10" s="8" customFormat="1" ht="24.75" thickTop="1">
      <c r="B12" s="114" t="s">
        <v>105</v>
      </c>
      <c r="C12" s="115"/>
      <c r="D12" s="115"/>
      <c r="E12" s="116"/>
      <c r="F12" s="117"/>
      <c r="G12" s="117"/>
      <c r="H12" s="116"/>
    </row>
    <row r="13" spans="1:10" s="8" customFormat="1" ht="24">
      <c r="B13" s="187" t="s">
        <v>108</v>
      </c>
      <c r="C13" s="188"/>
      <c r="D13" s="188"/>
      <c r="E13" s="189"/>
      <c r="F13" s="177">
        <v>4.24</v>
      </c>
      <c r="G13" s="177">
        <v>0.6</v>
      </c>
      <c r="H13" s="179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8" customFormat="1" ht="24" customHeight="1">
      <c r="B14" s="181" t="s">
        <v>107</v>
      </c>
      <c r="C14" s="182"/>
      <c r="D14" s="182"/>
      <c r="E14" s="183"/>
      <c r="F14" s="178"/>
      <c r="G14" s="178"/>
      <c r="H14" s="180"/>
    </row>
    <row r="15" spans="1:10" s="8" customFormat="1" ht="24.75" thickBot="1">
      <c r="B15" s="184" t="s">
        <v>104</v>
      </c>
      <c r="C15" s="185"/>
      <c r="D15" s="185"/>
      <c r="E15" s="186"/>
      <c r="F15" s="112">
        <f>SUM(F13)</f>
        <v>4.24</v>
      </c>
      <c r="G15" s="118">
        <f>SUM(G13)</f>
        <v>0.6</v>
      </c>
      <c r="H15" s="113" t="str">
        <f t="shared" ref="H15" si="1">IF(F15&gt;4.5,"มากที่สุด",IF(F15&gt;3.5,"มาก",IF(F15&gt;2.5,"ปานกลาง",IF(F15&gt;1.5,"น้อย",IF(F15&lt;=1.5,"น้อยที่สุด")))))</f>
        <v>มาก</v>
      </c>
      <c r="J15" s="119"/>
    </row>
    <row r="16" spans="1:10" s="8" customFormat="1" ht="24.75" thickTop="1">
      <c r="B16" s="59"/>
      <c r="C16" s="59"/>
      <c r="D16" s="59"/>
      <c r="E16" s="59"/>
      <c r="F16" s="120"/>
      <c r="G16" s="120"/>
      <c r="H16" s="120"/>
    </row>
    <row r="17" spans="1:10" s="8" customFormat="1" ht="24">
      <c r="B17" s="9"/>
      <c r="C17" s="9" t="s">
        <v>106</v>
      </c>
      <c r="D17" s="9"/>
      <c r="E17" s="9"/>
      <c r="F17" s="9"/>
      <c r="G17" s="9"/>
      <c r="H17" s="9"/>
      <c r="I17" s="9"/>
      <c r="J17" s="9"/>
    </row>
    <row r="18" spans="1:10" s="8" customFormat="1" ht="24">
      <c r="B18" s="9" t="s">
        <v>122</v>
      </c>
      <c r="C18" s="9"/>
      <c r="D18" s="9"/>
      <c r="E18" s="9"/>
      <c r="F18" s="9"/>
      <c r="G18" s="9"/>
      <c r="H18" s="9"/>
      <c r="I18" s="9"/>
      <c r="J18" s="9"/>
    </row>
    <row r="19" spans="1:10" s="8" customFormat="1" ht="24">
      <c r="B19" s="9" t="s">
        <v>123</v>
      </c>
      <c r="C19" s="9"/>
      <c r="D19" s="9"/>
      <c r="E19" s="9"/>
      <c r="F19" s="9"/>
      <c r="G19" s="9"/>
      <c r="H19" s="9"/>
      <c r="I19" s="9"/>
      <c r="J19" s="9"/>
    </row>
    <row r="20" spans="1:10" s="8" customFormat="1" ht="24">
      <c r="A20" s="121"/>
      <c r="B20" s="121"/>
      <c r="C20" s="121"/>
      <c r="D20" s="121"/>
      <c r="E20" s="121"/>
      <c r="F20" s="121"/>
      <c r="G20" s="9"/>
      <c r="H20" s="9"/>
    </row>
    <row r="21" spans="1:10" s="8" customFormat="1" ht="24">
      <c r="B21" s="9"/>
      <c r="C21" s="9"/>
      <c r="D21" s="9"/>
      <c r="E21" s="9"/>
      <c r="F21" s="9"/>
      <c r="G21" s="9"/>
      <c r="H21" s="9"/>
      <c r="I21" s="9"/>
      <c r="J21" s="9"/>
    </row>
    <row r="22" spans="1:10" s="8" customFormat="1" ht="24">
      <c r="B22" s="9"/>
      <c r="C22" s="9"/>
      <c r="D22" s="9"/>
      <c r="E22" s="9"/>
      <c r="F22" s="9"/>
      <c r="G22" s="9"/>
      <c r="H22" s="9"/>
      <c r="I22" s="9"/>
      <c r="J22" s="9"/>
    </row>
    <row r="23" spans="1:10" s="101" customFormat="1" ht="24">
      <c r="B23" s="122"/>
      <c r="C23" s="122"/>
      <c r="D23" s="122"/>
      <c r="E23" s="122"/>
      <c r="F23" s="123"/>
      <c r="G23" s="123"/>
      <c r="H23" s="124"/>
    </row>
  </sheetData>
  <mergeCells count="17">
    <mergeCell ref="B9:E9"/>
    <mergeCell ref="A1:H1"/>
    <mergeCell ref="B6:E7"/>
    <mergeCell ref="F6:F7"/>
    <mergeCell ref="G6:G7"/>
    <mergeCell ref="H6:H7"/>
    <mergeCell ref="B10:E10"/>
    <mergeCell ref="B11:E11"/>
    <mergeCell ref="B14:E14"/>
    <mergeCell ref="B15:E15"/>
    <mergeCell ref="B13:E13"/>
    <mergeCell ref="G13:G14"/>
    <mergeCell ref="H13:H14"/>
    <mergeCell ref="F9:F10"/>
    <mergeCell ref="G9:G10"/>
    <mergeCell ref="H9:H10"/>
    <mergeCell ref="F13:F14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topLeftCell="A19" zoomScale="140" zoomScaleNormal="140" workbookViewId="0">
      <selection activeCell="B31" sqref="B31:F31"/>
    </sheetView>
  </sheetViews>
  <sheetFormatPr defaultColWidth="13" defaultRowHeight="23.25"/>
  <cols>
    <col min="1" max="2" width="1.85546875" style="17" customWidth="1"/>
    <col min="3" max="3" width="73.28515625" style="17" customWidth="1"/>
    <col min="4" max="4" width="5.42578125" style="17" customWidth="1"/>
    <col min="5" max="5" width="5.5703125" style="17" customWidth="1"/>
    <col min="6" max="6" width="9.42578125" style="17" customWidth="1"/>
    <col min="7" max="7" width="15.140625" style="17" customWidth="1"/>
    <col min="8" max="10" width="13" style="17" customWidth="1"/>
    <col min="11" max="256" width="13" style="17"/>
    <col min="257" max="257" width="6.28515625" style="17" customWidth="1"/>
    <col min="258" max="258" width="1.85546875" style="17" customWidth="1"/>
    <col min="259" max="259" width="66.42578125" style="17" customWidth="1"/>
    <col min="260" max="260" width="5.42578125" style="17" customWidth="1"/>
    <col min="261" max="261" width="5.5703125" style="17" customWidth="1"/>
    <col min="262" max="262" width="9.42578125" style="17" customWidth="1"/>
    <col min="263" max="263" width="15.140625" style="17" customWidth="1"/>
    <col min="264" max="266" width="13" style="17" customWidth="1"/>
    <col min="267" max="512" width="13" style="17"/>
    <col min="513" max="513" width="6.28515625" style="17" customWidth="1"/>
    <col min="514" max="514" width="1.85546875" style="17" customWidth="1"/>
    <col min="515" max="515" width="66.42578125" style="17" customWidth="1"/>
    <col min="516" max="516" width="5.42578125" style="17" customWidth="1"/>
    <col min="517" max="517" width="5.5703125" style="17" customWidth="1"/>
    <col min="518" max="518" width="9.42578125" style="17" customWidth="1"/>
    <col min="519" max="519" width="15.140625" style="17" customWidth="1"/>
    <col min="520" max="522" width="13" style="17" customWidth="1"/>
    <col min="523" max="768" width="13" style="17"/>
    <col min="769" max="769" width="6.28515625" style="17" customWidth="1"/>
    <col min="770" max="770" width="1.85546875" style="17" customWidth="1"/>
    <col min="771" max="771" width="66.42578125" style="17" customWidth="1"/>
    <col min="772" max="772" width="5.42578125" style="17" customWidth="1"/>
    <col min="773" max="773" width="5.5703125" style="17" customWidth="1"/>
    <col min="774" max="774" width="9.42578125" style="17" customWidth="1"/>
    <col min="775" max="775" width="15.140625" style="17" customWidth="1"/>
    <col min="776" max="778" width="13" style="17" customWidth="1"/>
    <col min="779" max="1024" width="13" style="17"/>
    <col min="1025" max="1025" width="6.28515625" style="17" customWidth="1"/>
    <col min="1026" max="1026" width="1.85546875" style="17" customWidth="1"/>
    <col min="1027" max="1027" width="66.42578125" style="17" customWidth="1"/>
    <col min="1028" max="1028" width="5.42578125" style="17" customWidth="1"/>
    <col min="1029" max="1029" width="5.5703125" style="17" customWidth="1"/>
    <col min="1030" max="1030" width="9.42578125" style="17" customWidth="1"/>
    <col min="1031" max="1031" width="15.140625" style="17" customWidth="1"/>
    <col min="1032" max="1034" width="13" style="17" customWidth="1"/>
    <col min="1035" max="1280" width="13" style="17"/>
    <col min="1281" max="1281" width="6.28515625" style="17" customWidth="1"/>
    <col min="1282" max="1282" width="1.85546875" style="17" customWidth="1"/>
    <col min="1283" max="1283" width="66.42578125" style="17" customWidth="1"/>
    <col min="1284" max="1284" width="5.42578125" style="17" customWidth="1"/>
    <col min="1285" max="1285" width="5.5703125" style="17" customWidth="1"/>
    <col min="1286" max="1286" width="9.42578125" style="17" customWidth="1"/>
    <col min="1287" max="1287" width="15.140625" style="17" customWidth="1"/>
    <col min="1288" max="1290" width="13" style="17" customWidth="1"/>
    <col min="1291" max="1536" width="13" style="17"/>
    <col min="1537" max="1537" width="6.28515625" style="17" customWidth="1"/>
    <col min="1538" max="1538" width="1.85546875" style="17" customWidth="1"/>
    <col min="1539" max="1539" width="66.42578125" style="17" customWidth="1"/>
    <col min="1540" max="1540" width="5.42578125" style="17" customWidth="1"/>
    <col min="1541" max="1541" width="5.5703125" style="17" customWidth="1"/>
    <col min="1542" max="1542" width="9.42578125" style="17" customWidth="1"/>
    <col min="1543" max="1543" width="15.140625" style="17" customWidth="1"/>
    <col min="1544" max="1546" width="13" style="17" customWidth="1"/>
    <col min="1547" max="1792" width="13" style="17"/>
    <col min="1793" max="1793" width="6.28515625" style="17" customWidth="1"/>
    <col min="1794" max="1794" width="1.85546875" style="17" customWidth="1"/>
    <col min="1795" max="1795" width="66.42578125" style="17" customWidth="1"/>
    <col min="1796" max="1796" width="5.42578125" style="17" customWidth="1"/>
    <col min="1797" max="1797" width="5.5703125" style="17" customWidth="1"/>
    <col min="1798" max="1798" width="9.42578125" style="17" customWidth="1"/>
    <col min="1799" max="1799" width="15.140625" style="17" customWidth="1"/>
    <col min="1800" max="1802" width="13" style="17" customWidth="1"/>
    <col min="1803" max="2048" width="13" style="17"/>
    <col min="2049" max="2049" width="6.28515625" style="17" customWidth="1"/>
    <col min="2050" max="2050" width="1.85546875" style="17" customWidth="1"/>
    <col min="2051" max="2051" width="66.42578125" style="17" customWidth="1"/>
    <col min="2052" max="2052" width="5.42578125" style="17" customWidth="1"/>
    <col min="2053" max="2053" width="5.5703125" style="17" customWidth="1"/>
    <col min="2054" max="2054" width="9.42578125" style="17" customWidth="1"/>
    <col min="2055" max="2055" width="15.140625" style="17" customWidth="1"/>
    <col min="2056" max="2058" width="13" style="17" customWidth="1"/>
    <col min="2059" max="2304" width="13" style="17"/>
    <col min="2305" max="2305" width="6.28515625" style="17" customWidth="1"/>
    <col min="2306" max="2306" width="1.85546875" style="17" customWidth="1"/>
    <col min="2307" max="2307" width="66.42578125" style="17" customWidth="1"/>
    <col min="2308" max="2308" width="5.42578125" style="17" customWidth="1"/>
    <col min="2309" max="2309" width="5.5703125" style="17" customWidth="1"/>
    <col min="2310" max="2310" width="9.42578125" style="17" customWidth="1"/>
    <col min="2311" max="2311" width="15.140625" style="17" customWidth="1"/>
    <col min="2312" max="2314" width="13" style="17" customWidth="1"/>
    <col min="2315" max="2560" width="13" style="17"/>
    <col min="2561" max="2561" width="6.28515625" style="17" customWidth="1"/>
    <col min="2562" max="2562" width="1.85546875" style="17" customWidth="1"/>
    <col min="2563" max="2563" width="66.42578125" style="17" customWidth="1"/>
    <col min="2564" max="2564" width="5.42578125" style="17" customWidth="1"/>
    <col min="2565" max="2565" width="5.5703125" style="17" customWidth="1"/>
    <col min="2566" max="2566" width="9.42578125" style="17" customWidth="1"/>
    <col min="2567" max="2567" width="15.140625" style="17" customWidth="1"/>
    <col min="2568" max="2570" width="13" style="17" customWidth="1"/>
    <col min="2571" max="2816" width="13" style="17"/>
    <col min="2817" max="2817" width="6.28515625" style="17" customWidth="1"/>
    <col min="2818" max="2818" width="1.85546875" style="17" customWidth="1"/>
    <col min="2819" max="2819" width="66.42578125" style="17" customWidth="1"/>
    <col min="2820" max="2820" width="5.42578125" style="17" customWidth="1"/>
    <col min="2821" max="2821" width="5.5703125" style="17" customWidth="1"/>
    <col min="2822" max="2822" width="9.42578125" style="17" customWidth="1"/>
    <col min="2823" max="2823" width="15.140625" style="17" customWidth="1"/>
    <col min="2824" max="2826" width="13" style="17" customWidth="1"/>
    <col min="2827" max="3072" width="13" style="17"/>
    <col min="3073" max="3073" width="6.28515625" style="17" customWidth="1"/>
    <col min="3074" max="3074" width="1.85546875" style="17" customWidth="1"/>
    <col min="3075" max="3075" width="66.42578125" style="17" customWidth="1"/>
    <col min="3076" max="3076" width="5.42578125" style="17" customWidth="1"/>
    <col min="3077" max="3077" width="5.5703125" style="17" customWidth="1"/>
    <col min="3078" max="3078" width="9.42578125" style="17" customWidth="1"/>
    <col min="3079" max="3079" width="15.140625" style="17" customWidth="1"/>
    <col min="3080" max="3082" width="13" style="17" customWidth="1"/>
    <col min="3083" max="3328" width="13" style="17"/>
    <col min="3329" max="3329" width="6.28515625" style="17" customWidth="1"/>
    <col min="3330" max="3330" width="1.85546875" style="17" customWidth="1"/>
    <col min="3331" max="3331" width="66.42578125" style="17" customWidth="1"/>
    <col min="3332" max="3332" width="5.42578125" style="17" customWidth="1"/>
    <col min="3333" max="3333" width="5.5703125" style="17" customWidth="1"/>
    <col min="3334" max="3334" width="9.42578125" style="17" customWidth="1"/>
    <col min="3335" max="3335" width="15.140625" style="17" customWidth="1"/>
    <col min="3336" max="3338" width="13" style="17" customWidth="1"/>
    <col min="3339" max="3584" width="13" style="17"/>
    <col min="3585" max="3585" width="6.28515625" style="17" customWidth="1"/>
    <col min="3586" max="3586" width="1.85546875" style="17" customWidth="1"/>
    <col min="3587" max="3587" width="66.42578125" style="17" customWidth="1"/>
    <col min="3588" max="3588" width="5.42578125" style="17" customWidth="1"/>
    <col min="3589" max="3589" width="5.5703125" style="17" customWidth="1"/>
    <col min="3590" max="3590" width="9.42578125" style="17" customWidth="1"/>
    <col min="3591" max="3591" width="15.140625" style="17" customWidth="1"/>
    <col min="3592" max="3594" width="13" style="17" customWidth="1"/>
    <col min="3595" max="3840" width="13" style="17"/>
    <col min="3841" max="3841" width="6.28515625" style="17" customWidth="1"/>
    <col min="3842" max="3842" width="1.85546875" style="17" customWidth="1"/>
    <col min="3843" max="3843" width="66.42578125" style="17" customWidth="1"/>
    <col min="3844" max="3844" width="5.42578125" style="17" customWidth="1"/>
    <col min="3845" max="3845" width="5.5703125" style="17" customWidth="1"/>
    <col min="3846" max="3846" width="9.42578125" style="17" customWidth="1"/>
    <col min="3847" max="3847" width="15.140625" style="17" customWidth="1"/>
    <col min="3848" max="3850" width="13" style="17" customWidth="1"/>
    <col min="3851" max="4096" width="13" style="17"/>
    <col min="4097" max="4097" width="6.28515625" style="17" customWidth="1"/>
    <col min="4098" max="4098" width="1.85546875" style="17" customWidth="1"/>
    <col min="4099" max="4099" width="66.42578125" style="17" customWidth="1"/>
    <col min="4100" max="4100" width="5.42578125" style="17" customWidth="1"/>
    <col min="4101" max="4101" width="5.5703125" style="17" customWidth="1"/>
    <col min="4102" max="4102" width="9.42578125" style="17" customWidth="1"/>
    <col min="4103" max="4103" width="15.140625" style="17" customWidth="1"/>
    <col min="4104" max="4106" width="13" style="17" customWidth="1"/>
    <col min="4107" max="4352" width="13" style="17"/>
    <col min="4353" max="4353" width="6.28515625" style="17" customWidth="1"/>
    <col min="4354" max="4354" width="1.85546875" style="17" customWidth="1"/>
    <col min="4355" max="4355" width="66.42578125" style="17" customWidth="1"/>
    <col min="4356" max="4356" width="5.42578125" style="17" customWidth="1"/>
    <col min="4357" max="4357" width="5.5703125" style="17" customWidth="1"/>
    <col min="4358" max="4358" width="9.42578125" style="17" customWidth="1"/>
    <col min="4359" max="4359" width="15.140625" style="17" customWidth="1"/>
    <col min="4360" max="4362" width="13" style="17" customWidth="1"/>
    <col min="4363" max="4608" width="13" style="17"/>
    <col min="4609" max="4609" width="6.28515625" style="17" customWidth="1"/>
    <col min="4610" max="4610" width="1.85546875" style="17" customWidth="1"/>
    <col min="4611" max="4611" width="66.42578125" style="17" customWidth="1"/>
    <col min="4612" max="4612" width="5.42578125" style="17" customWidth="1"/>
    <col min="4613" max="4613" width="5.5703125" style="17" customWidth="1"/>
    <col min="4614" max="4614" width="9.42578125" style="17" customWidth="1"/>
    <col min="4615" max="4615" width="15.140625" style="17" customWidth="1"/>
    <col min="4616" max="4618" width="13" style="17" customWidth="1"/>
    <col min="4619" max="4864" width="13" style="17"/>
    <col min="4865" max="4865" width="6.28515625" style="17" customWidth="1"/>
    <col min="4866" max="4866" width="1.85546875" style="17" customWidth="1"/>
    <col min="4867" max="4867" width="66.42578125" style="17" customWidth="1"/>
    <col min="4868" max="4868" width="5.42578125" style="17" customWidth="1"/>
    <col min="4869" max="4869" width="5.5703125" style="17" customWidth="1"/>
    <col min="4870" max="4870" width="9.42578125" style="17" customWidth="1"/>
    <col min="4871" max="4871" width="15.140625" style="17" customWidth="1"/>
    <col min="4872" max="4874" width="13" style="17" customWidth="1"/>
    <col min="4875" max="5120" width="13" style="17"/>
    <col min="5121" max="5121" width="6.28515625" style="17" customWidth="1"/>
    <col min="5122" max="5122" width="1.85546875" style="17" customWidth="1"/>
    <col min="5123" max="5123" width="66.42578125" style="17" customWidth="1"/>
    <col min="5124" max="5124" width="5.42578125" style="17" customWidth="1"/>
    <col min="5125" max="5125" width="5.5703125" style="17" customWidth="1"/>
    <col min="5126" max="5126" width="9.42578125" style="17" customWidth="1"/>
    <col min="5127" max="5127" width="15.140625" style="17" customWidth="1"/>
    <col min="5128" max="5130" width="13" style="17" customWidth="1"/>
    <col min="5131" max="5376" width="13" style="17"/>
    <col min="5377" max="5377" width="6.28515625" style="17" customWidth="1"/>
    <col min="5378" max="5378" width="1.85546875" style="17" customWidth="1"/>
    <col min="5379" max="5379" width="66.42578125" style="17" customWidth="1"/>
    <col min="5380" max="5380" width="5.42578125" style="17" customWidth="1"/>
    <col min="5381" max="5381" width="5.5703125" style="17" customWidth="1"/>
    <col min="5382" max="5382" width="9.42578125" style="17" customWidth="1"/>
    <col min="5383" max="5383" width="15.140625" style="17" customWidth="1"/>
    <col min="5384" max="5386" width="13" style="17" customWidth="1"/>
    <col min="5387" max="5632" width="13" style="17"/>
    <col min="5633" max="5633" width="6.28515625" style="17" customWidth="1"/>
    <col min="5634" max="5634" width="1.85546875" style="17" customWidth="1"/>
    <col min="5635" max="5635" width="66.42578125" style="17" customWidth="1"/>
    <col min="5636" max="5636" width="5.42578125" style="17" customWidth="1"/>
    <col min="5637" max="5637" width="5.5703125" style="17" customWidth="1"/>
    <col min="5638" max="5638" width="9.42578125" style="17" customWidth="1"/>
    <col min="5639" max="5639" width="15.140625" style="17" customWidth="1"/>
    <col min="5640" max="5642" width="13" style="17" customWidth="1"/>
    <col min="5643" max="5888" width="13" style="17"/>
    <col min="5889" max="5889" width="6.28515625" style="17" customWidth="1"/>
    <col min="5890" max="5890" width="1.85546875" style="17" customWidth="1"/>
    <col min="5891" max="5891" width="66.42578125" style="17" customWidth="1"/>
    <col min="5892" max="5892" width="5.42578125" style="17" customWidth="1"/>
    <col min="5893" max="5893" width="5.5703125" style="17" customWidth="1"/>
    <col min="5894" max="5894" width="9.42578125" style="17" customWidth="1"/>
    <col min="5895" max="5895" width="15.140625" style="17" customWidth="1"/>
    <col min="5896" max="5898" width="13" style="17" customWidth="1"/>
    <col min="5899" max="6144" width="13" style="17"/>
    <col min="6145" max="6145" width="6.28515625" style="17" customWidth="1"/>
    <col min="6146" max="6146" width="1.85546875" style="17" customWidth="1"/>
    <col min="6147" max="6147" width="66.42578125" style="17" customWidth="1"/>
    <col min="6148" max="6148" width="5.42578125" style="17" customWidth="1"/>
    <col min="6149" max="6149" width="5.5703125" style="17" customWidth="1"/>
    <col min="6150" max="6150" width="9.42578125" style="17" customWidth="1"/>
    <col min="6151" max="6151" width="15.140625" style="17" customWidth="1"/>
    <col min="6152" max="6154" width="13" style="17" customWidth="1"/>
    <col min="6155" max="6400" width="13" style="17"/>
    <col min="6401" max="6401" width="6.28515625" style="17" customWidth="1"/>
    <col min="6402" max="6402" width="1.85546875" style="17" customWidth="1"/>
    <col min="6403" max="6403" width="66.42578125" style="17" customWidth="1"/>
    <col min="6404" max="6404" width="5.42578125" style="17" customWidth="1"/>
    <col min="6405" max="6405" width="5.5703125" style="17" customWidth="1"/>
    <col min="6406" max="6406" width="9.42578125" style="17" customWidth="1"/>
    <col min="6407" max="6407" width="15.140625" style="17" customWidth="1"/>
    <col min="6408" max="6410" width="13" style="17" customWidth="1"/>
    <col min="6411" max="6656" width="13" style="17"/>
    <col min="6657" max="6657" width="6.28515625" style="17" customWidth="1"/>
    <col min="6658" max="6658" width="1.85546875" style="17" customWidth="1"/>
    <col min="6659" max="6659" width="66.42578125" style="17" customWidth="1"/>
    <col min="6660" max="6660" width="5.42578125" style="17" customWidth="1"/>
    <col min="6661" max="6661" width="5.5703125" style="17" customWidth="1"/>
    <col min="6662" max="6662" width="9.42578125" style="17" customWidth="1"/>
    <col min="6663" max="6663" width="15.140625" style="17" customWidth="1"/>
    <col min="6664" max="6666" width="13" style="17" customWidth="1"/>
    <col min="6667" max="6912" width="13" style="17"/>
    <col min="6913" max="6913" width="6.28515625" style="17" customWidth="1"/>
    <col min="6914" max="6914" width="1.85546875" style="17" customWidth="1"/>
    <col min="6915" max="6915" width="66.42578125" style="17" customWidth="1"/>
    <col min="6916" max="6916" width="5.42578125" style="17" customWidth="1"/>
    <col min="6917" max="6917" width="5.5703125" style="17" customWidth="1"/>
    <col min="6918" max="6918" width="9.42578125" style="17" customWidth="1"/>
    <col min="6919" max="6919" width="15.140625" style="17" customWidth="1"/>
    <col min="6920" max="6922" width="13" style="17" customWidth="1"/>
    <col min="6923" max="7168" width="13" style="17"/>
    <col min="7169" max="7169" width="6.28515625" style="17" customWidth="1"/>
    <col min="7170" max="7170" width="1.85546875" style="17" customWidth="1"/>
    <col min="7171" max="7171" width="66.42578125" style="17" customWidth="1"/>
    <col min="7172" max="7172" width="5.42578125" style="17" customWidth="1"/>
    <col min="7173" max="7173" width="5.5703125" style="17" customWidth="1"/>
    <col min="7174" max="7174" width="9.42578125" style="17" customWidth="1"/>
    <col min="7175" max="7175" width="15.140625" style="17" customWidth="1"/>
    <col min="7176" max="7178" width="13" style="17" customWidth="1"/>
    <col min="7179" max="7424" width="13" style="17"/>
    <col min="7425" max="7425" width="6.28515625" style="17" customWidth="1"/>
    <col min="7426" max="7426" width="1.85546875" style="17" customWidth="1"/>
    <col min="7427" max="7427" width="66.42578125" style="17" customWidth="1"/>
    <col min="7428" max="7428" width="5.42578125" style="17" customWidth="1"/>
    <col min="7429" max="7429" width="5.5703125" style="17" customWidth="1"/>
    <col min="7430" max="7430" width="9.42578125" style="17" customWidth="1"/>
    <col min="7431" max="7431" width="15.140625" style="17" customWidth="1"/>
    <col min="7432" max="7434" width="13" style="17" customWidth="1"/>
    <col min="7435" max="7680" width="13" style="17"/>
    <col min="7681" max="7681" width="6.28515625" style="17" customWidth="1"/>
    <col min="7682" max="7682" width="1.85546875" style="17" customWidth="1"/>
    <col min="7683" max="7683" width="66.42578125" style="17" customWidth="1"/>
    <col min="7684" max="7684" width="5.42578125" style="17" customWidth="1"/>
    <col min="7685" max="7685" width="5.5703125" style="17" customWidth="1"/>
    <col min="7686" max="7686" width="9.42578125" style="17" customWidth="1"/>
    <col min="7687" max="7687" width="15.140625" style="17" customWidth="1"/>
    <col min="7688" max="7690" width="13" style="17" customWidth="1"/>
    <col min="7691" max="7936" width="13" style="17"/>
    <col min="7937" max="7937" width="6.28515625" style="17" customWidth="1"/>
    <col min="7938" max="7938" width="1.85546875" style="17" customWidth="1"/>
    <col min="7939" max="7939" width="66.42578125" style="17" customWidth="1"/>
    <col min="7940" max="7940" width="5.42578125" style="17" customWidth="1"/>
    <col min="7941" max="7941" width="5.5703125" style="17" customWidth="1"/>
    <col min="7942" max="7942" width="9.42578125" style="17" customWidth="1"/>
    <col min="7943" max="7943" width="15.140625" style="17" customWidth="1"/>
    <col min="7944" max="7946" width="13" style="17" customWidth="1"/>
    <col min="7947" max="8192" width="13" style="17"/>
    <col min="8193" max="8193" width="6.28515625" style="17" customWidth="1"/>
    <col min="8194" max="8194" width="1.85546875" style="17" customWidth="1"/>
    <col min="8195" max="8195" width="66.42578125" style="17" customWidth="1"/>
    <col min="8196" max="8196" width="5.42578125" style="17" customWidth="1"/>
    <col min="8197" max="8197" width="5.5703125" style="17" customWidth="1"/>
    <col min="8198" max="8198" width="9.42578125" style="17" customWidth="1"/>
    <col min="8199" max="8199" width="15.140625" style="17" customWidth="1"/>
    <col min="8200" max="8202" width="13" style="17" customWidth="1"/>
    <col min="8203" max="8448" width="13" style="17"/>
    <col min="8449" max="8449" width="6.28515625" style="17" customWidth="1"/>
    <col min="8450" max="8450" width="1.85546875" style="17" customWidth="1"/>
    <col min="8451" max="8451" width="66.42578125" style="17" customWidth="1"/>
    <col min="8452" max="8452" width="5.42578125" style="17" customWidth="1"/>
    <col min="8453" max="8453" width="5.5703125" style="17" customWidth="1"/>
    <col min="8454" max="8454" width="9.42578125" style="17" customWidth="1"/>
    <col min="8455" max="8455" width="15.140625" style="17" customWidth="1"/>
    <col min="8456" max="8458" width="13" style="17" customWidth="1"/>
    <col min="8459" max="8704" width="13" style="17"/>
    <col min="8705" max="8705" width="6.28515625" style="17" customWidth="1"/>
    <col min="8706" max="8706" width="1.85546875" style="17" customWidth="1"/>
    <col min="8707" max="8707" width="66.42578125" style="17" customWidth="1"/>
    <col min="8708" max="8708" width="5.42578125" style="17" customWidth="1"/>
    <col min="8709" max="8709" width="5.5703125" style="17" customWidth="1"/>
    <col min="8710" max="8710" width="9.42578125" style="17" customWidth="1"/>
    <col min="8711" max="8711" width="15.140625" style="17" customWidth="1"/>
    <col min="8712" max="8714" width="13" style="17" customWidth="1"/>
    <col min="8715" max="8960" width="13" style="17"/>
    <col min="8961" max="8961" width="6.28515625" style="17" customWidth="1"/>
    <col min="8962" max="8962" width="1.85546875" style="17" customWidth="1"/>
    <col min="8963" max="8963" width="66.42578125" style="17" customWidth="1"/>
    <col min="8964" max="8964" width="5.42578125" style="17" customWidth="1"/>
    <col min="8965" max="8965" width="5.5703125" style="17" customWidth="1"/>
    <col min="8966" max="8966" width="9.42578125" style="17" customWidth="1"/>
    <col min="8967" max="8967" width="15.140625" style="17" customWidth="1"/>
    <col min="8968" max="8970" width="13" style="17" customWidth="1"/>
    <col min="8971" max="9216" width="13" style="17"/>
    <col min="9217" max="9217" width="6.28515625" style="17" customWidth="1"/>
    <col min="9218" max="9218" width="1.85546875" style="17" customWidth="1"/>
    <col min="9219" max="9219" width="66.42578125" style="17" customWidth="1"/>
    <col min="9220" max="9220" width="5.42578125" style="17" customWidth="1"/>
    <col min="9221" max="9221" width="5.5703125" style="17" customWidth="1"/>
    <col min="9222" max="9222" width="9.42578125" style="17" customWidth="1"/>
    <col min="9223" max="9223" width="15.140625" style="17" customWidth="1"/>
    <col min="9224" max="9226" width="13" style="17" customWidth="1"/>
    <col min="9227" max="9472" width="13" style="17"/>
    <col min="9473" max="9473" width="6.28515625" style="17" customWidth="1"/>
    <col min="9474" max="9474" width="1.85546875" style="17" customWidth="1"/>
    <col min="9475" max="9475" width="66.42578125" style="17" customWidth="1"/>
    <col min="9476" max="9476" width="5.42578125" style="17" customWidth="1"/>
    <col min="9477" max="9477" width="5.5703125" style="17" customWidth="1"/>
    <col min="9478" max="9478" width="9.42578125" style="17" customWidth="1"/>
    <col min="9479" max="9479" width="15.140625" style="17" customWidth="1"/>
    <col min="9480" max="9482" width="13" style="17" customWidth="1"/>
    <col min="9483" max="9728" width="13" style="17"/>
    <col min="9729" max="9729" width="6.28515625" style="17" customWidth="1"/>
    <col min="9730" max="9730" width="1.85546875" style="17" customWidth="1"/>
    <col min="9731" max="9731" width="66.42578125" style="17" customWidth="1"/>
    <col min="9732" max="9732" width="5.42578125" style="17" customWidth="1"/>
    <col min="9733" max="9733" width="5.5703125" style="17" customWidth="1"/>
    <col min="9734" max="9734" width="9.42578125" style="17" customWidth="1"/>
    <col min="9735" max="9735" width="15.140625" style="17" customWidth="1"/>
    <col min="9736" max="9738" width="13" style="17" customWidth="1"/>
    <col min="9739" max="9984" width="13" style="17"/>
    <col min="9985" max="9985" width="6.28515625" style="17" customWidth="1"/>
    <col min="9986" max="9986" width="1.85546875" style="17" customWidth="1"/>
    <col min="9987" max="9987" width="66.42578125" style="17" customWidth="1"/>
    <col min="9988" max="9988" width="5.42578125" style="17" customWidth="1"/>
    <col min="9989" max="9989" width="5.5703125" style="17" customWidth="1"/>
    <col min="9990" max="9990" width="9.42578125" style="17" customWidth="1"/>
    <col min="9991" max="9991" width="15.140625" style="17" customWidth="1"/>
    <col min="9992" max="9994" width="13" style="17" customWidth="1"/>
    <col min="9995" max="10240" width="13" style="17"/>
    <col min="10241" max="10241" width="6.28515625" style="17" customWidth="1"/>
    <col min="10242" max="10242" width="1.85546875" style="17" customWidth="1"/>
    <col min="10243" max="10243" width="66.42578125" style="17" customWidth="1"/>
    <col min="10244" max="10244" width="5.42578125" style="17" customWidth="1"/>
    <col min="10245" max="10245" width="5.5703125" style="17" customWidth="1"/>
    <col min="10246" max="10246" width="9.42578125" style="17" customWidth="1"/>
    <col min="10247" max="10247" width="15.140625" style="17" customWidth="1"/>
    <col min="10248" max="10250" width="13" style="17" customWidth="1"/>
    <col min="10251" max="10496" width="13" style="17"/>
    <col min="10497" max="10497" width="6.28515625" style="17" customWidth="1"/>
    <col min="10498" max="10498" width="1.85546875" style="17" customWidth="1"/>
    <col min="10499" max="10499" width="66.42578125" style="17" customWidth="1"/>
    <col min="10500" max="10500" width="5.42578125" style="17" customWidth="1"/>
    <col min="10501" max="10501" width="5.5703125" style="17" customWidth="1"/>
    <col min="10502" max="10502" width="9.42578125" style="17" customWidth="1"/>
    <col min="10503" max="10503" width="15.140625" style="17" customWidth="1"/>
    <col min="10504" max="10506" width="13" style="17" customWidth="1"/>
    <col min="10507" max="10752" width="13" style="17"/>
    <col min="10753" max="10753" width="6.28515625" style="17" customWidth="1"/>
    <col min="10754" max="10754" width="1.85546875" style="17" customWidth="1"/>
    <col min="10755" max="10755" width="66.42578125" style="17" customWidth="1"/>
    <col min="10756" max="10756" width="5.42578125" style="17" customWidth="1"/>
    <col min="10757" max="10757" width="5.5703125" style="17" customWidth="1"/>
    <col min="10758" max="10758" width="9.42578125" style="17" customWidth="1"/>
    <col min="10759" max="10759" width="15.140625" style="17" customWidth="1"/>
    <col min="10760" max="10762" width="13" style="17" customWidth="1"/>
    <col min="10763" max="11008" width="13" style="17"/>
    <col min="11009" max="11009" width="6.28515625" style="17" customWidth="1"/>
    <col min="11010" max="11010" width="1.85546875" style="17" customWidth="1"/>
    <col min="11011" max="11011" width="66.42578125" style="17" customWidth="1"/>
    <col min="11012" max="11012" width="5.42578125" style="17" customWidth="1"/>
    <col min="11013" max="11013" width="5.5703125" style="17" customWidth="1"/>
    <col min="11014" max="11014" width="9.42578125" style="17" customWidth="1"/>
    <col min="11015" max="11015" width="15.140625" style="17" customWidth="1"/>
    <col min="11016" max="11018" width="13" style="17" customWidth="1"/>
    <col min="11019" max="11264" width="13" style="17"/>
    <col min="11265" max="11265" width="6.28515625" style="17" customWidth="1"/>
    <col min="11266" max="11266" width="1.85546875" style="17" customWidth="1"/>
    <col min="11267" max="11267" width="66.42578125" style="17" customWidth="1"/>
    <col min="11268" max="11268" width="5.42578125" style="17" customWidth="1"/>
    <col min="11269" max="11269" width="5.5703125" style="17" customWidth="1"/>
    <col min="11270" max="11270" width="9.42578125" style="17" customWidth="1"/>
    <col min="11271" max="11271" width="15.140625" style="17" customWidth="1"/>
    <col min="11272" max="11274" width="13" style="17" customWidth="1"/>
    <col min="11275" max="11520" width="13" style="17"/>
    <col min="11521" max="11521" width="6.28515625" style="17" customWidth="1"/>
    <col min="11522" max="11522" width="1.85546875" style="17" customWidth="1"/>
    <col min="11523" max="11523" width="66.42578125" style="17" customWidth="1"/>
    <col min="11524" max="11524" width="5.42578125" style="17" customWidth="1"/>
    <col min="11525" max="11525" width="5.5703125" style="17" customWidth="1"/>
    <col min="11526" max="11526" width="9.42578125" style="17" customWidth="1"/>
    <col min="11527" max="11527" width="15.140625" style="17" customWidth="1"/>
    <col min="11528" max="11530" width="13" style="17" customWidth="1"/>
    <col min="11531" max="11776" width="13" style="17"/>
    <col min="11777" max="11777" width="6.28515625" style="17" customWidth="1"/>
    <col min="11778" max="11778" width="1.85546875" style="17" customWidth="1"/>
    <col min="11779" max="11779" width="66.42578125" style="17" customWidth="1"/>
    <col min="11780" max="11780" width="5.42578125" style="17" customWidth="1"/>
    <col min="11781" max="11781" width="5.5703125" style="17" customWidth="1"/>
    <col min="11782" max="11782" width="9.42578125" style="17" customWidth="1"/>
    <col min="11783" max="11783" width="15.140625" style="17" customWidth="1"/>
    <col min="11784" max="11786" width="13" style="17" customWidth="1"/>
    <col min="11787" max="12032" width="13" style="17"/>
    <col min="12033" max="12033" width="6.28515625" style="17" customWidth="1"/>
    <col min="12034" max="12034" width="1.85546875" style="17" customWidth="1"/>
    <col min="12035" max="12035" width="66.42578125" style="17" customWidth="1"/>
    <col min="12036" max="12036" width="5.42578125" style="17" customWidth="1"/>
    <col min="12037" max="12037" width="5.5703125" style="17" customWidth="1"/>
    <col min="12038" max="12038" width="9.42578125" style="17" customWidth="1"/>
    <col min="12039" max="12039" width="15.140625" style="17" customWidth="1"/>
    <col min="12040" max="12042" width="13" style="17" customWidth="1"/>
    <col min="12043" max="12288" width="13" style="17"/>
    <col min="12289" max="12289" width="6.28515625" style="17" customWidth="1"/>
    <col min="12290" max="12290" width="1.85546875" style="17" customWidth="1"/>
    <col min="12291" max="12291" width="66.42578125" style="17" customWidth="1"/>
    <col min="12292" max="12292" width="5.42578125" style="17" customWidth="1"/>
    <col min="12293" max="12293" width="5.5703125" style="17" customWidth="1"/>
    <col min="12294" max="12294" width="9.42578125" style="17" customWidth="1"/>
    <col min="12295" max="12295" width="15.140625" style="17" customWidth="1"/>
    <col min="12296" max="12298" width="13" style="17" customWidth="1"/>
    <col min="12299" max="12544" width="13" style="17"/>
    <col min="12545" max="12545" width="6.28515625" style="17" customWidth="1"/>
    <col min="12546" max="12546" width="1.85546875" style="17" customWidth="1"/>
    <col min="12547" max="12547" width="66.42578125" style="17" customWidth="1"/>
    <col min="12548" max="12548" width="5.42578125" style="17" customWidth="1"/>
    <col min="12549" max="12549" width="5.5703125" style="17" customWidth="1"/>
    <col min="12550" max="12550" width="9.42578125" style="17" customWidth="1"/>
    <col min="12551" max="12551" width="15.140625" style="17" customWidth="1"/>
    <col min="12552" max="12554" width="13" style="17" customWidth="1"/>
    <col min="12555" max="12800" width="13" style="17"/>
    <col min="12801" max="12801" width="6.28515625" style="17" customWidth="1"/>
    <col min="12802" max="12802" width="1.85546875" style="17" customWidth="1"/>
    <col min="12803" max="12803" width="66.42578125" style="17" customWidth="1"/>
    <col min="12804" max="12804" width="5.42578125" style="17" customWidth="1"/>
    <col min="12805" max="12805" width="5.5703125" style="17" customWidth="1"/>
    <col min="12806" max="12806" width="9.42578125" style="17" customWidth="1"/>
    <col min="12807" max="12807" width="15.140625" style="17" customWidth="1"/>
    <col min="12808" max="12810" width="13" style="17" customWidth="1"/>
    <col min="12811" max="13056" width="13" style="17"/>
    <col min="13057" max="13057" width="6.28515625" style="17" customWidth="1"/>
    <col min="13058" max="13058" width="1.85546875" style="17" customWidth="1"/>
    <col min="13059" max="13059" width="66.42578125" style="17" customWidth="1"/>
    <col min="13060" max="13060" width="5.42578125" style="17" customWidth="1"/>
    <col min="13061" max="13061" width="5.5703125" style="17" customWidth="1"/>
    <col min="13062" max="13062" width="9.42578125" style="17" customWidth="1"/>
    <col min="13063" max="13063" width="15.140625" style="17" customWidth="1"/>
    <col min="13064" max="13066" width="13" style="17" customWidth="1"/>
    <col min="13067" max="13312" width="13" style="17"/>
    <col min="13313" max="13313" width="6.28515625" style="17" customWidth="1"/>
    <col min="13314" max="13314" width="1.85546875" style="17" customWidth="1"/>
    <col min="13315" max="13315" width="66.42578125" style="17" customWidth="1"/>
    <col min="13316" max="13316" width="5.42578125" style="17" customWidth="1"/>
    <col min="13317" max="13317" width="5.5703125" style="17" customWidth="1"/>
    <col min="13318" max="13318" width="9.42578125" style="17" customWidth="1"/>
    <col min="13319" max="13319" width="15.140625" style="17" customWidth="1"/>
    <col min="13320" max="13322" width="13" style="17" customWidth="1"/>
    <col min="13323" max="13568" width="13" style="17"/>
    <col min="13569" max="13569" width="6.28515625" style="17" customWidth="1"/>
    <col min="13570" max="13570" width="1.85546875" style="17" customWidth="1"/>
    <col min="13571" max="13571" width="66.42578125" style="17" customWidth="1"/>
    <col min="13572" max="13572" width="5.42578125" style="17" customWidth="1"/>
    <col min="13573" max="13573" width="5.5703125" style="17" customWidth="1"/>
    <col min="13574" max="13574" width="9.42578125" style="17" customWidth="1"/>
    <col min="13575" max="13575" width="15.140625" style="17" customWidth="1"/>
    <col min="13576" max="13578" width="13" style="17" customWidth="1"/>
    <col min="13579" max="13824" width="13" style="17"/>
    <col min="13825" max="13825" width="6.28515625" style="17" customWidth="1"/>
    <col min="13826" max="13826" width="1.85546875" style="17" customWidth="1"/>
    <col min="13827" max="13827" width="66.42578125" style="17" customWidth="1"/>
    <col min="13828" max="13828" width="5.42578125" style="17" customWidth="1"/>
    <col min="13829" max="13829" width="5.5703125" style="17" customWidth="1"/>
    <col min="13830" max="13830" width="9.42578125" style="17" customWidth="1"/>
    <col min="13831" max="13831" width="15.140625" style="17" customWidth="1"/>
    <col min="13832" max="13834" width="13" style="17" customWidth="1"/>
    <col min="13835" max="14080" width="13" style="17"/>
    <col min="14081" max="14081" width="6.28515625" style="17" customWidth="1"/>
    <col min="14082" max="14082" width="1.85546875" style="17" customWidth="1"/>
    <col min="14083" max="14083" width="66.42578125" style="17" customWidth="1"/>
    <col min="14084" max="14084" width="5.42578125" style="17" customWidth="1"/>
    <col min="14085" max="14085" width="5.5703125" style="17" customWidth="1"/>
    <col min="14086" max="14086" width="9.42578125" style="17" customWidth="1"/>
    <col min="14087" max="14087" width="15.140625" style="17" customWidth="1"/>
    <col min="14088" max="14090" width="13" style="17" customWidth="1"/>
    <col min="14091" max="14336" width="13" style="17"/>
    <col min="14337" max="14337" width="6.28515625" style="17" customWidth="1"/>
    <col min="14338" max="14338" width="1.85546875" style="17" customWidth="1"/>
    <col min="14339" max="14339" width="66.42578125" style="17" customWidth="1"/>
    <col min="14340" max="14340" width="5.42578125" style="17" customWidth="1"/>
    <col min="14341" max="14341" width="5.5703125" style="17" customWidth="1"/>
    <col min="14342" max="14342" width="9.42578125" style="17" customWidth="1"/>
    <col min="14343" max="14343" width="15.140625" style="17" customWidth="1"/>
    <col min="14344" max="14346" width="13" style="17" customWidth="1"/>
    <col min="14347" max="14592" width="13" style="17"/>
    <col min="14593" max="14593" width="6.28515625" style="17" customWidth="1"/>
    <col min="14594" max="14594" width="1.85546875" style="17" customWidth="1"/>
    <col min="14595" max="14595" width="66.42578125" style="17" customWidth="1"/>
    <col min="14596" max="14596" width="5.42578125" style="17" customWidth="1"/>
    <col min="14597" max="14597" width="5.5703125" style="17" customWidth="1"/>
    <col min="14598" max="14598" width="9.42578125" style="17" customWidth="1"/>
    <col min="14599" max="14599" width="15.140625" style="17" customWidth="1"/>
    <col min="14600" max="14602" width="13" style="17" customWidth="1"/>
    <col min="14603" max="14848" width="13" style="17"/>
    <col min="14849" max="14849" width="6.28515625" style="17" customWidth="1"/>
    <col min="14850" max="14850" width="1.85546875" style="17" customWidth="1"/>
    <col min="14851" max="14851" width="66.42578125" style="17" customWidth="1"/>
    <col min="14852" max="14852" width="5.42578125" style="17" customWidth="1"/>
    <col min="14853" max="14853" width="5.5703125" style="17" customWidth="1"/>
    <col min="14854" max="14854" width="9.42578125" style="17" customWidth="1"/>
    <col min="14855" max="14855" width="15.140625" style="17" customWidth="1"/>
    <col min="14856" max="14858" width="13" style="17" customWidth="1"/>
    <col min="14859" max="15104" width="13" style="17"/>
    <col min="15105" max="15105" width="6.28515625" style="17" customWidth="1"/>
    <col min="15106" max="15106" width="1.85546875" style="17" customWidth="1"/>
    <col min="15107" max="15107" width="66.42578125" style="17" customWidth="1"/>
    <col min="15108" max="15108" width="5.42578125" style="17" customWidth="1"/>
    <col min="15109" max="15109" width="5.5703125" style="17" customWidth="1"/>
    <col min="15110" max="15110" width="9.42578125" style="17" customWidth="1"/>
    <col min="15111" max="15111" width="15.140625" style="17" customWidth="1"/>
    <col min="15112" max="15114" width="13" style="17" customWidth="1"/>
    <col min="15115" max="15360" width="13" style="17"/>
    <col min="15361" max="15361" width="6.28515625" style="17" customWidth="1"/>
    <col min="15362" max="15362" width="1.85546875" style="17" customWidth="1"/>
    <col min="15363" max="15363" width="66.42578125" style="17" customWidth="1"/>
    <col min="15364" max="15364" width="5.42578125" style="17" customWidth="1"/>
    <col min="15365" max="15365" width="5.5703125" style="17" customWidth="1"/>
    <col min="15366" max="15366" width="9.42578125" style="17" customWidth="1"/>
    <col min="15367" max="15367" width="15.140625" style="17" customWidth="1"/>
    <col min="15368" max="15370" width="13" style="17" customWidth="1"/>
    <col min="15371" max="15616" width="13" style="17"/>
    <col min="15617" max="15617" width="6.28515625" style="17" customWidth="1"/>
    <col min="15618" max="15618" width="1.85546875" style="17" customWidth="1"/>
    <col min="15619" max="15619" width="66.42578125" style="17" customWidth="1"/>
    <col min="15620" max="15620" width="5.42578125" style="17" customWidth="1"/>
    <col min="15621" max="15621" width="5.5703125" style="17" customWidth="1"/>
    <col min="15622" max="15622" width="9.42578125" style="17" customWidth="1"/>
    <col min="15623" max="15623" width="15.140625" style="17" customWidth="1"/>
    <col min="15624" max="15626" width="13" style="17" customWidth="1"/>
    <col min="15627" max="15872" width="13" style="17"/>
    <col min="15873" max="15873" width="6.28515625" style="17" customWidth="1"/>
    <col min="15874" max="15874" width="1.85546875" style="17" customWidth="1"/>
    <col min="15875" max="15875" width="66.42578125" style="17" customWidth="1"/>
    <col min="15876" max="15876" width="5.42578125" style="17" customWidth="1"/>
    <col min="15877" max="15877" width="5.5703125" style="17" customWidth="1"/>
    <col min="15878" max="15878" width="9.42578125" style="17" customWidth="1"/>
    <col min="15879" max="15879" width="15.140625" style="17" customWidth="1"/>
    <col min="15880" max="15882" width="13" style="17" customWidth="1"/>
    <col min="15883" max="16128" width="13" style="17"/>
    <col min="16129" max="16129" width="6.28515625" style="17" customWidth="1"/>
    <col min="16130" max="16130" width="1.85546875" style="17" customWidth="1"/>
    <col min="16131" max="16131" width="66.42578125" style="17" customWidth="1"/>
    <col min="16132" max="16132" width="5.42578125" style="17" customWidth="1"/>
    <col min="16133" max="16133" width="5.5703125" style="17" customWidth="1"/>
    <col min="16134" max="16134" width="9.42578125" style="17" customWidth="1"/>
    <col min="16135" max="16135" width="15.140625" style="17" customWidth="1"/>
    <col min="16136" max="16138" width="13" style="17" customWidth="1"/>
    <col min="16139" max="16384" width="13" style="17"/>
  </cols>
  <sheetData>
    <row r="1" spans="2:9" s="68" customFormat="1">
      <c r="B1" s="169" t="s">
        <v>68</v>
      </c>
      <c r="C1" s="169"/>
      <c r="D1" s="169"/>
      <c r="E1" s="169"/>
      <c r="F1" s="169"/>
      <c r="G1" s="66"/>
      <c r="H1" s="66"/>
      <c r="I1" s="67"/>
    </row>
    <row r="2" spans="2:9" s="72" customFormat="1" ht="19.5">
      <c r="B2" s="69" t="s">
        <v>51</v>
      </c>
      <c r="C2" s="70"/>
      <c r="D2" s="71"/>
      <c r="E2" s="71"/>
      <c r="F2" s="71"/>
    </row>
    <row r="3" spans="2:9" s="72" customFormat="1" ht="15.75" customHeight="1">
      <c r="B3" s="200" t="s">
        <v>34</v>
      </c>
      <c r="C3" s="201"/>
      <c r="D3" s="204" t="s">
        <v>90</v>
      </c>
      <c r="E3" s="204"/>
      <c r="F3" s="73" t="s">
        <v>35</v>
      </c>
    </row>
    <row r="4" spans="2:9" s="72" customFormat="1" ht="14.25" customHeight="1">
      <c r="B4" s="202"/>
      <c r="C4" s="203"/>
      <c r="D4" s="74"/>
      <c r="E4" s="75" t="s">
        <v>36</v>
      </c>
      <c r="F4" s="76" t="s">
        <v>37</v>
      </c>
    </row>
    <row r="5" spans="2:9" s="72" customFormat="1" ht="19.5">
      <c r="B5" s="77">
        <v>1</v>
      </c>
      <c r="C5" s="78" t="s">
        <v>38</v>
      </c>
      <c r="D5" s="79"/>
      <c r="E5" s="80"/>
      <c r="F5" s="79"/>
    </row>
    <row r="6" spans="2:9" s="72" customFormat="1" ht="19.5">
      <c r="B6" s="81"/>
      <c r="C6" s="72" t="s">
        <v>39</v>
      </c>
      <c r="D6" s="82">
        <f>DATA!R39</f>
        <v>4.2972972972972974</v>
      </c>
      <c r="E6" s="82">
        <f>DATA!R40</f>
        <v>0.57081155018607022</v>
      </c>
      <c r="F6" s="83" t="str">
        <f>IF(D6&gt;4.5,"มากที่สุด",IF(D6&gt;3.5,"มาก",IF(D6&gt;2.5,"ปานกลาง",IF(D6&gt;1.5,"น้อย",IF(D6&lt;=1.5,"น้อยที่สุด")))))</f>
        <v>มาก</v>
      </c>
    </row>
    <row r="7" spans="2:9" s="72" customFormat="1" ht="19.5">
      <c r="B7" s="81"/>
      <c r="C7" s="72" t="s">
        <v>92</v>
      </c>
      <c r="D7" s="82">
        <f>DATA!S39</f>
        <v>4.1081081081081079</v>
      </c>
      <c r="E7" s="82">
        <f>DATA!S40</f>
        <v>0.69856137023742526</v>
      </c>
      <c r="F7" s="83" t="str">
        <f>IF(D7&gt;4.5,"มากที่สุด",IF(D7&gt;3.5,"มาก",IF(D7&gt;2.5,"ปานกลาง",IF(D7&gt;1.5,"น้อย",IF(D7&lt;=1.5,"น้อยที่สุด")))))</f>
        <v>มาก</v>
      </c>
    </row>
    <row r="8" spans="2:9" s="72" customFormat="1" ht="19.5">
      <c r="B8" s="84"/>
      <c r="C8" s="70" t="s">
        <v>91</v>
      </c>
      <c r="D8" s="85">
        <f>DATA!T39</f>
        <v>3.9459459459459461</v>
      </c>
      <c r="E8" s="85">
        <f>DATA!T40</f>
        <v>0.77981286736505417</v>
      </c>
      <c r="F8" s="83" t="str">
        <f>IF(D8&gt;4.5,"มากที่สุด",IF(D8&gt;3.5,"มาก",IF(D8&gt;2.5,"ปานกลาง",IF(D8&gt;1.5,"น้อย",IF(D8&lt;=1.5,"น้อยที่สุด")))))</f>
        <v>มาก</v>
      </c>
    </row>
    <row r="9" spans="2:9" s="78" customFormat="1" ht="19.5">
      <c r="B9" s="86"/>
      <c r="C9" s="87" t="s">
        <v>40</v>
      </c>
      <c r="D9" s="88">
        <f>AVERAGE(D6:D8)</f>
        <v>4.1171171171171173</v>
      </c>
      <c r="E9" s="88">
        <f>DATA!T41</f>
        <v>0.69725094919898611</v>
      </c>
      <c r="F9" s="89" t="str">
        <f>IF(D9&gt;4.5,"มากที่สุด",IF(D9&gt;3.5,"มาก",IF(D9&gt;2.5,"ปานกลาง",IF(D9&gt;1.5,"น้อย",IF(D9&lt;=1.5,"น้อยที่สุด")))))</f>
        <v>มาก</v>
      </c>
    </row>
    <row r="10" spans="2:9" s="72" customFormat="1" ht="19.5">
      <c r="B10" s="90">
        <v>2</v>
      </c>
      <c r="C10" s="78" t="s">
        <v>41</v>
      </c>
      <c r="D10" s="91"/>
      <c r="E10" s="91"/>
      <c r="F10" s="73"/>
    </row>
    <row r="11" spans="2:9" s="72" customFormat="1" ht="19.5">
      <c r="B11" s="81"/>
      <c r="C11" s="92" t="s">
        <v>42</v>
      </c>
      <c r="D11" s="82">
        <f>DATA!U39</f>
        <v>4.5675675675675675</v>
      </c>
      <c r="E11" s="82">
        <f>DATA!U40</f>
        <v>0.60279628678630903</v>
      </c>
      <c r="F11" s="83" t="str">
        <f>IF(D11&gt;4.5,"มากที่สุด",IF(D11&gt;3.5,"มาก",IF(D11&gt;2.5,"ปานกลาง",IF(D11&gt;1.5,"น้อย",IF(D11&lt;=1.5,"น้อยที่สุด")))))</f>
        <v>มากที่สุด</v>
      </c>
    </row>
    <row r="12" spans="2:9" s="72" customFormat="1" ht="19.5">
      <c r="B12" s="81"/>
      <c r="C12" s="72" t="s">
        <v>43</v>
      </c>
      <c r="D12" s="82">
        <f>DATA!V39</f>
        <v>4.5945945945945947</v>
      </c>
      <c r="E12" s="82">
        <f>DATA!V40</f>
        <v>0.49774265212833524</v>
      </c>
      <c r="F12" s="83" t="str">
        <f t="shared" ref="F12:F23" si="0">IF(D12&gt;4.5,"มากที่สุด",IF(D12&gt;3.5,"มาก",IF(D12&gt;2.5,"ปานกลาง",IF(D12&gt;1.5,"น้อย",IF(D12&lt;=1.5,"น้อยที่สุด")))))</f>
        <v>มากที่สุด</v>
      </c>
    </row>
    <row r="13" spans="2:9" s="78" customFormat="1" ht="19.5">
      <c r="B13" s="86"/>
      <c r="C13" s="87" t="s">
        <v>40</v>
      </c>
      <c r="D13" s="88">
        <f>AVERAGE(D10:D12)</f>
        <v>4.5810810810810807</v>
      </c>
      <c r="E13" s="88">
        <f>DATA!V41</f>
        <v>0.54914021855731143</v>
      </c>
      <c r="F13" s="89" t="str">
        <f t="shared" si="0"/>
        <v>มากที่สุด</v>
      </c>
    </row>
    <row r="14" spans="2:9" s="72" customFormat="1" ht="19.5">
      <c r="B14" s="90">
        <v>3</v>
      </c>
      <c r="C14" s="78" t="s">
        <v>44</v>
      </c>
      <c r="D14" s="91"/>
      <c r="E14" s="91"/>
      <c r="F14" s="83"/>
    </row>
    <row r="15" spans="2:9" s="72" customFormat="1" ht="19.5">
      <c r="B15" s="81"/>
      <c r="C15" s="72" t="s">
        <v>93</v>
      </c>
      <c r="D15" s="82">
        <f>DATA!W39</f>
        <v>4.3513513513513518</v>
      </c>
      <c r="E15" s="82">
        <f>DATA!W40</f>
        <v>0.63316735615546371</v>
      </c>
      <c r="F15" s="83" t="str">
        <f t="shared" si="0"/>
        <v>มาก</v>
      </c>
    </row>
    <row r="16" spans="2:9" s="93" customFormat="1" ht="19.5">
      <c r="B16" s="81"/>
      <c r="C16" s="93" t="s">
        <v>94</v>
      </c>
      <c r="D16" s="82">
        <f>DATA!X39</f>
        <v>4.3243243243243246</v>
      </c>
      <c r="E16" s="82">
        <f>DATA!X40</f>
        <v>0.57994511493445378</v>
      </c>
      <c r="F16" s="83" t="str">
        <f t="shared" si="0"/>
        <v>มาก</v>
      </c>
    </row>
    <row r="17" spans="2:9" s="93" customFormat="1" ht="19.5">
      <c r="B17" s="81"/>
      <c r="C17" s="93" t="s">
        <v>95</v>
      </c>
      <c r="D17" s="82">
        <f>DATA!Y39</f>
        <v>4.4864864864864868</v>
      </c>
      <c r="E17" s="82">
        <f>DATA!Y40</f>
        <v>0.50671170970953139</v>
      </c>
      <c r="F17" s="83" t="str">
        <f t="shared" si="0"/>
        <v>มาก</v>
      </c>
    </row>
    <row r="18" spans="2:9" s="93" customFormat="1" ht="19.5">
      <c r="B18" s="81"/>
      <c r="C18" s="93" t="s">
        <v>96</v>
      </c>
      <c r="D18" s="82">
        <f>DATA!Z39</f>
        <v>4.5135135135135132</v>
      </c>
      <c r="E18" s="82">
        <f>DATA!Z40</f>
        <v>0.50671170970953139</v>
      </c>
      <c r="F18" s="83" t="str">
        <f t="shared" si="0"/>
        <v>มากที่สุด</v>
      </c>
    </row>
    <row r="19" spans="2:9" s="78" customFormat="1" ht="19.5">
      <c r="B19" s="86"/>
      <c r="C19" s="87" t="s">
        <v>40</v>
      </c>
      <c r="D19" s="88">
        <f>AVERAGE(D15:D18)</f>
        <v>4.4189189189189193</v>
      </c>
      <c r="E19" s="88">
        <f>DATA!Z41</f>
        <v>0.55956145989045936</v>
      </c>
      <c r="F19" s="89" t="str">
        <f t="shared" si="0"/>
        <v>มาก</v>
      </c>
    </row>
    <row r="20" spans="2:9" s="72" customFormat="1" ht="19.5">
      <c r="B20" s="90">
        <v>4</v>
      </c>
      <c r="C20" s="78" t="s">
        <v>97</v>
      </c>
      <c r="D20" s="91"/>
      <c r="E20" s="91"/>
      <c r="F20" s="83"/>
    </row>
    <row r="21" spans="2:9" s="72" customFormat="1" ht="18" customHeight="1">
      <c r="B21" s="81"/>
      <c r="C21" s="94" t="s">
        <v>98</v>
      </c>
      <c r="D21" s="82">
        <f>DATA!AC39</f>
        <v>4.4054054054054053</v>
      </c>
      <c r="E21" s="82">
        <f>DATA!AC40</f>
        <v>0.55072979155235879</v>
      </c>
      <c r="F21" s="83" t="str">
        <f t="shared" ref="F21" si="1">IF(D21&gt;4.5,"มากที่สุด",IF(D21&gt;3.5,"มาก",IF(D21&gt;2.5,"ปานกลาง",IF(D21&gt;1.5,"น้อย",IF(D21&lt;=1.5,"น้อยที่สุด")))))</f>
        <v>มาก</v>
      </c>
    </row>
    <row r="22" spans="2:9" s="72" customFormat="1" ht="19.5">
      <c r="B22" s="81"/>
      <c r="C22" s="92" t="s">
        <v>99</v>
      </c>
      <c r="D22" s="82">
        <f>DATA!AD39</f>
        <v>4.3783783783783781</v>
      </c>
      <c r="E22" s="82">
        <f>DATA!AD40</f>
        <v>0.59401418573368514</v>
      </c>
      <c r="F22" s="83" t="str">
        <f t="shared" si="0"/>
        <v>มาก</v>
      </c>
    </row>
    <row r="23" spans="2:9" s="78" customFormat="1" ht="19.5">
      <c r="B23" s="95"/>
      <c r="C23" s="87" t="s">
        <v>40</v>
      </c>
      <c r="D23" s="88">
        <f>AVERAGE(D21:D22)</f>
        <v>4.3918918918918912</v>
      </c>
      <c r="E23" s="88">
        <f>DATA!AD41</f>
        <v>0.56900700738559196</v>
      </c>
      <c r="F23" s="89" t="str">
        <f t="shared" si="0"/>
        <v>มาก</v>
      </c>
    </row>
    <row r="24" spans="2:9" s="98" customFormat="1" ht="16.5" customHeight="1" thickBot="1">
      <c r="B24" s="205" t="s">
        <v>45</v>
      </c>
      <c r="C24" s="206"/>
      <c r="D24" s="96">
        <f>DATA!AE39</f>
        <v>4.361179361179361</v>
      </c>
      <c r="E24" s="96">
        <f>DATA!AE40</f>
        <v>0.61968256991363202</v>
      </c>
      <c r="F24" s="97" t="str">
        <f>IF(D24&gt;4.5,"มากที่สุด",IF(D24&gt;3.5,"มาก",IF(D24&gt;2.5,"ปานกลาง",IF(D24&gt;1.5,"น้อย",IF(D24&lt;=1.5,"น้อยที่สุด")))))</f>
        <v>มาก</v>
      </c>
    </row>
    <row r="25" spans="2:9" s="99" customFormat="1" ht="11.25" customHeight="1" thickTop="1">
      <c r="C25" s="100"/>
      <c r="D25" s="100"/>
      <c r="E25" s="100"/>
      <c r="F25" s="100"/>
      <c r="G25" s="100"/>
      <c r="H25" s="100"/>
      <c r="I25" s="100"/>
    </row>
    <row r="26" spans="2:9" s="9" customFormat="1" ht="24">
      <c r="C26" s="9" t="s">
        <v>126</v>
      </c>
    </row>
    <row r="27" spans="2:9" s="9" customFormat="1" ht="24">
      <c r="B27" s="9" t="s">
        <v>149</v>
      </c>
    </row>
    <row r="28" spans="2:9" s="9" customFormat="1" ht="23.25" customHeight="1">
      <c r="B28" s="166" t="s">
        <v>176</v>
      </c>
      <c r="C28" s="166"/>
      <c r="D28" s="166"/>
      <c r="E28" s="166"/>
      <c r="F28" s="166"/>
    </row>
    <row r="29" spans="2:9" s="9" customFormat="1" ht="23.25" customHeight="1">
      <c r="B29" s="166" t="s">
        <v>177</v>
      </c>
      <c r="C29" s="166"/>
      <c r="D29" s="166"/>
      <c r="E29" s="166"/>
      <c r="F29" s="166"/>
    </row>
    <row r="30" spans="2:9" s="9" customFormat="1" ht="23.25" customHeight="1">
      <c r="B30" s="166" t="s">
        <v>178</v>
      </c>
      <c r="C30" s="166"/>
      <c r="D30" s="166"/>
      <c r="E30" s="166"/>
      <c r="F30" s="166"/>
    </row>
    <row r="31" spans="2:9" s="9" customFormat="1" ht="23.25" customHeight="1">
      <c r="B31" s="166" t="s">
        <v>179</v>
      </c>
      <c r="C31" s="166"/>
      <c r="D31" s="166"/>
      <c r="E31" s="166"/>
      <c r="F31" s="166"/>
    </row>
    <row r="32" spans="2:9" s="9" customFormat="1" ht="24">
      <c r="B32" s="9" t="s">
        <v>148</v>
      </c>
    </row>
    <row r="33" spans="2:2" s="9" customFormat="1" ht="24">
      <c r="B33" s="9" t="s">
        <v>124</v>
      </c>
    </row>
    <row r="34" spans="2:2" s="9" customFormat="1" ht="24">
      <c r="B34" s="9" t="s">
        <v>145</v>
      </c>
    </row>
    <row r="35" spans="2:2" s="9" customFormat="1" ht="24">
      <c r="B35" s="9" t="s">
        <v>125</v>
      </c>
    </row>
    <row r="36" spans="2:2" s="9" customFormat="1" ht="24">
      <c r="B36" s="9" t="s">
        <v>181</v>
      </c>
    </row>
    <row r="37" spans="2:2" s="8" customFormat="1" ht="24"/>
    <row r="38" spans="2:2" s="99" customFormat="1"/>
    <row r="39" spans="2:2" s="99" customFormat="1"/>
    <row r="66" spans="2:8">
      <c r="F66" s="23"/>
      <c r="G66" s="23"/>
      <c r="H66" s="23"/>
    </row>
    <row r="67" spans="2:8" s="12" customFormat="1" ht="24">
      <c r="B67" s="20"/>
      <c r="F67" s="13"/>
      <c r="G67" s="13"/>
      <c r="H67" s="13"/>
    </row>
    <row r="68" spans="2:8" s="12" customFormat="1" ht="24">
      <c r="F68" s="13"/>
      <c r="G68" s="13"/>
      <c r="H68" s="13"/>
    </row>
    <row r="69" spans="2:8" s="12" customFormat="1" ht="24"/>
  </sheetData>
  <mergeCells count="8">
    <mergeCell ref="B1:F1"/>
    <mergeCell ref="B30:F30"/>
    <mergeCell ref="B31:F31"/>
    <mergeCell ref="B3:C4"/>
    <mergeCell ref="D3:E3"/>
    <mergeCell ref="B24:C24"/>
    <mergeCell ref="B28:F28"/>
    <mergeCell ref="B29:F29"/>
  </mergeCells>
  <pageMargins left="0.7" right="0" top="0.75" bottom="0" header="0.3" footer="0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30" zoomScaleNormal="130" workbookViewId="0">
      <selection activeCell="F6" sqref="F6"/>
    </sheetView>
  </sheetViews>
  <sheetFormatPr defaultColWidth="5.85546875" defaultRowHeight="24"/>
  <cols>
    <col min="1" max="1" width="5.85546875" style="12" customWidth="1"/>
    <col min="2" max="2" width="5.5703125" style="12" customWidth="1"/>
    <col min="3" max="3" width="66.140625" style="12" customWidth="1"/>
    <col min="4" max="4" width="8.7109375" style="12" customWidth="1"/>
    <col min="5" max="255" width="12.5703125" style="12" customWidth="1"/>
    <col min="256" max="256" width="5.85546875" style="12"/>
    <col min="257" max="257" width="5.85546875" style="12" customWidth="1"/>
    <col min="258" max="258" width="5.5703125" style="12" customWidth="1"/>
    <col min="259" max="259" width="66.140625" style="12" customWidth="1"/>
    <col min="260" max="260" width="8.7109375" style="12" customWidth="1"/>
    <col min="261" max="511" width="12.5703125" style="12" customWidth="1"/>
    <col min="512" max="512" width="5.85546875" style="12"/>
    <col min="513" max="513" width="5.85546875" style="12" customWidth="1"/>
    <col min="514" max="514" width="5.5703125" style="12" customWidth="1"/>
    <col min="515" max="515" width="66.140625" style="12" customWidth="1"/>
    <col min="516" max="516" width="8.7109375" style="12" customWidth="1"/>
    <col min="517" max="767" width="12.5703125" style="12" customWidth="1"/>
    <col min="768" max="768" width="5.85546875" style="12"/>
    <col min="769" max="769" width="5.85546875" style="12" customWidth="1"/>
    <col min="770" max="770" width="5.5703125" style="12" customWidth="1"/>
    <col min="771" max="771" width="66.140625" style="12" customWidth="1"/>
    <col min="772" max="772" width="8.7109375" style="12" customWidth="1"/>
    <col min="773" max="1023" width="12.5703125" style="12" customWidth="1"/>
    <col min="1024" max="1024" width="5.85546875" style="12"/>
    <col min="1025" max="1025" width="5.85546875" style="12" customWidth="1"/>
    <col min="1026" max="1026" width="5.5703125" style="12" customWidth="1"/>
    <col min="1027" max="1027" width="66.140625" style="12" customWidth="1"/>
    <col min="1028" max="1028" width="8.7109375" style="12" customWidth="1"/>
    <col min="1029" max="1279" width="12.5703125" style="12" customWidth="1"/>
    <col min="1280" max="1280" width="5.85546875" style="12"/>
    <col min="1281" max="1281" width="5.85546875" style="12" customWidth="1"/>
    <col min="1282" max="1282" width="5.5703125" style="12" customWidth="1"/>
    <col min="1283" max="1283" width="66.140625" style="12" customWidth="1"/>
    <col min="1284" max="1284" width="8.7109375" style="12" customWidth="1"/>
    <col min="1285" max="1535" width="12.5703125" style="12" customWidth="1"/>
    <col min="1536" max="1536" width="5.85546875" style="12"/>
    <col min="1537" max="1537" width="5.85546875" style="12" customWidth="1"/>
    <col min="1538" max="1538" width="5.5703125" style="12" customWidth="1"/>
    <col min="1539" max="1539" width="66.140625" style="12" customWidth="1"/>
    <col min="1540" max="1540" width="8.7109375" style="12" customWidth="1"/>
    <col min="1541" max="1791" width="12.5703125" style="12" customWidth="1"/>
    <col min="1792" max="1792" width="5.85546875" style="12"/>
    <col min="1793" max="1793" width="5.85546875" style="12" customWidth="1"/>
    <col min="1794" max="1794" width="5.5703125" style="12" customWidth="1"/>
    <col min="1795" max="1795" width="66.140625" style="12" customWidth="1"/>
    <col min="1796" max="1796" width="8.7109375" style="12" customWidth="1"/>
    <col min="1797" max="2047" width="12.5703125" style="12" customWidth="1"/>
    <col min="2048" max="2048" width="5.85546875" style="12"/>
    <col min="2049" max="2049" width="5.85546875" style="12" customWidth="1"/>
    <col min="2050" max="2050" width="5.5703125" style="12" customWidth="1"/>
    <col min="2051" max="2051" width="66.140625" style="12" customWidth="1"/>
    <col min="2052" max="2052" width="8.7109375" style="12" customWidth="1"/>
    <col min="2053" max="2303" width="12.5703125" style="12" customWidth="1"/>
    <col min="2304" max="2304" width="5.85546875" style="12"/>
    <col min="2305" max="2305" width="5.85546875" style="12" customWidth="1"/>
    <col min="2306" max="2306" width="5.5703125" style="12" customWidth="1"/>
    <col min="2307" max="2307" width="66.140625" style="12" customWidth="1"/>
    <col min="2308" max="2308" width="8.7109375" style="12" customWidth="1"/>
    <col min="2309" max="2559" width="12.5703125" style="12" customWidth="1"/>
    <col min="2560" max="2560" width="5.85546875" style="12"/>
    <col min="2561" max="2561" width="5.85546875" style="12" customWidth="1"/>
    <col min="2562" max="2562" width="5.5703125" style="12" customWidth="1"/>
    <col min="2563" max="2563" width="66.140625" style="12" customWidth="1"/>
    <col min="2564" max="2564" width="8.7109375" style="12" customWidth="1"/>
    <col min="2565" max="2815" width="12.5703125" style="12" customWidth="1"/>
    <col min="2816" max="2816" width="5.85546875" style="12"/>
    <col min="2817" max="2817" width="5.85546875" style="12" customWidth="1"/>
    <col min="2818" max="2818" width="5.5703125" style="12" customWidth="1"/>
    <col min="2819" max="2819" width="66.140625" style="12" customWidth="1"/>
    <col min="2820" max="2820" width="8.7109375" style="12" customWidth="1"/>
    <col min="2821" max="3071" width="12.5703125" style="12" customWidth="1"/>
    <col min="3072" max="3072" width="5.85546875" style="12"/>
    <col min="3073" max="3073" width="5.85546875" style="12" customWidth="1"/>
    <col min="3074" max="3074" width="5.5703125" style="12" customWidth="1"/>
    <col min="3075" max="3075" width="66.140625" style="12" customWidth="1"/>
    <col min="3076" max="3076" width="8.7109375" style="12" customWidth="1"/>
    <col min="3077" max="3327" width="12.5703125" style="12" customWidth="1"/>
    <col min="3328" max="3328" width="5.85546875" style="12"/>
    <col min="3329" max="3329" width="5.85546875" style="12" customWidth="1"/>
    <col min="3330" max="3330" width="5.5703125" style="12" customWidth="1"/>
    <col min="3331" max="3331" width="66.140625" style="12" customWidth="1"/>
    <col min="3332" max="3332" width="8.7109375" style="12" customWidth="1"/>
    <col min="3333" max="3583" width="12.5703125" style="12" customWidth="1"/>
    <col min="3584" max="3584" width="5.85546875" style="12"/>
    <col min="3585" max="3585" width="5.85546875" style="12" customWidth="1"/>
    <col min="3586" max="3586" width="5.5703125" style="12" customWidth="1"/>
    <col min="3587" max="3587" width="66.140625" style="12" customWidth="1"/>
    <col min="3588" max="3588" width="8.7109375" style="12" customWidth="1"/>
    <col min="3589" max="3839" width="12.5703125" style="12" customWidth="1"/>
    <col min="3840" max="3840" width="5.85546875" style="12"/>
    <col min="3841" max="3841" width="5.85546875" style="12" customWidth="1"/>
    <col min="3842" max="3842" width="5.5703125" style="12" customWidth="1"/>
    <col min="3843" max="3843" width="66.140625" style="12" customWidth="1"/>
    <col min="3844" max="3844" width="8.7109375" style="12" customWidth="1"/>
    <col min="3845" max="4095" width="12.5703125" style="12" customWidth="1"/>
    <col min="4096" max="4096" width="5.85546875" style="12"/>
    <col min="4097" max="4097" width="5.85546875" style="12" customWidth="1"/>
    <col min="4098" max="4098" width="5.5703125" style="12" customWidth="1"/>
    <col min="4099" max="4099" width="66.140625" style="12" customWidth="1"/>
    <col min="4100" max="4100" width="8.7109375" style="12" customWidth="1"/>
    <col min="4101" max="4351" width="12.5703125" style="12" customWidth="1"/>
    <col min="4352" max="4352" width="5.85546875" style="12"/>
    <col min="4353" max="4353" width="5.85546875" style="12" customWidth="1"/>
    <col min="4354" max="4354" width="5.5703125" style="12" customWidth="1"/>
    <col min="4355" max="4355" width="66.140625" style="12" customWidth="1"/>
    <col min="4356" max="4356" width="8.7109375" style="12" customWidth="1"/>
    <col min="4357" max="4607" width="12.5703125" style="12" customWidth="1"/>
    <col min="4608" max="4608" width="5.85546875" style="12"/>
    <col min="4609" max="4609" width="5.85546875" style="12" customWidth="1"/>
    <col min="4610" max="4610" width="5.5703125" style="12" customWidth="1"/>
    <col min="4611" max="4611" width="66.140625" style="12" customWidth="1"/>
    <col min="4612" max="4612" width="8.7109375" style="12" customWidth="1"/>
    <col min="4613" max="4863" width="12.5703125" style="12" customWidth="1"/>
    <col min="4864" max="4864" width="5.85546875" style="12"/>
    <col min="4865" max="4865" width="5.85546875" style="12" customWidth="1"/>
    <col min="4866" max="4866" width="5.5703125" style="12" customWidth="1"/>
    <col min="4867" max="4867" width="66.140625" style="12" customWidth="1"/>
    <col min="4868" max="4868" width="8.7109375" style="12" customWidth="1"/>
    <col min="4869" max="5119" width="12.5703125" style="12" customWidth="1"/>
    <col min="5120" max="5120" width="5.85546875" style="12"/>
    <col min="5121" max="5121" width="5.85546875" style="12" customWidth="1"/>
    <col min="5122" max="5122" width="5.5703125" style="12" customWidth="1"/>
    <col min="5123" max="5123" width="66.140625" style="12" customWidth="1"/>
    <col min="5124" max="5124" width="8.7109375" style="12" customWidth="1"/>
    <col min="5125" max="5375" width="12.5703125" style="12" customWidth="1"/>
    <col min="5376" max="5376" width="5.85546875" style="12"/>
    <col min="5377" max="5377" width="5.85546875" style="12" customWidth="1"/>
    <col min="5378" max="5378" width="5.5703125" style="12" customWidth="1"/>
    <col min="5379" max="5379" width="66.140625" style="12" customWidth="1"/>
    <col min="5380" max="5380" width="8.7109375" style="12" customWidth="1"/>
    <col min="5381" max="5631" width="12.5703125" style="12" customWidth="1"/>
    <col min="5632" max="5632" width="5.85546875" style="12"/>
    <col min="5633" max="5633" width="5.85546875" style="12" customWidth="1"/>
    <col min="5634" max="5634" width="5.5703125" style="12" customWidth="1"/>
    <col min="5635" max="5635" width="66.140625" style="12" customWidth="1"/>
    <col min="5636" max="5636" width="8.7109375" style="12" customWidth="1"/>
    <col min="5637" max="5887" width="12.5703125" style="12" customWidth="1"/>
    <col min="5888" max="5888" width="5.85546875" style="12"/>
    <col min="5889" max="5889" width="5.85546875" style="12" customWidth="1"/>
    <col min="5890" max="5890" width="5.5703125" style="12" customWidth="1"/>
    <col min="5891" max="5891" width="66.140625" style="12" customWidth="1"/>
    <col min="5892" max="5892" width="8.7109375" style="12" customWidth="1"/>
    <col min="5893" max="6143" width="12.5703125" style="12" customWidth="1"/>
    <col min="6144" max="6144" width="5.85546875" style="12"/>
    <col min="6145" max="6145" width="5.85546875" style="12" customWidth="1"/>
    <col min="6146" max="6146" width="5.5703125" style="12" customWidth="1"/>
    <col min="6147" max="6147" width="66.140625" style="12" customWidth="1"/>
    <col min="6148" max="6148" width="8.7109375" style="12" customWidth="1"/>
    <col min="6149" max="6399" width="12.5703125" style="12" customWidth="1"/>
    <col min="6400" max="6400" width="5.85546875" style="12"/>
    <col min="6401" max="6401" width="5.85546875" style="12" customWidth="1"/>
    <col min="6402" max="6402" width="5.5703125" style="12" customWidth="1"/>
    <col min="6403" max="6403" width="66.140625" style="12" customWidth="1"/>
    <col min="6404" max="6404" width="8.7109375" style="12" customWidth="1"/>
    <col min="6405" max="6655" width="12.5703125" style="12" customWidth="1"/>
    <col min="6656" max="6656" width="5.85546875" style="12"/>
    <col min="6657" max="6657" width="5.85546875" style="12" customWidth="1"/>
    <col min="6658" max="6658" width="5.5703125" style="12" customWidth="1"/>
    <col min="6659" max="6659" width="66.140625" style="12" customWidth="1"/>
    <col min="6660" max="6660" width="8.7109375" style="12" customWidth="1"/>
    <col min="6661" max="6911" width="12.5703125" style="12" customWidth="1"/>
    <col min="6912" max="6912" width="5.85546875" style="12"/>
    <col min="6913" max="6913" width="5.85546875" style="12" customWidth="1"/>
    <col min="6914" max="6914" width="5.5703125" style="12" customWidth="1"/>
    <col min="6915" max="6915" width="66.140625" style="12" customWidth="1"/>
    <col min="6916" max="6916" width="8.7109375" style="12" customWidth="1"/>
    <col min="6917" max="7167" width="12.5703125" style="12" customWidth="1"/>
    <col min="7168" max="7168" width="5.85546875" style="12"/>
    <col min="7169" max="7169" width="5.85546875" style="12" customWidth="1"/>
    <col min="7170" max="7170" width="5.5703125" style="12" customWidth="1"/>
    <col min="7171" max="7171" width="66.140625" style="12" customWidth="1"/>
    <col min="7172" max="7172" width="8.7109375" style="12" customWidth="1"/>
    <col min="7173" max="7423" width="12.5703125" style="12" customWidth="1"/>
    <col min="7424" max="7424" width="5.85546875" style="12"/>
    <col min="7425" max="7425" width="5.85546875" style="12" customWidth="1"/>
    <col min="7426" max="7426" width="5.5703125" style="12" customWidth="1"/>
    <col min="7427" max="7427" width="66.140625" style="12" customWidth="1"/>
    <col min="7428" max="7428" width="8.7109375" style="12" customWidth="1"/>
    <col min="7429" max="7679" width="12.5703125" style="12" customWidth="1"/>
    <col min="7680" max="7680" width="5.85546875" style="12"/>
    <col min="7681" max="7681" width="5.85546875" style="12" customWidth="1"/>
    <col min="7682" max="7682" width="5.5703125" style="12" customWidth="1"/>
    <col min="7683" max="7683" width="66.140625" style="12" customWidth="1"/>
    <col min="7684" max="7684" width="8.7109375" style="12" customWidth="1"/>
    <col min="7685" max="7935" width="12.5703125" style="12" customWidth="1"/>
    <col min="7936" max="7936" width="5.85546875" style="12"/>
    <col min="7937" max="7937" width="5.85546875" style="12" customWidth="1"/>
    <col min="7938" max="7938" width="5.5703125" style="12" customWidth="1"/>
    <col min="7939" max="7939" width="66.140625" style="12" customWidth="1"/>
    <col min="7940" max="7940" width="8.7109375" style="12" customWidth="1"/>
    <col min="7941" max="8191" width="12.5703125" style="12" customWidth="1"/>
    <col min="8192" max="8192" width="5.85546875" style="12"/>
    <col min="8193" max="8193" width="5.85546875" style="12" customWidth="1"/>
    <col min="8194" max="8194" width="5.5703125" style="12" customWidth="1"/>
    <col min="8195" max="8195" width="66.140625" style="12" customWidth="1"/>
    <col min="8196" max="8196" width="8.7109375" style="12" customWidth="1"/>
    <col min="8197" max="8447" width="12.5703125" style="12" customWidth="1"/>
    <col min="8448" max="8448" width="5.85546875" style="12"/>
    <col min="8449" max="8449" width="5.85546875" style="12" customWidth="1"/>
    <col min="8450" max="8450" width="5.5703125" style="12" customWidth="1"/>
    <col min="8451" max="8451" width="66.140625" style="12" customWidth="1"/>
    <col min="8452" max="8452" width="8.7109375" style="12" customWidth="1"/>
    <col min="8453" max="8703" width="12.5703125" style="12" customWidth="1"/>
    <col min="8704" max="8704" width="5.85546875" style="12"/>
    <col min="8705" max="8705" width="5.85546875" style="12" customWidth="1"/>
    <col min="8706" max="8706" width="5.5703125" style="12" customWidth="1"/>
    <col min="8707" max="8707" width="66.140625" style="12" customWidth="1"/>
    <col min="8708" max="8708" width="8.7109375" style="12" customWidth="1"/>
    <col min="8709" max="8959" width="12.5703125" style="12" customWidth="1"/>
    <col min="8960" max="8960" width="5.85546875" style="12"/>
    <col min="8961" max="8961" width="5.85546875" style="12" customWidth="1"/>
    <col min="8962" max="8962" width="5.5703125" style="12" customWidth="1"/>
    <col min="8963" max="8963" width="66.140625" style="12" customWidth="1"/>
    <col min="8964" max="8964" width="8.7109375" style="12" customWidth="1"/>
    <col min="8965" max="9215" width="12.5703125" style="12" customWidth="1"/>
    <col min="9216" max="9216" width="5.85546875" style="12"/>
    <col min="9217" max="9217" width="5.85546875" style="12" customWidth="1"/>
    <col min="9218" max="9218" width="5.5703125" style="12" customWidth="1"/>
    <col min="9219" max="9219" width="66.140625" style="12" customWidth="1"/>
    <col min="9220" max="9220" width="8.7109375" style="12" customWidth="1"/>
    <col min="9221" max="9471" width="12.5703125" style="12" customWidth="1"/>
    <col min="9472" max="9472" width="5.85546875" style="12"/>
    <col min="9473" max="9473" width="5.85546875" style="12" customWidth="1"/>
    <col min="9474" max="9474" width="5.5703125" style="12" customWidth="1"/>
    <col min="9475" max="9475" width="66.140625" style="12" customWidth="1"/>
    <col min="9476" max="9476" width="8.7109375" style="12" customWidth="1"/>
    <col min="9477" max="9727" width="12.5703125" style="12" customWidth="1"/>
    <col min="9728" max="9728" width="5.85546875" style="12"/>
    <col min="9729" max="9729" width="5.85546875" style="12" customWidth="1"/>
    <col min="9730" max="9730" width="5.5703125" style="12" customWidth="1"/>
    <col min="9731" max="9731" width="66.140625" style="12" customWidth="1"/>
    <col min="9732" max="9732" width="8.7109375" style="12" customWidth="1"/>
    <col min="9733" max="9983" width="12.5703125" style="12" customWidth="1"/>
    <col min="9984" max="9984" width="5.85546875" style="12"/>
    <col min="9985" max="9985" width="5.85546875" style="12" customWidth="1"/>
    <col min="9986" max="9986" width="5.5703125" style="12" customWidth="1"/>
    <col min="9987" max="9987" width="66.140625" style="12" customWidth="1"/>
    <col min="9988" max="9988" width="8.7109375" style="12" customWidth="1"/>
    <col min="9989" max="10239" width="12.5703125" style="12" customWidth="1"/>
    <col min="10240" max="10240" width="5.85546875" style="12"/>
    <col min="10241" max="10241" width="5.85546875" style="12" customWidth="1"/>
    <col min="10242" max="10242" width="5.5703125" style="12" customWidth="1"/>
    <col min="10243" max="10243" width="66.140625" style="12" customWidth="1"/>
    <col min="10244" max="10244" width="8.7109375" style="12" customWidth="1"/>
    <col min="10245" max="10495" width="12.5703125" style="12" customWidth="1"/>
    <col min="10496" max="10496" width="5.85546875" style="12"/>
    <col min="10497" max="10497" width="5.85546875" style="12" customWidth="1"/>
    <col min="10498" max="10498" width="5.5703125" style="12" customWidth="1"/>
    <col min="10499" max="10499" width="66.140625" style="12" customWidth="1"/>
    <col min="10500" max="10500" width="8.7109375" style="12" customWidth="1"/>
    <col min="10501" max="10751" width="12.5703125" style="12" customWidth="1"/>
    <col min="10752" max="10752" width="5.85546875" style="12"/>
    <col min="10753" max="10753" width="5.85546875" style="12" customWidth="1"/>
    <col min="10754" max="10754" width="5.5703125" style="12" customWidth="1"/>
    <col min="10755" max="10755" width="66.140625" style="12" customWidth="1"/>
    <col min="10756" max="10756" width="8.7109375" style="12" customWidth="1"/>
    <col min="10757" max="11007" width="12.5703125" style="12" customWidth="1"/>
    <col min="11008" max="11008" width="5.85546875" style="12"/>
    <col min="11009" max="11009" width="5.85546875" style="12" customWidth="1"/>
    <col min="11010" max="11010" width="5.5703125" style="12" customWidth="1"/>
    <col min="11011" max="11011" width="66.140625" style="12" customWidth="1"/>
    <col min="11012" max="11012" width="8.7109375" style="12" customWidth="1"/>
    <col min="11013" max="11263" width="12.5703125" style="12" customWidth="1"/>
    <col min="11264" max="11264" width="5.85546875" style="12"/>
    <col min="11265" max="11265" width="5.85546875" style="12" customWidth="1"/>
    <col min="11266" max="11266" width="5.5703125" style="12" customWidth="1"/>
    <col min="11267" max="11267" width="66.140625" style="12" customWidth="1"/>
    <col min="11268" max="11268" width="8.7109375" style="12" customWidth="1"/>
    <col min="11269" max="11519" width="12.5703125" style="12" customWidth="1"/>
    <col min="11520" max="11520" width="5.85546875" style="12"/>
    <col min="11521" max="11521" width="5.85546875" style="12" customWidth="1"/>
    <col min="11522" max="11522" width="5.5703125" style="12" customWidth="1"/>
    <col min="11523" max="11523" width="66.140625" style="12" customWidth="1"/>
    <col min="11524" max="11524" width="8.7109375" style="12" customWidth="1"/>
    <col min="11525" max="11775" width="12.5703125" style="12" customWidth="1"/>
    <col min="11776" max="11776" width="5.85546875" style="12"/>
    <col min="11777" max="11777" width="5.85546875" style="12" customWidth="1"/>
    <col min="11778" max="11778" width="5.5703125" style="12" customWidth="1"/>
    <col min="11779" max="11779" width="66.140625" style="12" customWidth="1"/>
    <col min="11780" max="11780" width="8.7109375" style="12" customWidth="1"/>
    <col min="11781" max="12031" width="12.5703125" style="12" customWidth="1"/>
    <col min="12032" max="12032" width="5.85546875" style="12"/>
    <col min="12033" max="12033" width="5.85546875" style="12" customWidth="1"/>
    <col min="12034" max="12034" width="5.5703125" style="12" customWidth="1"/>
    <col min="12035" max="12035" width="66.140625" style="12" customWidth="1"/>
    <col min="12036" max="12036" width="8.7109375" style="12" customWidth="1"/>
    <col min="12037" max="12287" width="12.5703125" style="12" customWidth="1"/>
    <col min="12288" max="12288" width="5.85546875" style="12"/>
    <col min="12289" max="12289" width="5.85546875" style="12" customWidth="1"/>
    <col min="12290" max="12290" width="5.5703125" style="12" customWidth="1"/>
    <col min="12291" max="12291" width="66.140625" style="12" customWidth="1"/>
    <col min="12292" max="12292" width="8.7109375" style="12" customWidth="1"/>
    <col min="12293" max="12543" width="12.5703125" style="12" customWidth="1"/>
    <col min="12544" max="12544" width="5.85546875" style="12"/>
    <col min="12545" max="12545" width="5.85546875" style="12" customWidth="1"/>
    <col min="12546" max="12546" width="5.5703125" style="12" customWidth="1"/>
    <col min="12547" max="12547" width="66.140625" style="12" customWidth="1"/>
    <col min="12548" max="12548" width="8.7109375" style="12" customWidth="1"/>
    <col min="12549" max="12799" width="12.5703125" style="12" customWidth="1"/>
    <col min="12800" max="12800" width="5.85546875" style="12"/>
    <col min="12801" max="12801" width="5.85546875" style="12" customWidth="1"/>
    <col min="12802" max="12802" width="5.5703125" style="12" customWidth="1"/>
    <col min="12803" max="12803" width="66.140625" style="12" customWidth="1"/>
    <col min="12804" max="12804" width="8.7109375" style="12" customWidth="1"/>
    <col min="12805" max="13055" width="12.5703125" style="12" customWidth="1"/>
    <col min="13056" max="13056" width="5.85546875" style="12"/>
    <col min="13057" max="13057" width="5.85546875" style="12" customWidth="1"/>
    <col min="13058" max="13058" width="5.5703125" style="12" customWidth="1"/>
    <col min="13059" max="13059" width="66.140625" style="12" customWidth="1"/>
    <col min="13060" max="13060" width="8.7109375" style="12" customWidth="1"/>
    <col min="13061" max="13311" width="12.5703125" style="12" customWidth="1"/>
    <col min="13312" max="13312" width="5.85546875" style="12"/>
    <col min="13313" max="13313" width="5.85546875" style="12" customWidth="1"/>
    <col min="13314" max="13314" width="5.5703125" style="12" customWidth="1"/>
    <col min="13315" max="13315" width="66.140625" style="12" customWidth="1"/>
    <col min="13316" max="13316" width="8.7109375" style="12" customWidth="1"/>
    <col min="13317" max="13567" width="12.5703125" style="12" customWidth="1"/>
    <col min="13568" max="13568" width="5.85546875" style="12"/>
    <col min="13569" max="13569" width="5.85546875" style="12" customWidth="1"/>
    <col min="13570" max="13570" width="5.5703125" style="12" customWidth="1"/>
    <col min="13571" max="13571" width="66.140625" style="12" customWidth="1"/>
    <col min="13572" max="13572" width="8.7109375" style="12" customWidth="1"/>
    <col min="13573" max="13823" width="12.5703125" style="12" customWidth="1"/>
    <col min="13824" max="13824" width="5.85546875" style="12"/>
    <col min="13825" max="13825" width="5.85546875" style="12" customWidth="1"/>
    <col min="13826" max="13826" width="5.5703125" style="12" customWidth="1"/>
    <col min="13827" max="13827" width="66.140625" style="12" customWidth="1"/>
    <col min="13828" max="13828" width="8.7109375" style="12" customWidth="1"/>
    <col min="13829" max="14079" width="12.5703125" style="12" customWidth="1"/>
    <col min="14080" max="14080" width="5.85546875" style="12"/>
    <col min="14081" max="14081" width="5.85546875" style="12" customWidth="1"/>
    <col min="14082" max="14082" width="5.5703125" style="12" customWidth="1"/>
    <col min="14083" max="14083" width="66.140625" style="12" customWidth="1"/>
    <col min="14084" max="14084" width="8.7109375" style="12" customWidth="1"/>
    <col min="14085" max="14335" width="12.5703125" style="12" customWidth="1"/>
    <col min="14336" max="14336" width="5.85546875" style="12"/>
    <col min="14337" max="14337" width="5.85546875" style="12" customWidth="1"/>
    <col min="14338" max="14338" width="5.5703125" style="12" customWidth="1"/>
    <col min="14339" max="14339" width="66.140625" style="12" customWidth="1"/>
    <col min="14340" max="14340" width="8.7109375" style="12" customWidth="1"/>
    <col min="14341" max="14591" width="12.5703125" style="12" customWidth="1"/>
    <col min="14592" max="14592" width="5.85546875" style="12"/>
    <col min="14593" max="14593" width="5.85546875" style="12" customWidth="1"/>
    <col min="14594" max="14594" width="5.5703125" style="12" customWidth="1"/>
    <col min="14595" max="14595" width="66.140625" style="12" customWidth="1"/>
    <col min="14596" max="14596" width="8.7109375" style="12" customWidth="1"/>
    <col min="14597" max="14847" width="12.5703125" style="12" customWidth="1"/>
    <col min="14848" max="14848" width="5.85546875" style="12"/>
    <col min="14849" max="14849" width="5.85546875" style="12" customWidth="1"/>
    <col min="14850" max="14850" width="5.5703125" style="12" customWidth="1"/>
    <col min="14851" max="14851" width="66.140625" style="12" customWidth="1"/>
    <col min="14852" max="14852" width="8.7109375" style="12" customWidth="1"/>
    <col min="14853" max="15103" width="12.5703125" style="12" customWidth="1"/>
    <col min="15104" max="15104" width="5.85546875" style="12"/>
    <col min="15105" max="15105" width="5.85546875" style="12" customWidth="1"/>
    <col min="15106" max="15106" width="5.5703125" style="12" customWidth="1"/>
    <col min="15107" max="15107" width="66.140625" style="12" customWidth="1"/>
    <col min="15108" max="15108" width="8.7109375" style="12" customWidth="1"/>
    <col min="15109" max="15359" width="12.5703125" style="12" customWidth="1"/>
    <col min="15360" max="15360" width="5.85546875" style="12"/>
    <col min="15361" max="15361" width="5.85546875" style="12" customWidth="1"/>
    <col min="15362" max="15362" width="5.5703125" style="12" customWidth="1"/>
    <col min="15363" max="15363" width="66.140625" style="12" customWidth="1"/>
    <col min="15364" max="15364" width="8.7109375" style="12" customWidth="1"/>
    <col min="15365" max="15615" width="12.5703125" style="12" customWidth="1"/>
    <col min="15616" max="15616" width="5.85546875" style="12"/>
    <col min="15617" max="15617" width="5.85546875" style="12" customWidth="1"/>
    <col min="15618" max="15618" width="5.5703125" style="12" customWidth="1"/>
    <col min="15619" max="15619" width="66.140625" style="12" customWidth="1"/>
    <col min="15620" max="15620" width="8.7109375" style="12" customWidth="1"/>
    <col min="15621" max="15871" width="12.5703125" style="12" customWidth="1"/>
    <col min="15872" max="15872" width="5.85546875" style="12"/>
    <col min="15873" max="15873" width="5.85546875" style="12" customWidth="1"/>
    <col min="15874" max="15874" width="5.5703125" style="12" customWidth="1"/>
    <col min="15875" max="15875" width="66.140625" style="12" customWidth="1"/>
    <col min="15876" max="15876" width="8.7109375" style="12" customWidth="1"/>
    <col min="15877" max="16127" width="12.5703125" style="12" customWidth="1"/>
    <col min="16128" max="16128" width="5.85546875" style="12"/>
    <col min="16129" max="16129" width="5.85546875" style="12" customWidth="1"/>
    <col min="16130" max="16130" width="5.5703125" style="12" customWidth="1"/>
    <col min="16131" max="16131" width="66.140625" style="12" customWidth="1"/>
    <col min="16132" max="16132" width="8.7109375" style="12" customWidth="1"/>
    <col min="16133" max="16383" width="12.5703125" style="12" customWidth="1"/>
    <col min="16384" max="16384" width="5.85546875" style="12"/>
  </cols>
  <sheetData>
    <row r="1" spans="1:4" s="8" customFormat="1">
      <c r="A1" s="171" t="s">
        <v>46</v>
      </c>
      <c r="B1" s="171"/>
      <c r="C1" s="171"/>
      <c r="D1" s="171"/>
    </row>
    <row r="2" spans="1:4" s="8" customFormat="1">
      <c r="A2" s="52" t="s">
        <v>146</v>
      </c>
    </row>
    <row r="3" spans="1:4" s="8" customFormat="1">
      <c r="A3" s="52"/>
      <c r="B3" s="8" t="s">
        <v>83</v>
      </c>
    </row>
    <row r="4" spans="1:4" s="8" customFormat="1">
      <c r="B4" s="53" t="s">
        <v>47</v>
      </c>
      <c r="C4" s="54" t="s">
        <v>34</v>
      </c>
      <c r="D4" s="55" t="s">
        <v>48</v>
      </c>
    </row>
    <row r="5" spans="1:4" s="8" customFormat="1">
      <c r="B5" s="56">
        <v>1</v>
      </c>
      <c r="C5" s="60" t="s">
        <v>81</v>
      </c>
      <c r="D5" s="57">
        <v>1</v>
      </c>
    </row>
    <row r="6" spans="1:4" s="8" customFormat="1">
      <c r="B6" s="209">
        <v>2</v>
      </c>
      <c r="C6" s="61" t="s">
        <v>127</v>
      </c>
      <c r="D6" s="211">
        <v>1</v>
      </c>
    </row>
    <row r="7" spans="1:4" s="8" customFormat="1" ht="24.75" customHeight="1">
      <c r="B7" s="210"/>
      <c r="C7" s="62" t="s">
        <v>182</v>
      </c>
      <c r="D7" s="212"/>
    </row>
    <row r="8" spans="1:4" s="8" customFormat="1">
      <c r="B8" s="56">
        <v>3</v>
      </c>
      <c r="C8" s="58" t="s">
        <v>87</v>
      </c>
      <c r="D8" s="57">
        <v>1</v>
      </c>
    </row>
    <row r="9" spans="1:4" s="8" customFormat="1">
      <c r="B9" s="56">
        <v>4</v>
      </c>
      <c r="C9" s="58" t="s">
        <v>88</v>
      </c>
      <c r="D9" s="57">
        <v>1</v>
      </c>
    </row>
    <row r="10" spans="1:4" s="8" customFormat="1">
      <c r="B10" s="56">
        <v>5</v>
      </c>
      <c r="C10" s="58" t="s">
        <v>89</v>
      </c>
      <c r="D10" s="57">
        <v>1</v>
      </c>
    </row>
    <row r="11" spans="1:4" s="8" customFormat="1">
      <c r="B11" s="207" t="s">
        <v>24</v>
      </c>
      <c r="C11" s="208"/>
      <c r="D11" s="65">
        <f>SUM(D5:D10)</f>
        <v>5</v>
      </c>
    </row>
    <row r="13" spans="1:4" s="8" customFormat="1">
      <c r="A13" s="52"/>
      <c r="B13" s="8" t="s">
        <v>84</v>
      </c>
    </row>
    <row r="14" spans="1:4" s="8" customFormat="1">
      <c r="B14" s="53" t="s">
        <v>47</v>
      </c>
      <c r="C14" s="54" t="s">
        <v>34</v>
      </c>
      <c r="D14" s="55" t="s">
        <v>48</v>
      </c>
    </row>
    <row r="15" spans="1:4" s="8" customFormat="1">
      <c r="B15" s="56">
        <v>1</v>
      </c>
      <c r="C15" s="60" t="s">
        <v>85</v>
      </c>
      <c r="D15" s="57">
        <v>1</v>
      </c>
    </row>
    <row r="16" spans="1:4" s="8" customFormat="1">
      <c r="B16" s="63">
        <v>2</v>
      </c>
      <c r="C16" s="60" t="s">
        <v>86</v>
      </c>
      <c r="D16" s="64">
        <v>1</v>
      </c>
    </row>
    <row r="17" spans="2:4" s="8" customFormat="1">
      <c r="B17" s="207" t="s">
        <v>24</v>
      </c>
      <c r="C17" s="208"/>
      <c r="D17" s="65">
        <f>SUM(D15:D16)</f>
        <v>2</v>
      </c>
    </row>
  </sheetData>
  <mergeCells count="5">
    <mergeCell ref="B17:C17"/>
    <mergeCell ref="A1:D1"/>
    <mergeCell ref="B11:C11"/>
    <mergeCell ref="B6:B7"/>
    <mergeCell ref="D6:D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DATA</vt:lpstr>
      <vt:lpstr>สรุป</vt:lpstr>
      <vt:lpstr>เพศ</vt:lpstr>
      <vt:lpstr>ตาราง2</vt:lpstr>
      <vt:lpstr>ตาราง3</vt:lpstr>
      <vt:lpstr>ก่อน-หลัง</vt:lpstr>
      <vt:lpstr>ตอนที่2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2019-03-14T06:26:30Z</cp:lastPrinted>
  <dcterms:created xsi:type="dcterms:W3CDTF">2018-05-16T06:54:49Z</dcterms:created>
  <dcterms:modified xsi:type="dcterms:W3CDTF">2019-04-23T04:26:38Z</dcterms:modified>
</cp:coreProperties>
</file>