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2"/>
  </bookViews>
  <sheets>
    <sheet name="Sheet1" sheetId="1" r:id="rId1"/>
    <sheet name="คีย์" sheetId="2" r:id="rId2"/>
    <sheet name="สรุป" sheetId="3" r:id="rId3"/>
    <sheet name="ตาราง1" sheetId="4" r:id="rId4"/>
    <sheet name="ตาราง2" sheetId="5" r:id="rId5"/>
    <sheet name="ตาราง3" sheetId="6" r:id="rId6"/>
  </sheets>
  <definedNames/>
  <calcPr fullCalcOnLoad="1"/>
</workbook>
</file>

<file path=xl/sharedStrings.xml><?xml version="1.0" encoding="utf-8"?>
<sst xmlns="http://schemas.openxmlformats.org/spreadsheetml/2006/main" count="232" uniqueCount="98">
  <si>
    <t>ลำดับที่</t>
  </si>
  <si>
    <t>รายการ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</si>
  <si>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</si>
  <si>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</si>
  <si>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</si>
  <si>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</si>
  <si>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</si>
  <si>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</si>
  <si>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1. ด้านกระบวนการขั้นตอนการให้บริการ</t>
  </si>
  <si>
    <t>รวมด้านกระบวนการขั้นตอนการให้บริการ</t>
  </si>
  <si>
    <t>คณะ</t>
  </si>
  <si>
    <t xml:space="preserve"> - 1 -</t>
  </si>
  <si>
    <t xml:space="preserve"> - 3 -</t>
  </si>
  <si>
    <t>รวมด้านความเหมาะสมของวิทยากรบรรยาย</t>
  </si>
  <si>
    <t>สถานภาพ</t>
  </si>
  <si>
    <t>ตอนที่ 2  ความคิดเห็นเกี่ยวกับโครงการฯ</t>
  </si>
  <si>
    <t xml:space="preserve">           ตอนที่ 1  ข้อมูลทั่วไปเกี่ยวกับผู้ตอบแบบประเมิน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</si>
  <si>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จำแนกตามสถานภาพ</t>
    </r>
  </si>
  <si>
    <t>จากตาราง 1 แสดงจำนวนและร้อยละของผู้ตอบแบบประเมิน จำแนกตามสถานภาพ พบว่า ผู้ตอบแบบ</t>
  </si>
  <si>
    <t>สาขาวิชา</t>
  </si>
  <si>
    <t>- 2 -</t>
  </si>
  <si>
    <t>คณะ/สาขาวิชา</t>
  </si>
  <si>
    <t>รวมทั้งสิ้น</t>
  </si>
  <si>
    <t>2. ด้านความเหมาะสมของวิทยากรบรรยาย</t>
  </si>
  <si>
    <t>นิสิตระดับปริญญาโท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</si>
  <si>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และระดับความคิดเห็นเกี่ยวกับกิจกรรมฯ</t>
    </r>
  </si>
  <si>
    <t>สาธารณสุขศาสตร์</t>
  </si>
  <si>
    <t>วิทยาศาสตร์การแพทย์</t>
  </si>
  <si>
    <t>คณะวิทยาศาสตร์การแพทย์</t>
  </si>
  <si>
    <t>คณะสาธารณสุขศาสตร์</t>
  </si>
  <si>
    <t xml:space="preserve">     จากตาราง 2 พบว่า ผู้ตอบแบบสอบถามส่วนใหญ่สังกัดคณะสาธารณสุขศาสตร์มากที่สุด </t>
  </si>
  <si>
    <t xml:space="preserve">     เมื่อพิจารณารายสาขาวิชา พบว่า ผู้ตอบแบบสอบถามส่วนใหญ่สังกัดสาขาวิชาสาธารณสุขศาสตร์</t>
  </si>
  <si>
    <t>เมื่อพิจารณารายสาขาวิชา พบว่า ผู้ตอบแบบสอบถามส่วนใหญ่สังกัดสาขาวิชาสาธารณสุขศาสตร์</t>
  </si>
  <si>
    <r>
      <rPr>
        <b/>
        <i/>
        <sz val="16"/>
        <rFont val="TH SarabunPSK"/>
        <family val="2"/>
      </rPr>
      <t xml:space="preserve">                 ตาราง 2  </t>
    </r>
    <r>
      <rPr>
        <sz val="16"/>
        <rFont val="TH SarabunPSK"/>
        <family val="2"/>
      </rPr>
      <t>แสดงจำนวนและร้อยละของผู้ตอบแบบสอบถาม จำแนกตามคณะ/สาขาวิชา</t>
    </r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</si>
  <si>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</t>
  </si>
  <si>
    <t xml:space="preserve">หัวข้อ “Entrepreneur mindset” </t>
  </si>
  <si>
    <t>วันที่ 6 ตุลาคม 2566</t>
  </si>
  <si>
    <t xml:space="preserve">ผลการประเมินกิจกรรมการอบรมการพัฒนาและจัดการนวัตกรรมจากงานวิจัย </t>
  </si>
  <si>
    <t xml:space="preserve">จากการจัดกิจกรรมการอบรมการพัฒนาและจัดการนวัตกรรมจากงานวิจัย หัวข้อ “Entrepreneur mindset”  </t>
  </si>
  <si>
    <t>Timestamp</t>
  </si>
  <si>
    <t>ประเภท</t>
  </si>
  <si>
    <t>คณะ/วิทยาลัย</t>
  </si>
  <si>
    <t>การประชาสัมพันธ์โครงการฯ ท่านได้รับทราบข่าวการดำเนินโครงการฯ จากแหล่งใด</t>
  </si>
  <si>
    <t>1. ด้านการจัดกิจกรรม [1.1 ความเหมาะสมของวัน – เวลาของกิจกรรม]</t>
  </si>
  <si>
    <t>1. ด้านการจัดกิจกรรม [1.2 ระยะเวลาการจัดกิจกรรม]</t>
  </si>
  <si>
    <t>1. ด้านการจัดกิจกรรม [1.3 ความเหมาะสมของสื่อโสตอุปกรณ์ในการเสวนานำเสนอออนไลน์]</t>
  </si>
  <si>
    <t>1. ด้านการจัดกิจกรรม [1.4 ความเหมาะสมของเอกสารประกอบการจัดกิจกรรม]</t>
  </si>
  <si>
    <t>2. ด้านความรู้ และการนำไปใช้ประโยชน์ [2.2 สามารถนำความรู้/เทคนิคที่ได้ พัฒนาความคิดสร้างสรรค์ และนวัตกรรมได้]</t>
  </si>
  <si>
    <t>2. ด้านความรู้ และการนำไปใช้ประโยชน์ [2.3 สามารถนำความรู้/เทคนิคที่ได้ไปศึกษาเพิ่มเติม ต่อยอดในงานของท่านได้]</t>
  </si>
  <si>
    <t>1. ข้อเสนอแนะเพื่อการปรับปรุงการดำเนินโครงการฯ ครั้งต่อไป</t>
  </si>
  <si>
    <t>2. หัวข้อการจัดกิจกรรมที่ท่านสนใจให้บัณฑิตวิทยาลัยจัดครั้งต่อไป</t>
  </si>
  <si>
    <t>คณะ/วิทยาลัยต้นสังกัด</t>
  </si>
  <si>
    <t>-</t>
  </si>
  <si>
    <t>จุลชีววิทยา</t>
  </si>
  <si>
    <t>คณาจารย์บัณฑิตศึกษา</t>
  </si>
  <si>
    <t>อนามัยชุมชน</t>
  </si>
  <si>
    <t xml:space="preserve">วิทยาศาสตร์การแพทย์ </t>
  </si>
  <si>
    <t xml:space="preserve">จุลชีววิทยา </t>
  </si>
  <si>
    <t>อาจารย์ที่ปรึกษา</t>
  </si>
  <si>
    <t>2. ด้านความรู้ และการนำไปใช้ประโยชน์ [2.1 มีความรู้เกี่ยวกับ “Entrepreneur mindset” เพิ่ม4ขึ้น]</t>
  </si>
  <si>
    <t xml:space="preserve">  1.1 ความเหมาะสมของวัน – เวลาของกิจกรรม</t>
  </si>
  <si>
    <t xml:space="preserve">  1.2 ระยะเวลาการจัดกิจกรรม</t>
  </si>
  <si>
    <t xml:space="preserve">  1.3 ความเหมาะสมของสื่อโสตอุปกรณ์ในการเสวนานำเสนอออนไลน์</t>
  </si>
  <si>
    <t xml:space="preserve">  1.4 ความเหมาะสมของเอกสารประกอบการจัดกิจกรรม</t>
  </si>
  <si>
    <t xml:space="preserve">  2.2 สามารถนำความรู้/เทคนิคที่ได้ พัฒนาความคิดสร้างสรรค์ และนวัตกรรมได้</t>
  </si>
  <si>
    <t xml:space="preserve">  2.3 สามารถนำความรู้/เทคนิคที่ได้ไปศึกษาเพิ่มเติม ต่อยอดในงานของท่านได้</t>
  </si>
  <si>
    <t xml:space="preserve">  2.1 มีความรู้เกี่ยวกับ “Entrepreneur mindset” เพิ่มมากขึ้น</t>
  </si>
  <si>
    <t>N = 14</t>
  </si>
  <si>
    <t xml:space="preserve">ผลการประเมินกิจกรรมการอบรมการพัฒนาและจัดการนวัตกรรมจากงานวิจัย 
</t>
  </si>
  <si>
    <t xml:space="preserve">วันที่ 6 ตุลาคม 2566 วัตถุประสงค์โครงการ เพื่อให้นิสิต คณาจารย์ บุคลากรด้านการวิจัย บุคลากรด้านวิชาการ </t>
  </si>
  <si>
    <t>และศิษย์เก่า มหาวิทยาลัยนเรศวร ได้ฝึกฝนทักษะในการนำเสนอผลงาน และร่วมอภิปรายแลกเปลี่ยนความคิดเห็น</t>
  </si>
  <si>
    <t>คิดเป็นร้อยละ 34.15</t>
  </si>
  <si>
    <t xml:space="preserve">จากการจัดกิจกรรมการอบรมการพัฒนาและจัดการนวัตกรรมจากงานวิจัย หัวข้อ “Entrepreneur </t>
  </si>
  <si>
    <t xml:space="preserve">mindset” วันที่ 6 ตุลาคม 2566 มีผู้เข้าร่วมโครงการ จำนวนทั้งสิ้น 41 คน และมีผู้ตอบแบบประเมิน </t>
  </si>
  <si>
    <t>จำนวน 14 คน คิดเป็นร้อยละ 34.15 โดยมีรายละเอียดดังนี้</t>
  </si>
  <si>
    <t xml:space="preserve">เกี่ยวกับงานวิจัย พบว่า มีผู้เข้าร่วมโครงการ จำนวนทั้งสิ้น 41 คน และมีผู้ตอบแบบประเมิน จำนวน 14 คน </t>
  </si>
  <si>
    <t>ประเมินเป็นนิสิตระดับปริญญาโท คิดเป็นร้อยละ 92.86 และคณาจารย์บัณฑิตศึกษา คิดเป็นร้อยละ 7.14</t>
  </si>
  <si>
    <t>สาขาวิชาสาธารณสุขศาสตร์</t>
  </si>
  <si>
    <t>สาขาวิชาอนามัยชุมชน</t>
  </si>
  <si>
    <t>สาขาวิชาจุลชีววิทยา</t>
  </si>
  <si>
    <t xml:space="preserve">          คิดเป็นร้อยละ 71.43 รองลงมาได้แก่ คณะวิทยาศาสตร์การแพทย์ คิดเป็นร้อยละ 28.57</t>
  </si>
  <si>
    <t xml:space="preserve">          คิดเป็นร้อยละ 64.29 รองลงมาได้แก่ สาขาวิชาจุลชีววิทยา คิดเป็นร้อยละ 28.57</t>
  </si>
  <si>
    <t>โดยรวมอยู่ในระดับมาก (ค่าเฉลี่ย 4.40) เมื่อพิจารณารายด้าน พบว่า ด้านที่มีค่าเฉลี่ยสูงที่สุด คือ ด้านความเหมาะสม</t>
  </si>
  <si>
    <t xml:space="preserve">ของวิทยากรบรรยาย (ค่าเฉลี่ย 4.48) รองลงมาได้แก่ ด้านกระบวนการขั้นตอนการให้บริการ (ค่าเฉลี่ย 4.34)  </t>
  </si>
  <si>
    <t xml:space="preserve">เมื่อพิจารณารายข้อ พบว่า ข้อที่มีค่าเฉลี่ยสูงที่สุด คือ สามารถนำความรู้/เทคนิคที่ได้ พัฒนาความคิดสร้างสรรค์ </t>
  </si>
  <si>
    <t xml:space="preserve">และนวัตกรรมได้ สามารถนำความรู้/เทคนิคที่ได้ไปศึกษาเพิ่มเติม ต่อยอดในงาน (ค่าเฉลี่ย 4.50) รองลงมาได้แก่ </t>
  </si>
  <si>
    <t xml:space="preserve">มีความรู้เกี่ยวกับ “Entrepreneur mindset” เพิ่มมากขึ้น (ค่าเฉลี่ย 4.43) </t>
  </si>
  <si>
    <t>คิดเป็นร้อยละ 7.14</t>
  </si>
  <si>
    <t xml:space="preserve">ผู้ตอบแบบสอบถามส่วนใหญ่สังกัดคณะสาธารณสุขศาสตร์มากที่สุด คิดเป็นร้อยละ 71.43 รองลงมาได้แก่ </t>
  </si>
  <si>
    <t>คณะวิทยาศาสตร์การแพทย์ คิดเป็นร้อยละ 28.57</t>
  </si>
  <si>
    <t>คิดเป็นร้อยละ 64.29 รองลงมาได้แก่ สาขาวิชาจุลชีววิทยา คิดเป็นร้อยละ 28.57</t>
  </si>
  <si>
    <t xml:space="preserve">ผู้ตอบแบบประเมินมีความคิดเห็นโดยรวมอยู่ในระดับมาก (ค่าเฉลี่ย 4.40) เมื่อพิจารณารายด้าน </t>
  </si>
  <si>
    <t xml:space="preserve">พบว่า ด้านที่มีค่าเฉลี่ยสูงที่สุด คือ ด้านความเหมาะสมของวิทยากรบรรยาย (ค่าเฉลี่ย 4.48) รองลงมาได้แก่ </t>
  </si>
  <si>
    <t xml:space="preserve">ด้านกระบวนการขั้นตอนการให้บริการ (ค่าเฉลี่ย 4.34) เมื่อพิจารณารายข้อ พบว่า ข้อที่มีค่าเฉลี่ยสูงที่สุด คือ  </t>
  </si>
  <si>
    <t xml:space="preserve">สามารถนำความรู้/เทคนิคที่ได้ พัฒนาความคิดสร้างสรรค์ และนวัตกรรมได้ สามารถนำความรู้/เทคนิค </t>
  </si>
  <si>
    <t xml:space="preserve">ที่ได้ไปศึกษาเพิ่มเติมต่อยอดในงาน (ค่าเฉลี่ย 4.50) รองลงมาได้แก่ มีความรู้เกี่ยวกับ “Entrepreneur mindset” </t>
  </si>
  <si>
    <t xml:space="preserve">เพิ่มมากขึ้น (ค่าเฉลี่ย 4.43) </t>
  </si>
  <si>
    <t xml:space="preserve">ผู้ตอบแบบประเมินเป็นนิสิตระดับปริญญาโท คิดเป็นร้อยละ 92.86 และคณาจารย์บัณฑิตศึกษา 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</si>
</sst>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6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 New"/>
      <family val="2"/>
    </font>
    <font>
      <b/>
      <sz val="20"/>
      <name val="TH SarabunPSK"/>
      <family val="2"/>
    </font>
    <font>
      <i/>
      <sz val="16"/>
      <name val="TH SarabunPSK"/>
      <family val="2"/>
    </font>
    <font>
      <b/>
      <i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name val="Tahoma"/>
      <family val="2"/>
    </font>
    <font>
      <sz val="16"/>
      <color indexed="8"/>
      <name val="TH SarabunPSK"/>
      <family val="2"/>
    </font>
    <font>
      <b/>
      <sz val="12"/>
      <color indexed="8"/>
      <name val="TH Sarabun New"/>
      <family val="2"/>
    </font>
    <font>
      <sz val="12"/>
      <color indexed="8"/>
      <name val="TH Sarabun New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i/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name val="Calibri"/>
      <family val="2"/>
    </font>
    <font>
      <sz val="16"/>
      <color theme="1"/>
      <name val="TH SarabunPSK"/>
      <family val="2"/>
    </font>
    <font>
      <b/>
      <sz val="12"/>
      <color theme="1"/>
      <name val="TH Sarabun New"/>
      <family val="2"/>
    </font>
    <font>
      <sz val="12"/>
      <color theme="1"/>
      <name val="TH Sarabun New"/>
      <family val="2"/>
    </font>
    <font>
      <b/>
      <sz val="12"/>
      <color rgb="FF000000"/>
      <name val="TH Sarabun New"/>
      <family val="2"/>
    </font>
    <font>
      <sz val="10"/>
      <color theme="1"/>
      <name val="Calibri"/>
      <family val="2"/>
    </font>
    <font>
      <sz val="12"/>
      <color theme="1"/>
      <name val="Tahoma"/>
      <family val="2"/>
    </font>
    <font>
      <i/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ashed"/>
      <top style="double"/>
      <bottom style="thin"/>
    </border>
    <border>
      <left style="dash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8" fillId="13" borderId="0" xfId="0" applyFont="1" applyFill="1" applyAlignment="1">
      <alignment horizontal="center"/>
    </xf>
    <xf numFmtId="0" fontId="58" fillId="12" borderId="0" xfId="0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vertical="top"/>
    </xf>
    <xf numFmtId="0" fontId="59" fillId="0" borderId="0" xfId="0" applyFont="1" applyAlignment="1">
      <alignment horizontal="left"/>
    </xf>
    <xf numFmtId="2" fontId="58" fillId="18" borderId="0" xfId="0" applyNumberFormat="1" applyFont="1" applyFill="1" applyAlignment="1">
      <alignment horizontal="center"/>
    </xf>
    <xf numFmtId="2" fontId="58" fillId="11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2" fontId="60" fillId="9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horizontal="center"/>
    </xf>
    <xf numFmtId="2" fontId="10" fillId="9" borderId="0" xfId="0" applyNumberFormat="1" applyFont="1" applyFill="1" applyBorder="1" applyAlignment="1">
      <alignment wrapText="1"/>
    </xf>
    <xf numFmtId="2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49" fontId="4" fillId="0" borderId="0" xfId="0" applyNumberFormat="1" applyFont="1" applyAlignment="1">
      <alignment/>
    </xf>
    <xf numFmtId="0" fontId="57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2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6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2" fontId="7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4" fillId="0" borderId="21" xfId="0" applyFont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0" fontId="64" fillId="0" borderId="14" xfId="0" applyFont="1" applyFill="1" applyBorder="1" applyAlignment="1">
      <alignment horizontal="center"/>
    </xf>
    <xf numFmtId="2" fontId="64" fillId="0" borderId="14" xfId="0" applyNumberFormat="1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22" xfId="0" applyFont="1" applyBorder="1" applyAlignment="1">
      <alignment horizontal="left"/>
    </xf>
    <xf numFmtId="0" fontId="57" fillId="0" borderId="23" xfId="0" applyFont="1" applyBorder="1" applyAlignment="1">
      <alignment horizontal="left"/>
    </xf>
    <xf numFmtId="0" fontId="64" fillId="0" borderId="29" xfId="0" applyFont="1" applyFill="1" applyBorder="1" applyAlignment="1">
      <alignment horizontal="center"/>
    </xf>
    <xf numFmtId="1" fontId="57" fillId="0" borderId="13" xfId="0" applyNumberFormat="1" applyFont="1" applyFill="1" applyBorder="1" applyAlignment="1">
      <alignment horizontal="center"/>
    </xf>
    <xf numFmtId="2" fontId="57" fillId="0" borderId="13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212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58" fillId="10" borderId="0" xfId="0" applyFont="1" applyFill="1" applyAlignment="1">
      <alignment horizontal="center"/>
    </xf>
    <xf numFmtId="0" fontId="61" fillId="10" borderId="0" xfId="0" applyFont="1" applyFill="1" applyAlignment="1">
      <alignment/>
    </xf>
    <xf numFmtId="0" fontId="58" fillId="9" borderId="0" xfId="0" applyFont="1" applyFill="1" applyAlignment="1">
      <alignment horizontal="center"/>
    </xf>
    <xf numFmtId="0" fontId="61" fillId="9" borderId="0" xfId="0" applyFont="1" applyFill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4" fillId="0" borderId="32" xfId="0" applyFont="1" applyBorder="1" applyAlignment="1">
      <alignment horizontal="left"/>
    </xf>
    <xf numFmtId="0" fontId="64" fillId="0" borderId="26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2" sqref="F2:L15"/>
    </sheetView>
  </sheetViews>
  <sheetFormatPr defaultColWidth="12.57421875" defaultRowHeight="15.75" customHeight="1"/>
  <cols>
    <col min="1" max="20" width="18.8515625" style="105" customWidth="1"/>
    <col min="21" max="16384" width="12.57421875" style="105" customWidth="1"/>
  </cols>
  <sheetData>
    <row r="1" spans="1:14" ht="12.75">
      <c r="A1" s="104" t="s">
        <v>39</v>
      </c>
      <c r="B1" s="104" t="s">
        <v>40</v>
      </c>
      <c r="C1" s="104" t="s">
        <v>41</v>
      </c>
      <c r="D1" s="104" t="s">
        <v>19</v>
      </c>
      <c r="E1" s="104" t="s">
        <v>42</v>
      </c>
      <c r="F1" s="104" t="s">
        <v>43</v>
      </c>
      <c r="G1" s="104" t="s">
        <v>44</v>
      </c>
      <c r="H1" s="104" t="s">
        <v>45</v>
      </c>
      <c r="I1" s="104" t="s">
        <v>46</v>
      </c>
      <c r="J1" s="104" t="s">
        <v>59</v>
      </c>
      <c r="K1" s="104" t="s">
        <v>47</v>
      </c>
      <c r="L1" s="104" t="s">
        <v>48</v>
      </c>
      <c r="M1" s="104" t="s">
        <v>49</v>
      </c>
      <c r="N1" s="104" t="s">
        <v>50</v>
      </c>
    </row>
    <row r="2" spans="1:14" ht="12.75">
      <c r="A2" s="106">
        <v>45205.50204332176</v>
      </c>
      <c r="B2" s="107" t="s">
        <v>24</v>
      </c>
      <c r="C2" s="107" t="s">
        <v>26</v>
      </c>
      <c r="D2" s="107" t="s">
        <v>26</v>
      </c>
      <c r="E2" s="107" t="s">
        <v>51</v>
      </c>
      <c r="F2" s="107">
        <v>5</v>
      </c>
      <c r="G2" s="107">
        <v>5</v>
      </c>
      <c r="H2" s="107">
        <v>5</v>
      </c>
      <c r="I2" s="107">
        <v>5</v>
      </c>
      <c r="J2" s="107">
        <v>5</v>
      </c>
      <c r="K2" s="107">
        <v>5</v>
      </c>
      <c r="L2" s="107">
        <v>5</v>
      </c>
      <c r="M2" s="107" t="s">
        <v>52</v>
      </c>
      <c r="N2" s="107" t="s">
        <v>52</v>
      </c>
    </row>
    <row r="3" spans="1:12" ht="12.75">
      <c r="A3" s="106">
        <v>45205.50243902778</v>
      </c>
      <c r="B3" s="107" t="s">
        <v>24</v>
      </c>
      <c r="C3" s="107" t="s">
        <v>26</v>
      </c>
      <c r="D3" s="107" t="s">
        <v>26</v>
      </c>
      <c r="E3" s="107" t="s">
        <v>51</v>
      </c>
      <c r="F3" s="107">
        <v>5</v>
      </c>
      <c r="G3" s="107">
        <v>5</v>
      </c>
      <c r="H3" s="107">
        <v>5</v>
      </c>
      <c r="I3" s="107">
        <v>5</v>
      </c>
      <c r="J3" s="107">
        <v>5</v>
      </c>
      <c r="K3" s="107">
        <v>5</v>
      </c>
      <c r="L3" s="107">
        <v>5</v>
      </c>
    </row>
    <row r="4" spans="1:12" ht="12.75">
      <c r="A4" s="106">
        <v>45205.5024555787</v>
      </c>
      <c r="B4" s="107" t="s">
        <v>24</v>
      </c>
      <c r="C4" s="107" t="s">
        <v>26</v>
      </c>
      <c r="D4" s="107" t="s">
        <v>26</v>
      </c>
      <c r="E4" s="107" t="s">
        <v>51</v>
      </c>
      <c r="F4" s="107">
        <v>4</v>
      </c>
      <c r="G4" s="107">
        <v>4</v>
      </c>
      <c r="H4" s="107">
        <v>5</v>
      </c>
      <c r="I4" s="107">
        <v>4</v>
      </c>
      <c r="J4" s="107">
        <v>4</v>
      </c>
      <c r="K4" s="107">
        <v>5</v>
      </c>
      <c r="L4" s="107">
        <v>4</v>
      </c>
    </row>
    <row r="5" spans="1:14" ht="12.75">
      <c r="A5" s="106">
        <v>45205.50260305556</v>
      </c>
      <c r="B5" s="107" t="s">
        <v>24</v>
      </c>
      <c r="C5" s="107" t="s">
        <v>26</v>
      </c>
      <c r="D5" s="107" t="s">
        <v>26</v>
      </c>
      <c r="E5" s="107" t="s">
        <v>51</v>
      </c>
      <c r="F5" s="107">
        <v>4</v>
      </c>
      <c r="G5" s="107">
        <v>4</v>
      </c>
      <c r="H5" s="107">
        <v>4</v>
      </c>
      <c r="I5" s="107">
        <v>4</v>
      </c>
      <c r="J5" s="107">
        <v>4</v>
      </c>
      <c r="K5" s="107">
        <v>4</v>
      </c>
      <c r="L5" s="107">
        <v>4</v>
      </c>
      <c r="M5" s="107" t="s">
        <v>52</v>
      </c>
      <c r="N5" s="107" t="s">
        <v>52</v>
      </c>
    </row>
    <row r="6" spans="1:12" ht="12.75">
      <c r="A6" s="106">
        <v>45205.50271943287</v>
      </c>
      <c r="B6" s="107" t="s">
        <v>24</v>
      </c>
      <c r="C6" s="107" t="s">
        <v>26</v>
      </c>
      <c r="D6" s="107" t="s">
        <v>26</v>
      </c>
      <c r="E6" s="107" t="s">
        <v>51</v>
      </c>
      <c r="F6" s="107">
        <v>4</v>
      </c>
      <c r="G6" s="107">
        <v>4</v>
      </c>
      <c r="H6" s="107">
        <v>4</v>
      </c>
      <c r="I6" s="107">
        <v>4</v>
      </c>
      <c r="J6" s="107">
        <v>4</v>
      </c>
      <c r="K6" s="107">
        <v>5</v>
      </c>
      <c r="L6" s="107">
        <v>5</v>
      </c>
    </row>
    <row r="7" spans="1:12" ht="12.75">
      <c r="A7" s="106">
        <v>45205.50482570602</v>
      </c>
      <c r="B7" s="107" t="s">
        <v>24</v>
      </c>
      <c r="C7" s="107" t="s">
        <v>26</v>
      </c>
      <c r="D7" s="107" t="s">
        <v>26</v>
      </c>
      <c r="E7" s="107" t="s">
        <v>51</v>
      </c>
      <c r="F7" s="107">
        <v>4</v>
      </c>
      <c r="G7" s="107">
        <v>4</v>
      </c>
      <c r="H7" s="107">
        <v>4</v>
      </c>
      <c r="I7" s="107">
        <v>4</v>
      </c>
      <c r="J7" s="107">
        <v>4</v>
      </c>
      <c r="K7" s="107">
        <v>4</v>
      </c>
      <c r="L7" s="107">
        <v>5</v>
      </c>
    </row>
    <row r="8" spans="1:12" ht="12.75">
      <c r="A8" s="106">
        <v>45205.5062430324</v>
      </c>
      <c r="B8" s="107" t="s">
        <v>24</v>
      </c>
      <c r="C8" s="107" t="s">
        <v>27</v>
      </c>
      <c r="D8" s="107" t="s">
        <v>53</v>
      </c>
      <c r="E8" s="107" t="s">
        <v>51</v>
      </c>
      <c r="F8" s="107">
        <v>5</v>
      </c>
      <c r="G8" s="107">
        <v>5</v>
      </c>
      <c r="H8" s="107">
        <v>5</v>
      </c>
      <c r="I8" s="107">
        <v>5</v>
      </c>
      <c r="J8" s="107">
        <v>5</v>
      </c>
      <c r="K8" s="107">
        <v>5</v>
      </c>
      <c r="L8" s="107">
        <v>5</v>
      </c>
    </row>
    <row r="9" spans="1:12" ht="12.75">
      <c r="A9" s="106">
        <v>45205.51722724537</v>
      </c>
      <c r="B9" s="107" t="s">
        <v>54</v>
      </c>
      <c r="C9" s="107" t="s">
        <v>26</v>
      </c>
      <c r="D9" s="107" t="s">
        <v>55</v>
      </c>
      <c r="E9" s="107" t="s">
        <v>51</v>
      </c>
      <c r="F9" s="107">
        <v>5</v>
      </c>
      <c r="G9" s="107">
        <v>5</v>
      </c>
      <c r="H9" s="107">
        <v>4</v>
      </c>
      <c r="I9" s="107">
        <v>4</v>
      </c>
      <c r="J9" s="107">
        <v>5</v>
      </c>
      <c r="K9" s="107">
        <v>4</v>
      </c>
      <c r="L9" s="107">
        <v>4</v>
      </c>
    </row>
    <row r="10" spans="1:12" ht="12.75">
      <c r="A10" s="106">
        <v>45205.53588215278</v>
      </c>
      <c r="B10" s="107" t="s">
        <v>24</v>
      </c>
      <c r="C10" s="107" t="s">
        <v>56</v>
      </c>
      <c r="D10" s="107" t="s">
        <v>57</v>
      </c>
      <c r="E10" s="107" t="s">
        <v>51</v>
      </c>
      <c r="F10" s="107">
        <v>4</v>
      </c>
      <c r="G10" s="107">
        <v>4</v>
      </c>
      <c r="H10" s="107">
        <v>4</v>
      </c>
      <c r="I10" s="107">
        <v>4</v>
      </c>
      <c r="J10" s="107">
        <v>4</v>
      </c>
      <c r="K10" s="107">
        <v>4</v>
      </c>
      <c r="L10" s="107">
        <v>4</v>
      </c>
    </row>
    <row r="11" spans="1:12" ht="12.75">
      <c r="A11" s="106">
        <v>45205.537125787036</v>
      </c>
      <c r="B11" s="107" t="s">
        <v>24</v>
      </c>
      <c r="C11" s="107" t="s">
        <v>56</v>
      </c>
      <c r="D11" s="107" t="s">
        <v>53</v>
      </c>
      <c r="E11" s="107" t="s">
        <v>58</v>
      </c>
      <c r="F11" s="107">
        <v>4</v>
      </c>
      <c r="G11" s="107">
        <v>4</v>
      </c>
      <c r="H11" s="107">
        <v>4</v>
      </c>
      <c r="I11" s="107">
        <v>4</v>
      </c>
      <c r="J11" s="107">
        <v>4</v>
      </c>
      <c r="K11" s="107">
        <v>4</v>
      </c>
      <c r="L11" s="107">
        <v>4</v>
      </c>
    </row>
    <row r="12" spans="1:12" ht="12.75">
      <c r="A12" s="106">
        <v>45205.55118108796</v>
      </c>
      <c r="B12" s="107" t="s">
        <v>24</v>
      </c>
      <c r="C12" s="107" t="s">
        <v>26</v>
      </c>
      <c r="D12" s="107" t="s">
        <v>26</v>
      </c>
      <c r="E12" s="107" t="s">
        <v>51</v>
      </c>
      <c r="F12" s="107">
        <v>4</v>
      </c>
      <c r="G12" s="107">
        <v>4</v>
      </c>
      <c r="H12" s="107">
        <v>4</v>
      </c>
      <c r="I12" s="107">
        <v>4</v>
      </c>
      <c r="J12" s="107">
        <v>4</v>
      </c>
      <c r="K12" s="107">
        <v>4</v>
      </c>
      <c r="L12" s="107">
        <v>4</v>
      </c>
    </row>
    <row r="13" spans="1:14" ht="12.75">
      <c r="A13" s="106">
        <v>45205.655793819446</v>
      </c>
      <c r="B13" s="107" t="s">
        <v>24</v>
      </c>
      <c r="C13" s="107" t="s">
        <v>56</v>
      </c>
      <c r="D13" s="107" t="s">
        <v>53</v>
      </c>
      <c r="E13" s="107" t="s">
        <v>51</v>
      </c>
      <c r="F13" s="107">
        <v>4</v>
      </c>
      <c r="G13" s="107">
        <v>4</v>
      </c>
      <c r="H13" s="107">
        <v>4</v>
      </c>
      <c r="I13" s="107">
        <v>4</v>
      </c>
      <c r="J13" s="107">
        <v>5</v>
      </c>
      <c r="K13" s="107">
        <v>5</v>
      </c>
      <c r="L13" s="107">
        <v>5</v>
      </c>
      <c r="M13" s="107" t="s">
        <v>52</v>
      </c>
      <c r="N13" s="107" t="s">
        <v>52</v>
      </c>
    </row>
    <row r="14" spans="1:12" ht="12.75">
      <c r="A14" s="106">
        <v>45205.658483796295</v>
      </c>
      <c r="B14" s="107" t="s">
        <v>24</v>
      </c>
      <c r="C14" s="107" t="s">
        <v>26</v>
      </c>
      <c r="D14" s="107" t="s">
        <v>26</v>
      </c>
      <c r="E14" s="107" t="s">
        <v>51</v>
      </c>
      <c r="F14" s="107">
        <v>5</v>
      </c>
      <c r="G14" s="107">
        <v>5</v>
      </c>
      <c r="H14" s="107">
        <v>5</v>
      </c>
      <c r="I14" s="107">
        <v>5</v>
      </c>
      <c r="J14" s="107">
        <v>5</v>
      </c>
      <c r="K14" s="107">
        <v>5</v>
      </c>
      <c r="L14" s="107">
        <v>5</v>
      </c>
    </row>
    <row r="15" spans="1:14" ht="12.75">
      <c r="A15" s="106">
        <v>45205.71234953704</v>
      </c>
      <c r="B15" s="107" t="s">
        <v>24</v>
      </c>
      <c r="C15" s="107" t="s">
        <v>26</v>
      </c>
      <c r="D15" s="107" t="s">
        <v>26</v>
      </c>
      <c r="E15" s="107" t="s">
        <v>51</v>
      </c>
      <c r="F15" s="107">
        <v>4</v>
      </c>
      <c r="G15" s="107">
        <v>4</v>
      </c>
      <c r="H15" s="107">
        <v>4</v>
      </c>
      <c r="I15" s="107">
        <v>4</v>
      </c>
      <c r="J15" s="107">
        <v>4</v>
      </c>
      <c r="K15" s="107">
        <v>4</v>
      </c>
      <c r="L15" s="107">
        <v>4</v>
      </c>
      <c r="M15" s="107" t="s">
        <v>52</v>
      </c>
      <c r="N15" s="107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56"/>
  <sheetViews>
    <sheetView zoomScale="110" zoomScaleNormal="110" zoomScalePageLayoutView="0" workbookViewId="0" topLeftCell="A1">
      <selection activeCell="F13" sqref="F13"/>
    </sheetView>
  </sheetViews>
  <sheetFormatPr defaultColWidth="8.7109375" defaultRowHeight="12.75"/>
  <cols>
    <col min="1" max="1" width="7.00390625" style="43" customWidth="1"/>
    <col min="2" max="2" width="23.421875" style="43" customWidth="1"/>
    <col min="3" max="4" width="29.28125" style="43" hidden="1" customWidth="1"/>
    <col min="5" max="5" width="23.7109375" style="43" bestFit="1" customWidth="1"/>
    <col min="6" max="6" width="22.8515625" style="43" bestFit="1" customWidth="1"/>
    <col min="7" max="13" width="5.00390625" style="43" customWidth="1"/>
    <col min="14" max="14" width="8.140625" style="44" bestFit="1" customWidth="1"/>
    <col min="15" max="16384" width="8.7109375" style="44" customWidth="1"/>
  </cols>
  <sheetData>
    <row r="1" spans="1:13" s="42" customFormat="1" ht="18.75">
      <c r="A1" s="39" t="s">
        <v>0</v>
      </c>
      <c r="B1" s="40" t="s">
        <v>14</v>
      </c>
      <c r="C1" s="40" t="s">
        <v>10</v>
      </c>
      <c r="D1" s="40" t="s">
        <v>19</v>
      </c>
      <c r="E1" s="41" t="s">
        <v>10</v>
      </c>
      <c r="F1" s="41" t="s">
        <v>19</v>
      </c>
      <c r="G1" s="108">
        <v>1.1</v>
      </c>
      <c r="H1" s="108">
        <v>1.2</v>
      </c>
      <c r="I1" s="108">
        <v>1.3</v>
      </c>
      <c r="J1" s="108">
        <v>1.4</v>
      </c>
      <c r="K1" s="110">
        <v>2.1</v>
      </c>
      <c r="L1" s="110">
        <v>2.2</v>
      </c>
      <c r="M1" s="110">
        <v>2.3</v>
      </c>
    </row>
    <row r="2" spans="1:14" ht="18.75">
      <c r="A2" s="77">
        <v>1</v>
      </c>
      <c r="B2" s="69" t="s">
        <v>24</v>
      </c>
      <c r="C2" s="69" t="s">
        <v>26</v>
      </c>
      <c r="D2" s="69" t="s">
        <v>26</v>
      </c>
      <c r="E2" s="69" t="s">
        <v>26</v>
      </c>
      <c r="F2" s="69" t="s">
        <v>26</v>
      </c>
      <c r="G2" s="109">
        <v>5</v>
      </c>
      <c r="H2" s="109">
        <v>5</v>
      </c>
      <c r="I2" s="109">
        <v>5</v>
      </c>
      <c r="J2" s="109">
        <v>5</v>
      </c>
      <c r="K2" s="111">
        <v>5</v>
      </c>
      <c r="L2" s="111">
        <v>5</v>
      </c>
      <c r="M2" s="111">
        <v>5</v>
      </c>
      <c r="N2" s="42"/>
    </row>
    <row r="3" spans="1:14" s="45" customFormat="1" ht="18.75">
      <c r="A3" s="78">
        <v>2</v>
      </c>
      <c r="B3" s="69" t="s">
        <v>24</v>
      </c>
      <c r="C3" s="69" t="s">
        <v>26</v>
      </c>
      <c r="D3" s="69" t="s">
        <v>26</v>
      </c>
      <c r="E3" s="69" t="s">
        <v>26</v>
      </c>
      <c r="F3" s="69" t="s">
        <v>26</v>
      </c>
      <c r="G3" s="109">
        <v>5</v>
      </c>
      <c r="H3" s="109">
        <v>5</v>
      </c>
      <c r="I3" s="109">
        <v>5</v>
      </c>
      <c r="J3" s="109">
        <v>5</v>
      </c>
      <c r="K3" s="111">
        <v>5</v>
      </c>
      <c r="L3" s="111">
        <v>5</v>
      </c>
      <c r="M3" s="111">
        <v>5</v>
      </c>
      <c r="N3" s="42"/>
    </row>
    <row r="4" spans="1:14" ht="18.75">
      <c r="A4" s="77">
        <v>3</v>
      </c>
      <c r="B4" s="69" t="s">
        <v>24</v>
      </c>
      <c r="C4" s="69" t="s">
        <v>26</v>
      </c>
      <c r="D4" s="69" t="s">
        <v>26</v>
      </c>
      <c r="E4" s="69" t="s">
        <v>26</v>
      </c>
      <c r="F4" s="69" t="s">
        <v>26</v>
      </c>
      <c r="G4" s="109">
        <v>4</v>
      </c>
      <c r="H4" s="109">
        <v>4</v>
      </c>
      <c r="I4" s="109">
        <v>5</v>
      </c>
      <c r="J4" s="109">
        <v>4</v>
      </c>
      <c r="K4" s="111">
        <v>4</v>
      </c>
      <c r="L4" s="111">
        <v>5</v>
      </c>
      <c r="M4" s="111">
        <v>4</v>
      </c>
      <c r="N4" s="42"/>
    </row>
    <row r="5" spans="1:14" ht="18.75">
      <c r="A5" s="78">
        <v>4</v>
      </c>
      <c r="B5" s="69" t="s">
        <v>24</v>
      </c>
      <c r="C5" s="69" t="s">
        <v>26</v>
      </c>
      <c r="D5" s="69" t="s">
        <v>26</v>
      </c>
      <c r="E5" s="69" t="s">
        <v>26</v>
      </c>
      <c r="F5" s="69" t="s">
        <v>26</v>
      </c>
      <c r="G5" s="109">
        <v>4</v>
      </c>
      <c r="H5" s="109">
        <v>4</v>
      </c>
      <c r="I5" s="109">
        <v>4</v>
      </c>
      <c r="J5" s="109">
        <v>4</v>
      </c>
      <c r="K5" s="111">
        <v>4</v>
      </c>
      <c r="L5" s="111">
        <v>4</v>
      </c>
      <c r="M5" s="111">
        <v>4</v>
      </c>
      <c r="N5" s="42"/>
    </row>
    <row r="6" spans="1:14" ht="18.75">
      <c r="A6" s="77">
        <v>5</v>
      </c>
      <c r="B6" s="69" t="s">
        <v>24</v>
      </c>
      <c r="C6" s="69" t="s">
        <v>26</v>
      </c>
      <c r="D6" s="69" t="s">
        <v>26</v>
      </c>
      <c r="E6" s="69" t="s">
        <v>26</v>
      </c>
      <c r="F6" s="69" t="s">
        <v>26</v>
      </c>
      <c r="G6" s="109">
        <v>4</v>
      </c>
      <c r="H6" s="109">
        <v>4</v>
      </c>
      <c r="I6" s="109">
        <v>4</v>
      </c>
      <c r="J6" s="109">
        <v>4</v>
      </c>
      <c r="K6" s="111">
        <v>4</v>
      </c>
      <c r="L6" s="111">
        <v>5</v>
      </c>
      <c r="M6" s="111">
        <v>5</v>
      </c>
      <c r="N6" s="42"/>
    </row>
    <row r="7" spans="1:14" ht="18.75">
      <c r="A7" s="78">
        <v>6</v>
      </c>
      <c r="B7" s="69" t="s">
        <v>24</v>
      </c>
      <c r="C7" s="69" t="s">
        <v>26</v>
      </c>
      <c r="D7" s="69" t="s">
        <v>26</v>
      </c>
      <c r="E7" s="69" t="s">
        <v>26</v>
      </c>
      <c r="F7" s="69" t="s">
        <v>26</v>
      </c>
      <c r="G7" s="109">
        <v>4</v>
      </c>
      <c r="H7" s="109">
        <v>4</v>
      </c>
      <c r="I7" s="109">
        <v>4</v>
      </c>
      <c r="J7" s="109">
        <v>4</v>
      </c>
      <c r="K7" s="111">
        <v>4</v>
      </c>
      <c r="L7" s="111">
        <v>4</v>
      </c>
      <c r="M7" s="111">
        <v>5</v>
      </c>
      <c r="N7" s="42"/>
    </row>
    <row r="8" spans="1:14" ht="18.75">
      <c r="A8" s="77">
        <v>7</v>
      </c>
      <c r="B8" s="69" t="s">
        <v>24</v>
      </c>
      <c r="C8" s="69" t="s">
        <v>27</v>
      </c>
      <c r="D8" s="69" t="s">
        <v>53</v>
      </c>
      <c r="E8" s="69" t="s">
        <v>27</v>
      </c>
      <c r="F8" s="69" t="s">
        <v>53</v>
      </c>
      <c r="G8" s="109">
        <v>5</v>
      </c>
      <c r="H8" s="109">
        <v>5</v>
      </c>
      <c r="I8" s="109">
        <v>5</v>
      </c>
      <c r="J8" s="109">
        <v>5</v>
      </c>
      <c r="K8" s="111">
        <v>5</v>
      </c>
      <c r="L8" s="111">
        <v>5</v>
      </c>
      <c r="M8" s="111">
        <v>5</v>
      </c>
      <c r="N8" s="42"/>
    </row>
    <row r="9" spans="1:14" ht="18.75">
      <c r="A9" s="78">
        <v>8</v>
      </c>
      <c r="B9" s="69" t="s">
        <v>54</v>
      </c>
      <c r="C9" s="69" t="s">
        <v>26</v>
      </c>
      <c r="D9" s="69" t="s">
        <v>55</v>
      </c>
      <c r="E9" s="69" t="s">
        <v>26</v>
      </c>
      <c r="F9" s="69" t="s">
        <v>55</v>
      </c>
      <c r="G9" s="109">
        <v>5</v>
      </c>
      <c r="H9" s="109">
        <v>5</v>
      </c>
      <c r="I9" s="109">
        <v>4</v>
      </c>
      <c r="J9" s="109">
        <v>4</v>
      </c>
      <c r="K9" s="111">
        <v>5</v>
      </c>
      <c r="L9" s="111">
        <v>4</v>
      </c>
      <c r="M9" s="111">
        <v>4</v>
      </c>
      <c r="N9" s="42"/>
    </row>
    <row r="10" spans="1:14" ht="18.75">
      <c r="A10" s="77">
        <v>9</v>
      </c>
      <c r="B10" s="69" t="s">
        <v>24</v>
      </c>
      <c r="C10" s="69" t="s">
        <v>56</v>
      </c>
      <c r="D10" s="69" t="s">
        <v>57</v>
      </c>
      <c r="E10" s="69" t="s">
        <v>56</v>
      </c>
      <c r="F10" s="69" t="s">
        <v>57</v>
      </c>
      <c r="G10" s="109">
        <v>4</v>
      </c>
      <c r="H10" s="109">
        <v>4</v>
      </c>
      <c r="I10" s="109">
        <v>4</v>
      </c>
      <c r="J10" s="109">
        <v>4</v>
      </c>
      <c r="K10" s="111">
        <v>4</v>
      </c>
      <c r="L10" s="111">
        <v>4</v>
      </c>
      <c r="M10" s="111">
        <v>4</v>
      </c>
      <c r="N10" s="42"/>
    </row>
    <row r="11" spans="1:14" ht="18.75">
      <c r="A11" s="78">
        <v>10</v>
      </c>
      <c r="B11" s="69" t="s">
        <v>24</v>
      </c>
      <c r="C11" s="69" t="s">
        <v>56</v>
      </c>
      <c r="D11" s="69" t="s">
        <v>53</v>
      </c>
      <c r="E11" s="69" t="s">
        <v>56</v>
      </c>
      <c r="F11" s="69" t="s">
        <v>53</v>
      </c>
      <c r="G11" s="109">
        <v>4</v>
      </c>
      <c r="H11" s="109">
        <v>4</v>
      </c>
      <c r="I11" s="109">
        <v>4</v>
      </c>
      <c r="J11" s="109">
        <v>4</v>
      </c>
      <c r="K11" s="111">
        <v>4</v>
      </c>
      <c r="L11" s="111">
        <v>4</v>
      </c>
      <c r="M11" s="111">
        <v>4</v>
      </c>
      <c r="N11" s="42"/>
    </row>
    <row r="12" spans="1:14" ht="18.75">
      <c r="A12" s="77">
        <v>11</v>
      </c>
      <c r="B12" s="69" t="s">
        <v>24</v>
      </c>
      <c r="C12" s="69" t="s">
        <v>26</v>
      </c>
      <c r="D12" s="69" t="s">
        <v>26</v>
      </c>
      <c r="E12" s="69" t="s">
        <v>26</v>
      </c>
      <c r="F12" s="69" t="s">
        <v>26</v>
      </c>
      <c r="G12" s="109">
        <v>4</v>
      </c>
      <c r="H12" s="109">
        <v>4</v>
      </c>
      <c r="I12" s="109">
        <v>4</v>
      </c>
      <c r="J12" s="109">
        <v>4</v>
      </c>
      <c r="K12" s="111">
        <v>4</v>
      </c>
      <c r="L12" s="111">
        <v>4</v>
      </c>
      <c r="M12" s="111">
        <v>4</v>
      </c>
      <c r="N12" s="42"/>
    </row>
    <row r="13" spans="1:14" ht="18.75">
      <c r="A13" s="78">
        <v>12</v>
      </c>
      <c r="B13" s="69" t="s">
        <v>24</v>
      </c>
      <c r="C13" s="69" t="s">
        <v>56</v>
      </c>
      <c r="D13" s="69" t="s">
        <v>53</v>
      </c>
      <c r="E13" s="69" t="s">
        <v>56</v>
      </c>
      <c r="F13" s="69" t="s">
        <v>53</v>
      </c>
      <c r="G13" s="109">
        <v>4</v>
      </c>
      <c r="H13" s="109">
        <v>4</v>
      </c>
      <c r="I13" s="109">
        <v>4</v>
      </c>
      <c r="J13" s="109">
        <v>4</v>
      </c>
      <c r="K13" s="111">
        <v>5</v>
      </c>
      <c r="L13" s="111">
        <v>5</v>
      </c>
      <c r="M13" s="111">
        <v>5</v>
      </c>
      <c r="N13" s="42"/>
    </row>
    <row r="14" spans="1:14" ht="18.75">
      <c r="A14" s="77">
        <v>13</v>
      </c>
      <c r="B14" s="69" t="s">
        <v>24</v>
      </c>
      <c r="C14" s="69" t="s">
        <v>26</v>
      </c>
      <c r="D14" s="69" t="s">
        <v>26</v>
      </c>
      <c r="E14" s="69" t="s">
        <v>26</v>
      </c>
      <c r="F14" s="69" t="s">
        <v>26</v>
      </c>
      <c r="G14" s="109">
        <v>5</v>
      </c>
      <c r="H14" s="109">
        <v>5</v>
      </c>
      <c r="I14" s="109">
        <v>5</v>
      </c>
      <c r="J14" s="109">
        <v>5</v>
      </c>
      <c r="K14" s="111">
        <v>5</v>
      </c>
      <c r="L14" s="111">
        <v>5</v>
      </c>
      <c r="M14" s="111">
        <v>5</v>
      </c>
      <c r="N14" s="42"/>
    </row>
    <row r="15" spans="1:14" ht="18.75">
      <c r="A15" s="78">
        <v>14</v>
      </c>
      <c r="B15" s="69" t="s">
        <v>24</v>
      </c>
      <c r="C15" s="69" t="s">
        <v>26</v>
      </c>
      <c r="D15" s="69" t="s">
        <v>26</v>
      </c>
      <c r="E15" s="69" t="s">
        <v>26</v>
      </c>
      <c r="F15" s="69" t="s">
        <v>26</v>
      </c>
      <c r="G15" s="109">
        <v>4</v>
      </c>
      <c r="H15" s="109">
        <v>4</v>
      </c>
      <c r="I15" s="109">
        <v>4</v>
      </c>
      <c r="J15" s="109">
        <v>4</v>
      </c>
      <c r="K15" s="111">
        <v>4</v>
      </c>
      <c r="L15" s="111">
        <v>4</v>
      </c>
      <c r="M15" s="111">
        <v>4</v>
      </c>
      <c r="N15" s="42"/>
    </row>
    <row r="16" spans="2:14" ht="18.75">
      <c r="B16" s="46"/>
      <c r="C16" s="46"/>
      <c r="D16" s="46"/>
      <c r="E16" s="46"/>
      <c r="F16" s="46"/>
      <c r="G16" s="47">
        <f>AVERAGE(G2:G15)</f>
        <v>4.357142857142857</v>
      </c>
      <c r="H16" s="47">
        <f aca="true" t="shared" si="0" ref="H16:M16">AVERAGE(H2:H15)</f>
        <v>4.357142857142857</v>
      </c>
      <c r="I16" s="47">
        <f t="shared" si="0"/>
        <v>4.357142857142857</v>
      </c>
      <c r="J16" s="47">
        <f t="shared" si="0"/>
        <v>4.285714285714286</v>
      </c>
      <c r="K16" s="47">
        <f t="shared" si="0"/>
        <v>4.428571428571429</v>
      </c>
      <c r="L16" s="47">
        <f t="shared" si="0"/>
        <v>4.5</v>
      </c>
      <c r="M16" s="47">
        <f t="shared" si="0"/>
        <v>4.5</v>
      </c>
      <c r="N16" s="47">
        <f>AVERAGE(G2:J15,K2:M15)</f>
        <v>4.3979591836734695</v>
      </c>
    </row>
    <row r="17" spans="2:14" ht="23.25" customHeight="1">
      <c r="B17" s="46"/>
      <c r="C17" s="46"/>
      <c r="D17" s="46"/>
      <c r="E17" s="46"/>
      <c r="F17" s="46"/>
      <c r="G17" s="48">
        <f>STDEV(G2:G15)</f>
        <v>0.4972451580988475</v>
      </c>
      <c r="H17" s="48">
        <f aca="true" t="shared" si="1" ref="H17:M17">STDEV(H2:H15)</f>
        <v>0.4972451580988475</v>
      </c>
      <c r="I17" s="48">
        <f t="shared" si="1"/>
        <v>0.4972451580988475</v>
      </c>
      <c r="J17" s="48">
        <f t="shared" si="1"/>
        <v>0.4688072309384934</v>
      </c>
      <c r="K17" s="48">
        <f t="shared" si="1"/>
        <v>0.5135525910130967</v>
      </c>
      <c r="L17" s="48">
        <f t="shared" si="1"/>
        <v>0.5188745216627708</v>
      </c>
      <c r="M17" s="48">
        <f t="shared" si="1"/>
        <v>0.5188745216627708</v>
      </c>
      <c r="N17" s="48">
        <f>STDEV(G2:J15,K2:M15)</f>
        <v>0.4919935444712549</v>
      </c>
    </row>
    <row r="18" spans="2:19" ht="18.75">
      <c r="B18" s="46"/>
      <c r="C18" s="46"/>
      <c r="D18" s="46"/>
      <c r="E18" s="46"/>
      <c r="F18" s="44"/>
      <c r="G18" s="44"/>
      <c r="H18" s="44"/>
      <c r="I18" s="46"/>
      <c r="J18" s="50">
        <f>STDEV(G2:J15)</f>
        <v>0.4777517694857356</v>
      </c>
      <c r="K18" s="46"/>
      <c r="L18" s="46"/>
      <c r="M18" s="50">
        <f>STDEV(K2:M15)</f>
        <v>0.5054867366041316</v>
      </c>
      <c r="N18" s="51"/>
      <c r="O18" s="49"/>
      <c r="P18" s="49"/>
      <c r="Q18" s="49"/>
      <c r="R18" s="49"/>
      <c r="S18" s="49"/>
    </row>
    <row r="19" spans="2:14" ht="18.75">
      <c r="B19" s="46"/>
      <c r="C19" s="46"/>
      <c r="D19" s="46"/>
      <c r="E19" s="46"/>
      <c r="F19" s="44"/>
      <c r="G19" s="44"/>
      <c r="H19" s="44"/>
      <c r="I19" s="46"/>
      <c r="J19" s="52">
        <f>AVERAGE(G2:J15)</f>
        <v>4.339285714285714</v>
      </c>
      <c r="K19" s="46"/>
      <c r="L19" s="46"/>
      <c r="M19" s="52">
        <f>AVERAGE(K2:M15)</f>
        <v>4.476190476190476</v>
      </c>
      <c r="N19" s="51"/>
    </row>
    <row r="20" spans="2:14" ht="18.75">
      <c r="B20" s="46"/>
      <c r="C20" s="46"/>
      <c r="D20" s="46"/>
      <c r="E20" s="46"/>
      <c r="F20" s="46"/>
      <c r="G20" s="49"/>
      <c r="H20" s="49"/>
      <c r="I20" s="49"/>
      <c r="J20" s="49"/>
      <c r="K20" s="49"/>
      <c r="L20" s="49"/>
      <c r="M20" s="49"/>
      <c r="N20" s="49"/>
    </row>
    <row r="21" spans="2:14" ht="18.75">
      <c r="B21" s="46"/>
      <c r="C21" s="46"/>
      <c r="D21" s="46"/>
      <c r="E21" s="46"/>
      <c r="F21" s="46"/>
      <c r="G21" s="49"/>
      <c r="H21" s="49"/>
      <c r="I21" s="49"/>
      <c r="J21" s="49"/>
      <c r="K21" s="49"/>
      <c r="L21" s="49"/>
      <c r="M21" s="49"/>
      <c r="N21" s="49"/>
    </row>
    <row r="22" spans="2:14" ht="18.75">
      <c r="B22" s="46"/>
      <c r="C22" s="46"/>
      <c r="D22" s="46"/>
      <c r="E22" s="46"/>
      <c r="F22" s="46"/>
      <c r="G22" s="49"/>
      <c r="H22" s="49"/>
      <c r="I22" s="49"/>
      <c r="J22" s="49"/>
      <c r="K22" s="49"/>
      <c r="L22" s="49"/>
      <c r="M22" s="49"/>
      <c r="N22" s="49"/>
    </row>
    <row r="23" spans="2:14" ht="18.75">
      <c r="B23" s="46"/>
      <c r="C23" s="46"/>
      <c r="D23" s="46"/>
      <c r="E23" s="46"/>
      <c r="F23" s="46"/>
      <c r="G23" s="49"/>
      <c r="H23" s="49"/>
      <c r="I23" s="49"/>
      <c r="J23" s="49"/>
      <c r="K23" s="49"/>
      <c r="L23" s="49"/>
      <c r="M23" s="49"/>
      <c r="N23" s="49"/>
    </row>
    <row r="24" spans="2:6" ht="18.75">
      <c r="B24" s="46"/>
      <c r="C24" s="46"/>
      <c r="D24" s="46"/>
      <c r="E24" s="46"/>
      <c r="F24" s="46"/>
    </row>
    <row r="25" spans="2:6" ht="18.75">
      <c r="B25" s="46"/>
      <c r="C25" s="46"/>
      <c r="D25" s="46"/>
      <c r="E25" s="46"/>
      <c r="F25" s="46"/>
    </row>
    <row r="26" spans="2:6" ht="18.75">
      <c r="B26" s="46"/>
      <c r="C26" s="46"/>
      <c r="D26" s="46"/>
      <c r="E26" s="46"/>
      <c r="F26" s="46"/>
    </row>
    <row r="27" spans="2:6" ht="24.75" customHeight="1">
      <c r="B27" s="46"/>
      <c r="C27" s="46"/>
      <c r="D27" s="46"/>
      <c r="E27" s="46"/>
      <c r="F27" s="46"/>
    </row>
    <row r="28" spans="2:6" ht="18.75">
      <c r="B28" s="46"/>
      <c r="C28" s="46"/>
      <c r="D28" s="46"/>
      <c r="E28" s="46"/>
      <c r="F28" s="46"/>
    </row>
    <row r="29" spans="2:6" ht="18.75">
      <c r="B29" s="46"/>
      <c r="C29" s="46"/>
      <c r="D29" s="46"/>
      <c r="E29" s="46"/>
      <c r="F29" s="46"/>
    </row>
    <row r="30" spans="2:6" ht="18.75">
      <c r="B30" s="46"/>
      <c r="C30" s="46"/>
      <c r="D30" s="46"/>
      <c r="E30" s="46"/>
      <c r="F30" s="46"/>
    </row>
    <row r="31" spans="2:6" ht="18.75">
      <c r="B31" s="46"/>
      <c r="C31" s="46"/>
      <c r="D31" s="46"/>
      <c r="E31" s="46"/>
      <c r="F31" s="46"/>
    </row>
    <row r="32" spans="2:6" ht="18.75">
      <c r="B32" s="46"/>
      <c r="C32" s="46"/>
      <c r="D32" s="46"/>
      <c r="E32" s="46"/>
      <c r="F32" s="46"/>
    </row>
    <row r="33" spans="2:6" ht="18.75">
      <c r="B33" s="46"/>
      <c r="C33" s="46"/>
      <c r="D33" s="46"/>
      <c r="E33" s="46"/>
      <c r="F33" s="46"/>
    </row>
    <row r="34" spans="2:6" ht="24.75" customHeight="1">
      <c r="B34" s="46"/>
      <c r="C34" s="46"/>
      <c r="D34" s="46"/>
      <c r="E34" s="46"/>
      <c r="F34" s="46"/>
    </row>
    <row r="35" spans="2:6" ht="18.75">
      <c r="B35" s="46"/>
      <c r="C35" s="46"/>
      <c r="D35" s="46"/>
      <c r="E35" s="46"/>
      <c r="F35" s="46"/>
    </row>
    <row r="36" spans="2:6" ht="18.75">
      <c r="B36" s="46"/>
      <c r="C36" s="46"/>
      <c r="D36" s="46"/>
      <c r="E36" s="46"/>
      <c r="F36" s="46"/>
    </row>
    <row r="37" spans="2:6" ht="18.75">
      <c r="B37" s="46"/>
      <c r="C37" s="46"/>
      <c r="D37" s="46"/>
      <c r="E37" s="46"/>
      <c r="F37" s="46"/>
    </row>
    <row r="38" spans="2:6" ht="18.75">
      <c r="B38" s="46"/>
      <c r="C38" s="46"/>
      <c r="D38" s="46"/>
      <c r="E38" s="46"/>
      <c r="F38" s="46"/>
    </row>
    <row r="39" spans="2:6" ht="18.75">
      <c r="B39" s="46"/>
      <c r="C39" s="46"/>
      <c r="D39" s="46"/>
      <c r="E39" s="46"/>
      <c r="F39" s="46"/>
    </row>
    <row r="40" spans="2:6" ht="18.75">
      <c r="B40" s="46"/>
      <c r="C40" s="46"/>
      <c r="D40" s="46"/>
      <c r="E40" s="46"/>
      <c r="F40" s="46"/>
    </row>
    <row r="41" spans="2:6" ht="18.75">
      <c r="B41" s="46"/>
      <c r="C41" s="46"/>
      <c r="D41" s="46"/>
      <c r="E41" s="46"/>
      <c r="F41" s="46"/>
    </row>
    <row r="42" spans="2:6" ht="18.75">
      <c r="B42" s="46"/>
      <c r="C42" s="46"/>
      <c r="D42" s="46"/>
      <c r="E42" s="46"/>
      <c r="F42" s="46"/>
    </row>
    <row r="43" spans="2:6" ht="24.75" customHeight="1">
      <c r="B43" s="46"/>
      <c r="C43" s="46"/>
      <c r="D43" s="46"/>
      <c r="E43" s="46"/>
      <c r="F43" s="46"/>
    </row>
    <row r="44" spans="2:6" ht="24.75" customHeight="1">
      <c r="B44" s="46"/>
      <c r="C44" s="46"/>
      <c r="D44" s="46"/>
      <c r="E44" s="46"/>
      <c r="F44" s="46"/>
    </row>
    <row r="45" spans="2:6" ht="18.75">
      <c r="B45" s="46"/>
      <c r="C45" s="46"/>
      <c r="D45" s="46"/>
      <c r="E45" s="46"/>
      <c r="F45" s="46"/>
    </row>
    <row r="46" spans="2:6" ht="18.75">
      <c r="B46" s="46"/>
      <c r="C46" s="46"/>
      <c r="D46" s="46"/>
      <c r="E46" s="46"/>
      <c r="F46" s="46"/>
    </row>
    <row r="47" spans="2:6" ht="18.75">
      <c r="B47" s="46"/>
      <c r="C47" s="46"/>
      <c r="D47" s="46"/>
      <c r="E47" s="46"/>
      <c r="F47" s="46"/>
    </row>
    <row r="48" spans="2:6" ht="18.75">
      <c r="B48" s="46"/>
      <c r="C48" s="46"/>
      <c r="D48" s="46"/>
      <c r="E48" s="46"/>
      <c r="F48" s="46"/>
    </row>
    <row r="49" spans="2:6" ht="18.75">
      <c r="B49" s="46"/>
      <c r="C49" s="46"/>
      <c r="D49" s="46"/>
      <c r="E49" s="46"/>
      <c r="F49" s="46"/>
    </row>
    <row r="50" spans="2:6" ht="18.75">
      <c r="B50" s="46"/>
      <c r="C50" s="46"/>
      <c r="D50" s="46"/>
      <c r="E50" s="46"/>
      <c r="F50" s="46"/>
    </row>
    <row r="51" spans="2:6" ht="18.75">
      <c r="B51" s="46"/>
      <c r="C51" s="46"/>
      <c r="D51" s="46"/>
      <c r="E51" s="46"/>
      <c r="F51" s="46"/>
    </row>
    <row r="52" spans="2:6" ht="18.75">
      <c r="B52" s="46"/>
      <c r="C52" s="46"/>
      <c r="D52" s="46"/>
      <c r="E52" s="46"/>
      <c r="F52" s="46"/>
    </row>
    <row r="53" spans="2:6" ht="18.75">
      <c r="B53" s="46"/>
      <c r="C53" s="46"/>
      <c r="D53" s="46"/>
      <c r="E53" s="46"/>
      <c r="F53" s="46"/>
    </row>
    <row r="54" spans="2:6" ht="18.75">
      <c r="B54" s="46"/>
      <c r="C54" s="46"/>
      <c r="D54" s="46"/>
      <c r="E54" s="46"/>
      <c r="F54" s="46"/>
    </row>
    <row r="55" spans="2:6" ht="18.75">
      <c r="B55" s="46"/>
      <c r="C55" s="46"/>
      <c r="D55" s="46"/>
      <c r="E55" s="46"/>
      <c r="F55" s="46"/>
    </row>
    <row r="56" spans="2:6" ht="18.75">
      <c r="B56" s="46"/>
      <c r="C56" s="46"/>
      <c r="D56" s="46"/>
      <c r="E56" s="46"/>
      <c r="F56" s="46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V22"/>
  <sheetViews>
    <sheetView tabSelected="1" zoomScalePageLayoutView="0" workbookViewId="0" topLeftCell="A1">
      <selection activeCell="A4" sqref="A4:K4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12.421875" style="1" customWidth="1"/>
    <col min="12" max="16384" width="8.7109375" style="1" customWidth="1"/>
  </cols>
  <sheetData>
    <row r="1" spans="1:11" s="23" customFormat="1" ht="26.25">
      <c r="A1" s="112" t="s">
        <v>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11" s="23" customFormat="1" ht="26.25">
      <c r="A2" s="112" t="s">
        <v>37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</row>
    <row r="3" spans="1:11" s="23" customFormat="1" ht="26.25">
      <c r="A3" s="112" t="s">
        <v>35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23" customFormat="1" ht="26.25">
      <c r="A4" s="112" t="s">
        <v>36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s="23" customFormat="1" ht="26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</row>
    <row r="6" ht="21">
      <c r="B6" s="1" t="s">
        <v>38</v>
      </c>
    </row>
    <row r="7" spans="1:11" ht="21">
      <c r="A7" s="113" t="s">
        <v>69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ht="21">
      <c r="A8" s="1" t="s">
        <v>70</v>
      </c>
    </row>
    <row r="9" ht="21">
      <c r="A9" s="1" t="s">
        <v>75</v>
      </c>
    </row>
    <row r="10" ht="21">
      <c r="A10" s="1" t="s">
        <v>71</v>
      </c>
    </row>
    <row r="11" ht="21">
      <c r="B11" s="1" t="s">
        <v>97</v>
      </c>
    </row>
    <row r="12" ht="21">
      <c r="A12" s="1" t="s">
        <v>87</v>
      </c>
    </row>
    <row r="13" spans="2:7" ht="21">
      <c r="B13" s="60" t="s">
        <v>88</v>
      </c>
      <c r="C13" s="61"/>
      <c r="D13" s="61"/>
      <c r="E13" s="62"/>
      <c r="F13" s="63"/>
      <c r="G13" s="2"/>
    </row>
    <row r="14" spans="1:11" ht="21">
      <c r="A14" s="114" t="s">
        <v>89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</row>
    <row r="15" spans="1:256" s="5" customFormat="1" ht="21">
      <c r="A15" s="1"/>
      <c r="B15" s="1" t="s">
        <v>32</v>
      </c>
      <c r="C15" s="1"/>
      <c r="D15" s="1"/>
      <c r="E15" s="2"/>
      <c r="F15" s="2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21">
      <c r="A16" s="1" t="s">
        <v>90</v>
      </c>
      <c r="B16" s="1"/>
      <c r="C16" s="1"/>
      <c r="D16" s="1"/>
      <c r="E16" s="2"/>
      <c r="F16" s="2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2:7" s="5" customFormat="1" ht="21">
      <c r="B17" s="3" t="s">
        <v>91</v>
      </c>
      <c r="C17" s="14"/>
      <c r="D17" s="14"/>
      <c r="E17" s="15"/>
      <c r="F17" s="15"/>
      <c r="G17" s="14"/>
    </row>
    <row r="18" ht="21">
      <c r="A18" s="3" t="s">
        <v>92</v>
      </c>
    </row>
    <row r="19" ht="21">
      <c r="A19" s="3" t="s">
        <v>93</v>
      </c>
    </row>
    <row r="20" ht="21">
      <c r="A20" s="3" t="s">
        <v>94</v>
      </c>
    </row>
    <row r="21" ht="21">
      <c r="A21" s="3" t="s">
        <v>95</v>
      </c>
    </row>
    <row r="22" ht="21">
      <c r="A22" s="3" t="s">
        <v>96</v>
      </c>
    </row>
  </sheetData>
  <sheetProtection/>
  <mergeCells count="7">
    <mergeCell ref="A1:K1"/>
    <mergeCell ref="A5:K5"/>
    <mergeCell ref="A2:K2"/>
    <mergeCell ref="A4:K4"/>
    <mergeCell ref="A7:K7"/>
    <mergeCell ref="A14:K14"/>
    <mergeCell ref="A3:K3"/>
  </mergeCells>
  <printOptions/>
  <pageMargins left="0.984251968503937" right="0" top="0.5905511811023623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29"/>
  <sheetViews>
    <sheetView zoomScale="120" zoomScaleNormal="120" zoomScalePageLayoutView="0" workbookViewId="0" topLeftCell="A10">
      <selection activeCell="A19" sqref="A19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1">
      <c r="A1" s="117" t="s">
        <v>11</v>
      </c>
      <c r="B1" s="117"/>
      <c r="C1" s="117"/>
      <c r="D1" s="117"/>
      <c r="E1" s="117"/>
      <c r="F1" s="117"/>
      <c r="G1" s="117"/>
      <c r="H1" s="117"/>
      <c r="I1" s="2"/>
    </row>
    <row r="3" spans="1:9" s="23" customFormat="1" ht="23.25">
      <c r="A3" s="119" t="s">
        <v>68</v>
      </c>
      <c r="B3" s="120"/>
      <c r="C3" s="120"/>
      <c r="D3" s="120"/>
      <c r="E3" s="120"/>
      <c r="F3" s="120"/>
      <c r="G3" s="120"/>
      <c r="H3" s="120"/>
      <c r="I3" s="38"/>
    </row>
    <row r="4" spans="1:9" s="23" customFormat="1" ht="23.25">
      <c r="A4" s="102"/>
      <c r="B4" s="103"/>
      <c r="C4" s="103"/>
      <c r="D4" s="103"/>
      <c r="E4" s="103" t="s">
        <v>35</v>
      </c>
      <c r="F4" s="103"/>
      <c r="G4" s="103"/>
      <c r="H4" s="103"/>
      <c r="I4" s="38"/>
    </row>
    <row r="5" spans="1:11" s="23" customFormat="1" ht="26.25">
      <c r="A5" s="112" t="s">
        <v>36</v>
      </c>
      <c r="B5" s="112"/>
      <c r="C5" s="112"/>
      <c r="D5" s="112"/>
      <c r="E5" s="112"/>
      <c r="F5" s="112"/>
      <c r="G5" s="112"/>
      <c r="H5" s="112"/>
      <c r="I5" s="76"/>
      <c r="J5" s="76"/>
      <c r="K5" s="76"/>
    </row>
    <row r="6" spans="1:9" s="23" customFormat="1" ht="23.25">
      <c r="A6" s="25"/>
      <c r="B6" s="25"/>
      <c r="C6" s="25"/>
      <c r="D6" s="25"/>
      <c r="E6" s="25"/>
      <c r="F6" s="25"/>
      <c r="G6" s="25"/>
      <c r="H6" s="25"/>
      <c r="I6" s="25"/>
    </row>
    <row r="7" ht="21">
      <c r="B7" s="1" t="s">
        <v>72</v>
      </c>
    </row>
    <row r="8" ht="21">
      <c r="A8" s="1" t="s">
        <v>73</v>
      </c>
    </row>
    <row r="9" ht="21">
      <c r="A9" s="1" t="s">
        <v>74</v>
      </c>
    </row>
    <row r="11" ht="21">
      <c r="A11" s="4" t="s">
        <v>16</v>
      </c>
    </row>
    <row r="12" ht="21.75" thickBot="1">
      <c r="A12" s="3" t="s">
        <v>17</v>
      </c>
    </row>
    <row r="13" spans="2:7" ht="22.5" thickBot="1" thickTop="1">
      <c r="B13" s="118" t="s">
        <v>14</v>
      </c>
      <c r="C13" s="118"/>
      <c r="D13" s="118"/>
      <c r="E13" s="118"/>
      <c r="F13" s="10" t="s">
        <v>5</v>
      </c>
      <c r="G13" s="10" t="s">
        <v>6</v>
      </c>
    </row>
    <row r="14" spans="2:7" ht="21.75" thickTop="1">
      <c r="B14" s="13" t="s">
        <v>24</v>
      </c>
      <c r="C14" s="11"/>
      <c r="D14" s="11"/>
      <c r="E14" s="11"/>
      <c r="F14" s="16">
        <v>13</v>
      </c>
      <c r="G14" s="21">
        <f>F14*100/F$16</f>
        <v>92.85714285714286</v>
      </c>
    </row>
    <row r="15" spans="2:7" ht="21.75" thickBot="1">
      <c r="B15" s="13" t="s">
        <v>54</v>
      </c>
      <c r="C15" s="11"/>
      <c r="D15" s="11"/>
      <c r="E15" s="11"/>
      <c r="F15" s="16">
        <v>1</v>
      </c>
      <c r="G15" s="21">
        <f>F15*100/F$16</f>
        <v>7.142857142857143</v>
      </c>
    </row>
    <row r="16" spans="2:7" ht="22.5" thickBot="1" thickTop="1">
      <c r="B16" s="118" t="s">
        <v>3</v>
      </c>
      <c r="C16" s="118"/>
      <c r="D16" s="118"/>
      <c r="E16" s="118"/>
      <c r="F16" s="12">
        <f>SUM(F14:F15)</f>
        <v>14</v>
      </c>
      <c r="G16" s="20">
        <f>SUM(G14:G15)</f>
        <v>100</v>
      </c>
    </row>
    <row r="17" ht="21.75" thickTop="1"/>
    <row r="18" ht="21">
      <c r="B18" s="1" t="s">
        <v>18</v>
      </c>
    </row>
    <row r="19" ht="21">
      <c r="A19" s="1" t="s">
        <v>76</v>
      </c>
    </row>
    <row r="21" spans="1:8" ht="21">
      <c r="A21" s="27"/>
      <c r="B21" s="24"/>
      <c r="C21" s="24"/>
      <c r="D21" s="24"/>
      <c r="E21" s="24"/>
      <c r="F21" s="24"/>
      <c r="G21" s="24"/>
      <c r="H21" s="24"/>
    </row>
    <row r="22" spans="1:8" ht="21">
      <c r="A22" s="24"/>
      <c r="B22" s="115"/>
      <c r="C22" s="115"/>
      <c r="D22" s="115"/>
      <c r="E22" s="115"/>
      <c r="F22" s="11"/>
      <c r="G22" s="11"/>
      <c r="H22" s="24"/>
    </row>
    <row r="23" spans="1:8" ht="21">
      <c r="A23" s="24"/>
      <c r="B23" s="116"/>
      <c r="C23" s="116"/>
      <c r="D23" s="116"/>
      <c r="E23" s="116"/>
      <c r="F23" s="28"/>
      <c r="G23" s="22"/>
      <c r="H23" s="24"/>
    </row>
    <row r="24" spans="1:8" ht="21">
      <c r="A24" s="24"/>
      <c r="B24" s="116"/>
      <c r="C24" s="116"/>
      <c r="D24" s="116"/>
      <c r="E24" s="116"/>
      <c r="F24" s="28"/>
      <c r="G24" s="22"/>
      <c r="H24" s="24"/>
    </row>
    <row r="25" spans="1:8" ht="21">
      <c r="A25" s="24"/>
      <c r="B25" s="116"/>
      <c r="C25" s="116"/>
      <c r="D25" s="116"/>
      <c r="E25" s="116"/>
      <c r="F25" s="29"/>
      <c r="G25" s="22"/>
      <c r="H25" s="24"/>
    </row>
    <row r="26" spans="1:8" ht="21">
      <c r="A26" s="24"/>
      <c r="B26" s="116"/>
      <c r="C26" s="116"/>
      <c r="D26" s="116"/>
      <c r="E26" s="116"/>
      <c r="F26" s="28"/>
      <c r="G26" s="22"/>
      <c r="H26" s="24"/>
    </row>
    <row r="27" spans="1:8" ht="21">
      <c r="A27" s="24"/>
      <c r="B27" s="116"/>
      <c r="C27" s="116"/>
      <c r="D27" s="116"/>
      <c r="E27" s="116"/>
      <c r="F27" s="28"/>
      <c r="G27" s="22"/>
      <c r="H27" s="24"/>
    </row>
    <row r="28" spans="1:8" ht="21">
      <c r="A28" s="24"/>
      <c r="B28" s="116"/>
      <c r="C28" s="116"/>
      <c r="D28" s="116"/>
      <c r="E28" s="116"/>
      <c r="F28" s="28"/>
      <c r="G28" s="22"/>
      <c r="H28" s="24"/>
    </row>
    <row r="29" spans="1:8" ht="21">
      <c r="A29" s="24"/>
      <c r="B29" s="115"/>
      <c r="C29" s="115"/>
      <c r="D29" s="115"/>
      <c r="E29" s="115"/>
      <c r="F29" s="30"/>
      <c r="G29" s="31"/>
      <c r="H29" s="24"/>
    </row>
  </sheetData>
  <sheetProtection/>
  <mergeCells count="13">
    <mergeCell ref="A1:H1"/>
    <mergeCell ref="B13:E13"/>
    <mergeCell ref="B16:E16"/>
    <mergeCell ref="A3:H3"/>
    <mergeCell ref="A5:H5"/>
    <mergeCell ref="B22:E22"/>
    <mergeCell ref="B29:E29"/>
    <mergeCell ref="B24:E24"/>
    <mergeCell ref="B28:E28"/>
    <mergeCell ref="B25:E25"/>
    <mergeCell ref="B26:E26"/>
    <mergeCell ref="B23:E23"/>
    <mergeCell ref="B27:E27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IV15"/>
  <sheetViews>
    <sheetView zoomScale="115" zoomScaleNormal="115" zoomScalePageLayoutView="0" workbookViewId="0" topLeftCell="A7">
      <selection activeCell="A15" sqref="A15"/>
    </sheetView>
  </sheetViews>
  <sheetFormatPr defaultColWidth="9.140625" defaultRowHeight="12.75"/>
  <cols>
    <col min="1" max="1" width="11.57421875" style="1" customWidth="1"/>
    <col min="2" max="2" width="9.140625" style="1" customWidth="1"/>
    <col min="3" max="3" width="20.28125" style="1" customWidth="1"/>
    <col min="4" max="4" width="27.140625" style="1" customWidth="1"/>
    <col min="5" max="5" width="9.28125" style="2" customWidth="1"/>
    <col min="6" max="6" width="16.00390625" style="2" customWidth="1"/>
    <col min="7" max="7" width="18.7109375" style="2" customWidth="1"/>
    <col min="8" max="16384" width="9.140625" style="1" customWidth="1"/>
  </cols>
  <sheetData>
    <row r="1" spans="1:256" ht="21">
      <c r="A1" s="121" t="s">
        <v>20</v>
      </c>
      <c r="B1" s="121"/>
      <c r="C1" s="121"/>
      <c r="D1" s="121"/>
      <c r="E1" s="121"/>
      <c r="F1" s="121"/>
      <c r="G1" s="55"/>
      <c r="H1" s="55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8" ht="21">
      <c r="A2" s="55"/>
      <c r="B2" s="55"/>
      <c r="C2" s="55"/>
      <c r="D2" s="55"/>
      <c r="E2" s="55"/>
      <c r="F2" s="55"/>
      <c r="G2" s="79"/>
      <c r="H2" s="79"/>
    </row>
    <row r="3" spans="1:6" ht="21.75" thickBot="1">
      <c r="A3" s="80" t="s">
        <v>33</v>
      </c>
      <c r="B3" s="81"/>
      <c r="C3" s="81"/>
      <c r="D3" s="81"/>
      <c r="E3" s="57"/>
      <c r="F3" s="57"/>
    </row>
    <row r="4" spans="1:6" ht="22.5" thickBot="1" thickTop="1">
      <c r="A4" s="80"/>
      <c r="B4" s="122" t="s">
        <v>21</v>
      </c>
      <c r="C4" s="123"/>
      <c r="D4" s="123"/>
      <c r="E4" s="82" t="s">
        <v>5</v>
      </c>
      <c r="F4" s="82" t="s">
        <v>6</v>
      </c>
    </row>
    <row r="5" spans="1:256" ht="21.75" thickTop="1">
      <c r="A5" s="83"/>
      <c r="B5" s="130" t="s">
        <v>29</v>
      </c>
      <c r="C5" s="131"/>
      <c r="D5" s="132"/>
      <c r="E5" s="84">
        <v>10</v>
      </c>
      <c r="F5" s="85">
        <f aca="true" t="shared" si="0" ref="F5:F10">E5*100/$E$10</f>
        <v>71.42857142857143</v>
      </c>
      <c r="G5" s="8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21">
      <c r="A6" s="83"/>
      <c r="B6" s="87" t="s">
        <v>77</v>
      </c>
      <c r="C6" s="88"/>
      <c r="D6" s="89"/>
      <c r="E6" s="90">
        <v>9</v>
      </c>
      <c r="F6" s="91">
        <f t="shared" si="0"/>
        <v>64.28571428571429</v>
      </c>
      <c r="G6" s="8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  <c r="IR6" s="56"/>
      <c r="IS6" s="56"/>
      <c r="IT6" s="56"/>
      <c r="IU6" s="56"/>
      <c r="IV6" s="56"/>
    </row>
    <row r="7" spans="1:256" ht="21">
      <c r="A7" s="83"/>
      <c r="B7" s="87" t="s">
        <v>78</v>
      </c>
      <c r="C7" s="88"/>
      <c r="D7" s="89"/>
      <c r="E7" s="90">
        <v>1</v>
      </c>
      <c r="F7" s="91">
        <f t="shared" si="0"/>
        <v>7.142857142857143</v>
      </c>
      <c r="G7" s="8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  <c r="IR7" s="56"/>
      <c r="IS7" s="56"/>
      <c r="IT7" s="56"/>
      <c r="IU7" s="56"/>
      <c r="IV7" s="56"/>
    </row>
    <row r="8" spans="1:6" ht="21">
      <c r="A8" s="80"/>
      <c r="B8" s="92" t="s">
        <v>28</v>
      </c>
      <c r="C8" s="93"/>
      <c r="D8" s="94"/>
      <c r="E8" s="95">
        <v>4</v>
      </c>
      <c r="F8" s="96">
        <f t="shared" si="0"/>
        <v>28.571428571428573</v>
      </c>
    </row>
    <row r="9" spans="1:6" ht="21">
      <c r="A9" s="80"/>
      <c r="B9" s="124" t="s">
        <v>79</v>
      </c>
      <c r="C9" s="125"/>
      <c r="D9" s="126"/>
      <c r="E9" s="59">
        <v>4</v>
      </c>
      <c r="F9" s="97">
        <f t="shared" si="0"/>
        <v>28.571428571428573</v>
      </c>
    </row>
    <row r="10" spans="1:6" ht="21.75" thickBot="1">
      <c r="A10" s="80"/>
      <c r="B10" s="127" t="s">
        <v>22</v>
      </c>
      <c r="C10" s="128"/>
      <c r="D10" s="129"/>
      <c r="E10" s="98">
        <f>SUM(E5,E8)</f>
        <v>14</v>
      </c>
      <c r="F10" s="99">
        <f t="shared" si="0"/>
        <v>100</v>
      </c>
    </row>
    <row r="11" spans="1:6" ht="21.75" thickTop="1">
      <c r="A11" s="80"/>
      <c r="B11" s="58"/>
      <c r="C11" s="58"/>
      <c r="D11" s="58"/>
      <c r="E11" s="100"/>
      <c r="F11" s="101"/>
    </row>
    <row r="12" spans="2:6" ht="21">
      <c r="B12" s="60" t="s">
        <v>30</v>
      </c>
      <c r="C12" s="61"/>
      <c r="D12" s="61"/>
      <c r="E12" s="62"/>
      <c r="F12" s="63"/>
    </row>
    <row r="13" spans="1:6" ht="21">
      <c r="A13" s="1" t="s">
        <v>80</v>
      </c>
      <c r="B13" s="61"/>
      <c r="C13" s="61"/>
      <c r="D13" s="61"/>
      <c r="E13" s="62"/>
      <c r="F13" s="63"/>
    </row>
    <row r="14" ht="21">
      <c r="B14" s="1" t="s">
        <v>31</v>
      </c>
    </row>
    <row r="15" ht="21">
      <c r="A15" s="1" t="s">
        <v>81</v>
      </c>
    </row>
  </sheetData>
  <sheetProtection/>
  <mergeCells count="5">
    <mergeCell ref="A1:F1"/>
    <mergeCell ref="B4:D4"/>
    <mergeCell ref="B9:D9"/>
    <mergeCell ref="B10:D10"/>
    <mergeCell ref="B5:D5"/>
  </mergeCells>
  <printOptions/>
  <pageMargins left="0.7874015748031497" right="0.15748031496062992" top="0.7086614173228347" bottom="0.708661417322834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0"/>
  <sheetViews>
    <sheetView zoomScalePageLayoutView="0" workbookViewId="0" topLeftCell="A13">
      <selection activeCell="A21" sqref="A21:IV25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1">
      <c r="A1" s="117" t="s">
        <v>12</v>
      </c>
      <c r="B1" s="117"/>
      <c r="C1" s="117"/>
      <c r="D1" s="117"/>
      <c r="E1" s="117"/>
      <c r="F1" s="117"/>
      <c r="G1" s="117"/>
    </row>
    <row r="2" spans="1:7" ht="21">
      <c r="A2" s="2"/>
      <c r="B2" s="2"/>
      <c r="C2" s="2"/>
      <c r="D2" s="2"/>
      <c r="E2" s="2"/>
      <c r="F2" s="2"/>
      <c r="G2" s="2"/>
    </row>
    <row r="3" ht="20.25" customHeight="1">
      <c r="A3" s="4" t="s">
        <v>15</v>
      </c>
    </row>
    <row r="4" ht="20.25" customHeight="1" thickBot="1">
      <c r="A4" s="3" t="s">
        <v>25</v>
      </c>
    </row>
    <row r="5" spans="1:7" s="5" customFormat="1" ht="20.25" thickTop="1">
      <c r="A5" s="133" t="s">
        <v>1</v>
      </c>
      <c r="B5" s="134"/>
      <c r="C5" s="134"/>
      <c r="D5" s="134"/>
      <c r="E5" s="137" t="s">
        <v>67</v>
      </c>
      <c r="F5" s="138"/>
      <c r="G5" s="139"/>
    </row>
    <row r="6" spans="1:7" s="5" customFormat="1" ht="20.25" thickBot="1">
      <c r="A6" s="135"/>
      <c r="B6" s="136"/>
      <c r="C6" s="136"/>
      <c r="D6" s="136"/>
      <c r="E6" s="6"/>
      <c r="F6" s="6" t="s">
        <v>2</v>
      </c>
      <c r="G6" s="6" t="s">
        <v>7</v>
      </c>
    </row>
    <row r="7" spans="1:7" s="5" customFormat="1" ht="20.25" thickTop="1">
      <c r="A7" s="70" t="s">
        <v>8</v>
      </c>
      <c r="B7" s="71"/>
      <c r="C7" s="72"/>
      <c r="D7" s="73"/>
      <c r="E7" s="74"/>
      <c r="F7" s="74"/>
      <c r="G7" s="75"/>
    </row>
    <row r="8" spans="1:7" s="5" customFormat="1" ht="19.5">
      <c r="A8" s="64" t="s">
        <v>60</v>
      </c>
      <c r="B8" s="65"/>
      <c r="C8" s="65"/>
      <c r="D8" s="65"/>
      <c r="E8" s="68">
        <f>คีย์!G16</f>
        <v>4.357142857142857</v>
      </c>
      <c r="F8" s="68">
        <f>คีย์!G17</f>
        <v>0.4972451580988475</v>
      </c>
      <c r="G8" s="67" t="str">
        <f>IF(E8&gt;4.5,"มากที่สุด",IF(E8&gt;3.5,"มาก",IF(E8&gt;2.5,"ปานกลาง",IF(E8&gt;1.5,"น้อย",IF(E8&lt;=1.5,"น้อยที่สุด")))))</f>
        <v>มาก</v>
      </c>
    </row>
    <row r="9" spans="1:7" s="5" customFormat="1" ht="19.5">
      <c r="A9" s="64" t="s">
        <v>61</v>
      </c>
      <c r="B9" s="65"/>
      <c r="C9" s="65"/>
      <c r="D9" s="65"/>
      <c r="E9" s="68">
        <f>คีย์!H16</f>
        <v>4.357142857142857</v>
      </c>
      <c r="F9" s="68">
        <f>คีย์!H17</f>
        <v>0.4972451580988475</v>
      </c>
      <c r="G9" s="67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7" s="5" customFormat="1" ht="19.5">
      <c r="A10" s="64" t="s">
        <v>62</v>
      </c>
      <c r="B10" s="65"/>
      <c r="C10" s="65"/>
      <c r="D10" s="65"/>
      <c r="E10" s="68">
        <f>คีย์!I16</f>
        <v>4.357142857142857</v>
      </c>
      <c r="F10" s="68">
        <f>คีย์!I17</f>
        <v>0.4972451580988475</v>
      </c>
      <c r="G10" s="67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s="5" customFormat="1" ht="19.5">
      <c r="A11" s="64" t="s">
        <v>63</v>
      </c>
      <c r="B11" s="65"/>
      <c r="C11" s="65"/>
      <c r="D11" s="65"/>
      <c r="E11" s="68">
        <f>คีย์!J16</f>
        <v>4.285714285714286</v>
      </c>
      <c r="F11" s="68">
        <f>คีย์!J17</f>
        <v>0.4688072309384934</v>
      </c>
      <c r="G11" s="67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7" s="5" customFormat="1" ht="19.5">
      <c r="A12" s="143" t="s">
        <v>9</v>
      </c>
      <c r="B12" s="144"/>
      <c r="C12" s="144"/>
      <c r="D12" s="145"/>
      <c r="E12" s="17">
        <f>คีย์!J19</f>
        <v>4.339285714285714</v>
      </c>
      <c r="F12" s="17">
        <f>คีย์!J18</f>
        <v>0.4777517694857356</v>
      </c>
      <c r="G12" s="18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s="5" customFormat="1" ht="19.5">
      <c r="A13" s="32" t="s">
        <v>23</v>
      </c>
      <c r="B13" s="7"/>
      <c r="C13" s="7"/>
      <c r="D13" s="26"/>
      <c r="E13" s="8"/>
      <c r="F13" s="8"/>
      <c r="G13" s="9"/>
    </row>
    <row r="14" spans="1:7" s="5" customFormat="1" ht="19.5">
      <c r="A14" s="33" t="s">
        <v>66</v>
      </c>
      <c r="B14" s="34"/>
      <c r="C14" s="34"/>
      <c r="D14" s="34"/>
      <c r="E14" s="35">
        <f>คีย์!K16</f>
        <v>4.428571428571429</v>
      </c>
      <c r="F14" s="35">
        <f>คีย์!K17</f>
        <v>0.5135525910130967</v>
      </c>
      <c r="G14" s="36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s="5" customFormat="1" ht="19.5">
      <c r="A15" s="64" t="s">
        <v>64</v>
      </c>
      <c r="B15" s="65"/>
      <c r="C15" s="65"/>
      <c r="D15" s="65"/>
      <c r="E15" s="66">
        <f>คีย์!L16</f>
        <v>4.5</v>
      </c>
      <c r="F15" s="66">
        <f>คีย์!L17</f>
        <v>0.5188745216627708</v>
      </c>
      <c r="G15" s="67" t="str">
        <f>IF(E15&gt;4.5,"มากที่สุด",IF(E15&gt;3.5,"มาก",IF(E15&gt;2.5,"ปานกลาง",IF(E15&gt;1.5,"น้อย",IF(E15&lt;=1.5,"น้อยที่สุด")))))</f>
        <v>มาก</v>
      </c>
    </row>
    <row r="16" spans="1:7" s="5" customFormat="1" ht="19.5">
      <c r="A16" s="64" t="s">
        <v>65</v>
      </c>
      <c r="B16" s="65"/>
      <c r="C16" s="65"/>
      <c r="D16" s="65"/>
      <c r="E16" s="66">
        <f>คีย์!M16</f>
        <v>4.5</v>
      </c>
      <c r="F16" s="66">
        <f>คีย์!M17</f>
        <v>0.5188745216627708</v>
      </c>
      <c r="G16" s="67" t="str">
        <f>IF(E16&gt;4.5,"มากที่สุด",IF(E16&gt;3.5,"มาก",IF(E16&gt;2.5,"ปานกลาง",IF(E16&gt;1.5,"น้อย",IF(E16&lt;=1.5,"น้อยที่สุด")))))</f>
        <v>มาก</v>
      </c>
    </row>
    <row r="17" spans="1:7" s="5" customFormat="1" ht="19.5">
      <c r="A17" s="146" t="s">
        <v>13</v>
      </c>
      <c r="B17" s="147"/>
      <c r="C17" s="147"/>
      <c r="D17" s="148"/>
      <c r="E17" s="37">
        <f>คีย์!M19</f>
        <v>4.476190476190476</v>
      </c>
      <c r="F17" s="37">
        <f>คีย์!M18</f>
        <v>0.5054867366041316</v>
      </c>
      <c r="G17" s="19" t="str">
        <f>IF(E17&gt;4.5,"มากที่สุด",IF(E17&gt;3.5,"มาก",IF(E17&gt;2.5,"ปานกลาง",IF(E17&gt;1.5,"น้อย",IF(E17&lt;=1.5,"น้อยที่สุด")))))</f>
        <v>มาก</v>
      </c>
    </row>
    <row r="18" spans="1:7" s="5" customFormat="1" ht="20.25" thickBot="1">
      <c r="A18" s="140" t="s">
        <v>3</v>
      </c>
      <c r="B18" s="141"/>
      <c r="C18" s="141"/>
      <c r="D18" s="142"/>
      <c r="E18" s="53">
        <f>คีย์!N16</f>
        <v>4.3979591836734695</v>
      </c>
      <c r="F18" s="53">
        <f>คีย์!N17</f>
        <v>0.4919935444712549</v>
      </c>
      <c r="G18" s="54" t="str">
        <f>IF(E18&gt;4.5,"มากที่สุด",IF(E18&gt;3.5,"มาก",IF(E18&gt;2.5,"ปานกลาง",IF(K13E15&gt;1.5,"น้อย",IF(E18&lt;=1.5,"น้อยที่สุด")))))</f>
        <v>มาก</v>
      </c>
    </row>
    <row r="19" spans="1:7" s="5" customFormat="1" ht="20.25" thickTop="1">
      <c r="A19" s="14"/>
      <c r="B19" s="14"/>
      <c r="C19" s="14"/>
      <c r="D19" s="14"/>
      <c r="E19" s="15"/>
      <c r="F19" s="15"/>
      <c r="G19" s="14"/>
    </row>
    <row r="20" spans="2:7" s="5" customFormat="1" ht="21">
      <c r="B20" s="3" t="s">
        <v>34</v>
      </c>
      <c r="C20" s="14"/>
      <c r="D20" s="14"/>
      <c r="E20" s="15"/>
      <c r="F20" s="15"/>
      <c r="G20" s="14"/>
    </row>
    <row r="21" ht="21">
      <c r="A21" s="3" t="s">
        <v>82</v>
      </c>
    </row>
    <row r="22" ht="21">
      <c r="A22" s="3" t="s">
        <v>83</v>
      </c>
    </row>
    <row r="23" ht="21">
      <c r="A23" s="3" t="s">
        <v>84</v>
      </c>
    </row>
    <row r="24" ht="21">
      <c r="A24" s="3" t="s">
        <v>85</v>
      </c>
    </row>
    <row r="25" ht="21">
      <c r="A25" s="3" t="s">
        <v>86</v>
      </c>
    </row>
    <row r="26" ht="21">
      <c r="A26" s="3"/>
    </row>
    <row r="27" ht="21">
      <c r="A27" s="3"/>
    </row>
    <row r="28" ht="21">
      <c r="A28" s="3"/>
    </row>
    <row r="29" ht="21">
      <c r="A29" s="3"/>
    </row>
    <row r="30" ht="21">
      <c r="A30" s="3"/>
    </row>
  </sheetData>
  <sheetProtection/>
  <mergeCells count="6">
    <mergeCell ref="A1:G1"/>
    <mergeCell ref="A5:D6"/>
    <mergeCell ref="E5:G5"/>
    <mergeCell ref="A18:D18"/>
    <mergeCell ref="A12:D12"/>
    <mergeCell ref="A17:D17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2023-10-27T06:35:00Z</cp:lastPrinted>
  <dcterms:created xsi:type="dcterms:W3CDTF">2006-03-16T15:57:13Z</dcterms:created>
  <dcterms:modified xsi:type="dcterms:W3CDTF">2024-01-10T02:24:32Z</dcterms:modified>
  <cp:category/>
  <cp:version/>
  <cp:contentType/>
  <cp:contentStatus/>
</cp:coreProperties>
</file>