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1"/>
  </bookViews>
  <sheets>
    <sheet name="DATA" sheetId="1" r:id="rId1"/>
    <sheet name="บทสรุป" sheetId="9" r:id="rId2"/>
    <sheet name="สรุปตาราง1-2" sheetId="2" r:id="rId3"/>
    <sheet name="ตาราง 3 " sheetId="16" r:id="rId4"/>
    <sheet name="ก่อน-หลัง" sheetId="12" r:id="rId5"/>
    <sheet name="ตาราง 5" sheetId="14" r:id="rId6"/>
    <sheet name="รวมข้อเสนอแนะ" sheetId="3" r:id="rId7"/>
  </sheets>
  <definedNames>
    <definedName name="_xlnm._FilterDatabase" localSheetId="0" hidden="1">DATA!$C$1:$C$160</definedName>
  </definedNames>
  <calcPr calcId="162913"/>
</workbook>
</file>

<file path=xl/calcChain.xml><?xml version="1.0" encoding="utf-8"?>
<calcChain xmlns="http://schemas.openxmlformats.org/spreadsheetml/2006/main">
  <c r="F22" i="2" l="1"/>
  <c r="E21" i="16" l="1"/>
  <c r="F20" i="16" s="1"/>
  <c r="C65" i="1"/>
  <c r="D20" i="3"/>
  <c r="AB42" i="1"/>
  <c r="AB41" i="1"/>
  <c r="AA44" i="1"/>
  <c r="AA43" i="1"/>
  <c r="X44" i="1"/>
  <c r="X43" i="1"/>
  <c r="V44" i="1"/>
  <c r="V43" i="1"/>
  <c r="S44" i="1"/>
  <c r="S43" i="1"/>
  <c r="P44" i="1"/>
  <c r="P43" i="1"/>
  <c r="K44" i="1"/>
  <c r="K43" i="1"/>
  <c r="I44" i="1"/>
  <c r="I43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G42" i="1"/>
  <c r="G41" i="1"/>
  <c r="E42" i="1"/>
  <c r="F42" i="1"/>
  <c r="E41" i="1"/>
  <c r="F41" i="1"/>
  <c r="F19" i="16" l="1"/>
  <c r="F17" i="16"/>
  <c r="F18" i="16"/>
  <c r="D41" i="1"/>
  <c r="G21" i="2" l="1"/>
  <c r="F10" i="16"/>
  <c r="F11" i="16"/>
  <c r="H28" i="14" l="1"/>
  <c r="H30" i="14"/>
  <c r="G31" i="14"/>
  <c r="H32" i="14"/>
  <c r="G32" i="14"/>
  <c r="H31" i="14"/>
  <c r="F6" i="16" l="1"/>
  <c r="G14" i="12" l="1"/>
  <c r="G21" i="12"/>
  <c r="F19" i="12"/>
  <c r="H19" i="12" s="1"/>
  <c r="C47" i="1" l="1"/>
  <c r="G26" i="14"/>
  <c r="H26" i="14"/>
  <c r="F21" i="12"/>
  <c r="F14" i="12"/>
  <c r="G12" i="12"/>
  <c r="G16" i="12"/>
  <c r="G18" i="12"/>
  <c r="G19" i="12"/>
  <c r="H24" i="14"/>
  <c r="H25" i="14"/>
  <c r="H29" i="14"/>
  <c r="F12" i="12"/>
  <c r="F16" i="12"/>
  <c r="F18" i="12"/>
  <c r="G24" i="14"/>
  <c r="G25" i="14"/>
  <c r="G28" i="14"/>
  <c r="G29" i="14"/>
  <c r="G30" i="14"/>
  <c r="D42" i="1"/>
  <c r="F5" i="16" l="1"/>
  <c r="F15" i="16"/>
  <c r="F9" i="16"/>
  <c r="F16" i="16"/>
  <c r="F14" i="16" l="1"/>
  <c r="F21" i="16"/>
  <c r="F12" i="16"/>
  <c r="F7" i="16"/>
  <c r="F13" i="16" l="1"/>
  <c r="F8" i="16"/>
  <c r="F9" i="12" l="1"/>
  <c r="G7" i="14" l="1"/>
  <c r="G22" i="2" l="1"/>
  <c r="G19" i="2"/>
  <c r="G20" i="2"/>
  <c r="H11" i="14" l="1"/>
  <c r="G14" i="14"/>
  <c r="G17" i="14"/>
  <c r="G18" i="14"/>
  <c r="G19" i="14"/>
  <c r="G20" i="14"/>
  <c r="G21" i="14"/>
  <c r="F11" i="12"/>
  <c r="G13" i="14"/>
  <c r="H8" i="14"/>
  <c r="H9" i="14"/>
  <c r="H13" i="14"/>
  <c r="H14" i="14"/>
  <c r="H17" i="14"/>
  <c r="H18" i="14"/>
  <c r="H19" i="14"/>
  <c r="H20" i="14"/>
  <c r="H21" i="14"/>
  <c r="G9" i="12"/>
  <c r="G11" i="12"/>
  <c r="H7" i="14"/>
  <c r="G8" i="14" l="1"/>
  <c r="G9" i="14"/>
  <c r="I32" i="14" l="1"/>
  <c r="I30" i="14"/>
  <c r="I29" i="14"/>
  <c r="I28" i="14"/>
  <c r="I25" i="14"/>
  <c r="I24" i="14"/>
  <c r="I21" i="14"/>
  <c r="I20" i="14"/>
  <c r="I19" i="14"/>
  <c r="I18" i="14"/>
  <c r="I17" i="14"/>
  <c r="I14" i="14"/>
  <c r="I13" i="14"/>
  <c r="I9" i="14"/>
  <c r="I8" i="14"/>
  <c r="I7" i="14"/>
  <c r="H21" i="12"/>
  <c r="H18" i="12"/>
  <c r="H16" i="12"/>
  <c r="I26" i="14" l="1"/>
  <c r="G22" i="14"/>
  <c r="I22" i="14" s="1"/>
  <c r="G15" i="14"/>
  <c r="I15" i="14" s="1"/>
  <c r="I31" i="14" l="1"/>
  <c r="G11" i="14"/>
  <c r="I11" i="14" s="1"/>
  <c r="F11" i="2" l="1"/>
  <c r="H22" i="14"/>
  <c r="G10" i="2" l="1"/>
  <c r="G11" i="2"/>
  <c r="H15" i="14"/>
</calcChain>
</file>

<file path=xl/sharedStrings.xml><?xml version="1.0" encoding="utf-8"?>
<sst xmlns="http://schemas.openxmlformats.org/spreadsheetml/2006/main" count="288" uniqueCount="181">
  <si>
    <t>คณะ</t>
  </si>
  <si>
    <t>web</t>
  </si>
  <si>
    <t>4.1.1</t>
  </si>
  <si>
    <t>4.2.1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</si>
  <si>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</si>
  <si>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</si>
  <si>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</si>
  <si>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</si>
  <si>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</si>
  <si>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</si>
  <si>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</si>
  <si>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</si>
  <si>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</si>
  <si>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</si>
  <si>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</si>
  <si>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</si>
  <si>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</si>
  <si>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</si>
  <si>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</si>
  <si>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</si>
  <si>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</si>
  <si>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</si>
  <si>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</si>
  <si>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</si>
  <si>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</si>
  <si>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</si>
  <si>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</si>
  <si>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</si>
  <si>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</si>
  <si>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</si>
  <si>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</si>
  <si>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</si>
  <si>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</si>
  <si>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</si>
  <si>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4.1.2</t>
  </si>
  <si>
    <t>4.2.2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</si>
  <si>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</si>
  <si>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</si>
  <si>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</si>
  <si>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</si>
  <si>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</si>
  <si>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</si>
  <si>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</si>
  <si>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</si>
  <si>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(ตอบได้มากกว่า 1 ข้อ)</t>
  </si>
  <si>
    <t>คณะวิทยาศาสตร์</t>
  </si>
  <si>
    <t>คณะวิทยาศาสตร์การแพทย์</t>
  </si>
  <si>
    <t>คณะสาธารณสุขศาสตร์</t>
  </si>
  <si>
    <t>คณะศึกษาศาสตร์</t>
  </si>
  <si>
    <t>รวมทั้งสิ้น</t>
  </si>
  <si>
    <t>คณะบริหารธุรกิจ เศรษฐศาสตร์และการสื่อสาร</t>
  </si>
  <si>
    <t>คณะเกษตรศาสตร์ ทรัพยากรธรรมชาติและสิ่งแวดล้อม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</si>
  <si>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</si>
  <si>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สาธารณสุขศาสตร์</t>
  </si>
  <si>
    <t>คณะเภสัชศาสตร์</t>
  </si>
  <si>
    <t>4.1.3</t>
  </si>
  <si>
    <t>4.2.3</t>
  </si>
  <si>
    <t>ทันตแพทยศาสตร์</t>
  </si>
  <si>
    <t xml:space="preserve"> </t>
  </si>
  <si>
    <t>คณะวิศวกรรมศาสตร์</t>
  </si>
  <si>
    <t>คณะทันตแพทยศาสตร์</t>
  </si>
  <si>
    <t>4.1.2 ระบบการเขียนวิทยานิพนธ์อิเล็กทรอนิกส์</t>
  </si>
  <si>
    <t xml:space="preserve">   1.3  ความเหมาะสมของระยะเวลาในการจัดโครงการ</t>
  </si>
  <si>
    <t>4. ด้านคุณภาพการให้บริการ (โครงการอบรมการเขียนโปรแกรม iThesis)</t>
  </si>
  <si>
    <t xml:space="preserve">   5.2 เนื้อหาสาระของเอกสารประกอบการอบรมตรงตามเนื้อหาในการอบรม
</t>
  </si>
  <si>
    <t>อิเล็กทรอนิกส์</t>
  </si>
  <si>
    <t xml:space="preserve">4.1.1 ภาพรวมการทำงานของระบบการเขียนวิทยานิพนธ์ </t>
  </si>
  <si>
    <t>4.1.3 บทบาทอาจารย์ที่ปรึกษาบนระบบการเขียนวิทยานิพนธ์</t>
  </si>
  <si>
    <t xml:space="preserve">4.2.1 ภาพรวมการทำงานของระบบการเขียนวิทยานิพนธ์ </t>
  </si>
  <si>
    <t>4.2.2 ระบบการเขียนวิทยานิพนธ์อิเล็กทรอนิกส์</t>
  </si>
  <si>
    <t>4.2.3 บทบาทอาจารย์ที่ปรึกษาบนระบบการเขียนวิทยานิพนธ์</t>
  </si>
  <si>
    <t>1. ด้านกระบวนการและขั้นตอนการให้บริการ</t>
  </si>
  <si>
    <t>website บัณฑิตวิทยาลัย</t>
  </si>
  <si>
    <t>คณะสังคมศาสตร์</t>
  </si>
  <si>
    <t>จากตาราง 1  แสดงจำนวนและร้อยละของผู้ตอบแบบสอบถาม จำแนกตามสถานภาพ พบว่า</t>
  </si>
  <si>
    <t xml:space="preserve">จากตาราง 2  แสดงจำนวนและร้อยละของผู้ตอบแบบสอบถาม จำแนกตามการประชาสัมพันธ์โครงการฯ </t>
  </si>
  <si>
    <t>บุคลากร</t>
  </si>
  <si>
    <t>วิทยาศาสตร์การแพทย์</t>
  </si>
  <si>
    <t>วิทยาศาสตร์</t>
  </si>
  <si>
    <t>ศึกษาศาสตร์</t>
  </si>
  <si>
    <t>หนังสือเชิญ</t>
  </si>
  <si>
    <t>เพิ่มเติมเอกสารในรูปแบบของการอธิบายขั้นตอนในแต่ละสไลด์ เพื่อประกอบความเข้าใจการนำไปใช้</t>
  </si>
  <si>
    <t>เนื้อหาค่อนข้างซับซ้อนดังนั้นควรมีคู่มือการใช้งานเบื้องต้นแจกเพื่อให้เข้าใจมากขึ้น</t>
  </si>
  <si>
    <t>สังคมศาสตร์</t>
  </si>
  <si>
    <t>เนื้อหาชัดเจนมากขึ้นถ้าได้มีการทดลองปฏิบัติ</t>
  </si>
  <si>
    <t>เครื่องปรับอากาศเย็นเกินไป</t>
  </si>
  <si>
    <t>พยาบาลศาสตร์</t>
  </si>
  <si>
    <t>สหเวชศาสตร์</t>
  </si>
  <si>
    <t>วิทยาลัยเพื่อการค้นคว้าระดับรากฐาน</t>
  </si>
  <si>
    <t>มีคู่มือและการรองรับการใช้งานสำหรับนิสิตต่างชาติ</t>
  </si>
  <si>
    <t>บริหารธุรกิจ เศรษฐศาสตร์และการสื่อสาร</t>
  </si>
  <si>
    <t>วิศวกรรมศาสตร์</t>
  </si>
  <si>
    <t>สไลด์ของวิทยากรตัวเล็กเกินไป</t>
  </si>
  <si>
    <t>วิทยาลัยพลังงานทดแทนและสมาร์ตกริดเทคโนโลยี</t>
  </si>
  <si>
    <t>วิทยากรพูดห่างไมค์ฟังไม่ค่อยชัดในการบรรยาย</t>
  </si>
  <si>
    <t>ควรมีเอกสารแจกในการอบรมเพื่อทำให้เกิดความเข้าใจการบรรยายมากยิ่งขึ้น</t>
  </si>
  <si>
    <t>เนื่องจากหัวข้อและเนื้อหาในการอบรมมีความสำคัญรายละเอียดมากมีความซับซ้อนบางส่วน</t>
  </si>
  <si>
    <t>วิทยากรบรรยายดีมาก มีความรู้ในหัวข้ออบรมดีมาก</t>
  </si>
  <si>
    <t>จอโปรเจคเตอร์มีขนาดเล็กเกินไป</t>
  </si>
  <si>
    <t>วิทยาลัยโลจิสติกส์และโซ่อุปทาน</t>
  </si>
  <si>
    <t>มนุษยศาสตร์</t>
  </si>
  <si>
    <t>เกษตรศาสตร์ ทรัทยากรธรรมชาติและสิ่งแวดล้อม</t>
  </si>
  <si>
    <t>เภสัชศาสตร์</t>
  </si>
  <si>
    <t xml:space="preserve">รองลงมาได้แก่ website บัณฑิตวิทยาลัย คิดเป็นร้อยละ 27.27 และหนังสือเชิญ คิดเป็นร้อยละ 11.36 </t>
  </si>
  <si>
    <t xml:space="preserve">ผลการประเมินโครงการอบรมการใช้งานระบบสารสนเทศของบัณฑิตวิทยาลัย (iThesis) </t>
  </si>
  <si>
    <t xml:space="preserve">ในวันอังคารที่ 6 สิงหาคม 2562 </t>
  </si>
  <si>
    <t>ณ ห้องสัมมนาเอกาทศรถ 209 ชั้น 2 อาคารเอกาทศรถ มหาวิทยาลัยนเรศวร</t>
  </si>
  <si>
    <t>(N = 39)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</si>
  <si>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</si>
  <si>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 xml:space="preserve">   1.2  ความเหมาะสมของวันจัดโครงการ (วันอังคารที่ 6 สิงหาคม 2562)</t>
  </si>
  <si>
    <t xml:space="preserve">         (เวลา 09.30 - 11.30 น.)</t>
  </si>
  <si>
    <t>จากตาราง 5 พบว่าผู้ตอบแบบสอบถามมีความคิดเห็นเกี่ยวกับการจัดโครงการอบรมการใช้งาน</t>
  </si>
  <si>
    <t>คณะสหเวชศาสตร์</t>
  </si>
  <si>
    <t>คณะมนุษยศาสตร์</t>
  </si>
  <si>
    <t>คณะพยาบาลศาสตร์</t>
  </si>
  <si>
    <t xml:space="preserve">          รองลงมาได้แก่ คณะสังคมศาสตร์ คิดเป็นร้อยละ 12.82 และคณะศึกษาศาสตร์ คิดเป็นร้อยละ 10.26</t>
  </si>
  <si>
    <t xml:space="preserve">ความรู้ ความเข้าใจสูงขึ้น อยู่ในระดับมาก (ค่าเฉลี่ย 3.89) </t>
  </si>
  <si>
    <t>อยู่ในระดับมาก (ค่าเฉลี่ย 4.25)</t>
  </si>
  <si>
    <t>ระบบสารสนเทศของบัณฑิตวิทยาลัย (iThesis) ในวันอังคารที่ 6 สิงหาคม 2562 ณ ห้องสัมมนาเอกาทศรถ</t>
  </si>
  <si>
    <t xml:space="preserve">เมื่อพิจารณารายด้านแล้ว พบว่า ด้านเจ้าหน้าที่ผู้ให้บริการ มีค่าเฉลี่ยสูงสุด (ค่าเฉลี่ย 4.58) </t>
  </si>
  <si>
    <t>รองลงมาคือ ด้านกระบวนการและขั้นตอนการให้บริการ (ค่าเฉลี่ย 4.44) และด้านสิ่งอำนวยความสะดวก</t>
  </si>
  <si>
    <t xml:space="preserve">(ค่าเฉลี่ย 4.34)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</si>
  <si>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 xml:space="preserve">ยิ้มแย้มแจ่มใส (ค่าเฉลี่ย 4.59) รองลงมาได้แก่ เจ้าหน้าที่ให้บริการด้วยความรวดเร็ว (ค่าเฉลี่ย 4.56) </t>
  </si>
  <si>
    <t>และความสะอาดของสถานที่จัดอบรม (ค่าเฉลี่ย 4.49)</t>
  </si>
  <si>
    <t>209 ชั้น 2 อาคารเอกาทศรถ มหาวิทยาลัยนเรศวร ในภาพรวมพบว่า ผู้เข้าร่วมโครงการฯ มีความคิดเห็น</t>
  </si>
  <si>
    <t>ข้อเสนอแนะการจัดโครงการอบรมการใช้งานระบบสารสนเทศของบัณฑิตวิทยาลัย (iThesis) ในครั้งต่อไป</t>
  </si>
  <si>
    <r>
      <rPr>
        <b/>
        <i/>
        <sz val="16"/>
        <rFont val="TH SarabunPSK"/>
        <family val="2"/>
      </rPr>
      <t xml:space="preserve">               ตาราง 3  </t>
    </r>
    <r>
      <rPr>
        <sz val="16"/>
        <rFont val="TH SarabunPSK"/>
        <family val="2"/>
      </rPr>
      <t>แสดงจำนวนและร้อยละของผู้ตอบแบบสอบถามจำแนกตามคณะ</t>
    </r>
  </si>
  <si>
    <t>ผลการประเมินโครงการอบรมการใช้งานระบบสารสนเทศของบัณฑิตวิทยาลัย (iThesis)</t>
  </si>
  <si>
    <t xml:space="preserve">          จากการจัดโครงการอบรมการใช้งานระบบสารสนเทศของบัณฑิตวิทยาลัย (iThesis) ในวันอังคารที่ 6</t>
  </si>
  <si>
    <t>คิดเป็นร้อยละ 100.00</t>
  </si>
  <si>
    <t>ส่วนใหญ่ผู้ตอบแบบสอบถามเป็นบุคลากร คิดเป็นร้อยละ 100.00</t>
  </si>
  <si>
    <t>พบว่า ผู้ตอบแบบสอบถามทราบข้อมูลจากการจัดโครงการฯ จากคณะที่สังกัดมากที่สุด คิดเป็นร้อยละ 61.36</t>
  </si>
  <si>
    <t xml:space="preserve">          ผู้ตอบแบบสอบถามทราบข้อมูลการดำเนินโครงการจากคณะที่สังกัดมากที่สุด คิดเป็นร้อยละ 61.36</t>
  </si>
  <si>
    <t xml:space="preserve">          รองลงมาได้แก่ website บัณฑิตวิทยาลัย คิดเป็นร้อยละ 27.27 และหนังสือเชิญ คิดเป็นร้อยละ 11.36  </t>
  </si>
  <si>
    <t xml:space="preserve">          คิดเป็นร้อยละ 12.82 และคณะศึกษาศาสตร์ คิดเป็นร้อยละ 10.26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</si>
  <si>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3.89)</t>
  </si>
  <si>
    <t xml:space="preserve">          1. เนื้อหาค่อนข้างซับซ้อนดังนั้นควรมีคู่มือการใช้งานเบื้องต้นแจกเพื่อให้เข้าใจมากขึ้น</t>
  </si>
  <si>
    <t xml:space="preserve">          2. ควรมีการถ่าย VDO เพื่อนำกลับมาฟังอีกครั้ง ขึ้นระบบเว็บไซต์ของบัณฑิตวิทยาลัย หรือนิสิตจะทำความเข้าใจ</t>
  </si>
  <si>
    <t xml:space="preserve">             ในการใช้ระบบให้มีความสะดวกในการใช้งานมากขึ้น ถ้าไม่คิดเรื่องลิขสิทธิ์</t>
  </si>
  <si>
    <t xml:space="preserve">          3. เนื้อหาชัดเจนมากขึ้นถ้าได้มีการทดลองปฏิบัติ</t>
  </si>
  <si>
    <t xml:space="preserve">          4. เพิ่มเติมเอกสารในรูปแบบของการอธิบายขั้นตอนในแต่ละสไลด์ เพื่อประกอบความเข้าใจการนำไปใช้</t>
  </si>
  <si>
    <t xml:space="preserve">          5. เครื่องปรับอากาศเย็นเกินไป</t>
  </si>
  <si>
    <t xml:space="preserve">          6. มีคู่มือและการรองรับการใช้งานสำหรับนิสิตต่างชาติ</t>
  </si>
  <si>
    <t xml:space="preserve">          7. สไลด์ของวิทยากรตัวเล็กเกินไป</t>
  </si>
  <si>
    <t>ควรมีการประชุมแบบเชิงปฏิบัติการ</t>
  </si>
  <si>
    <t xml:space="preserve">          8. ควรมีการประชุมแบบเชิงปฏิบัติการ</t>
  </si>
  <si>
    <t xml:space="preserve">          9. วิทยากรพูดห่างไมค์ฟังไม่ค่อยชัดในการบรรยาย</t>
  </si>
  <si>
    <t xml:space="preserve">          11. วิทยากรบรรยายดีมาก มีความรู้ในหัวข้ออบรมดีมาก</t>
  </si>
  <si>
    <t xml:space="preserve">          12. จอโปรเจคเตอร์มีขนาดเล็กเกินไป</t>
  </si>
  <si>
    <t xml:space="preserve">สิงหาคม 2562 ณ ห้องสัมมนาเอกาทศรถ 209 ชั้น 2 อาคารเอกาทศรถ มหาวิทยาลัยนเรศวร โดยมีวัตถุประสงค์ </t>
  </si>
  <si>
    <t>เป้าหมายผู้เข้าร่วมโครงการ จำนวน 50 คน มีผู้เข้าร่วมโครงการจำนวน 42 คน ผู้ตอบแบบสอบถาม</t>
  </si>
  <si>
    <t xml:space="preserve">เพื่อสร้างความรู้ความเข้าใจให้กับนิสิตบัณฑิตศึกษา เกี่ยวกับวิธีการเขียนวิทยานิพนธ์ด้วยระบบ (iThesis) </t>
  </si>
  <si>
    <t xml:space="preserve">   2.1 เจ้าหน้าที่ให้บริการด้วยความเต็มใจ  ยิ้มแย้มแจ่มใส</t>
  </si>
  <si>
    <t xml:space="preserve">   2.2 เจ้าหน้าที่ให้บริการด้วยความรวดเร็ว</t>
  </si>
  <si>
    <t xml:space="preserve">   4.3  ความรู้ และความสามารถในการถ่ายทอดความรู้ของวิทยากร 
</t>
  </si>
  <si>
    <t xml:space="preserve">   4.4  การเข้ารับการอบรมฯ ในครั้งนี้เป็นประโยชน์ต่อท่านอยู่ระดับใด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</si>
  <si>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39)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</si>
  <si>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</si>
  <si>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</si>
  <si>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6"/>
        <rFont val="TH SarabunPSK"/>
        <family val="2"/>
      </rPr>
      <t>ตาราง 4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</si>
  <si>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จำนวนทั้งสิ้น 39 คน คิดเป็นร้อยละ 92.86 ของผู้เข้าร่วมโครงการ โดยผู้เข้าร่วมโครงการเป็นบุคลากร</t>
  </si>
  <si>
    <r>
      <rPr>
        <b/>
        <sz val="16"/>
        <rFont val="TH SarabunPSK"/>
        <family val="2"/>
      </rPr>
      <t xml:space="preserve">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</si>
  <si>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 xml:space="preserve">          10. ควรมีเอกสารแจกในการอบรมเพื่อทำให้เกิดความเข้าใจการบรรยายมากยิ่งขึ้น</t>
  </si>
  <si>
    <t xml:space="preserve">               เนื่องจากหัวข้อและเนื้อหาในการอบรมมีความสำคัญรายละเอียดมากมีความซับซ้อนบางส่วน</t>
  </si>
  <si>
    <t>- 5 -</t>
  </si>
  <si>
    <t xml:space="preserve">- 6 - 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</si>
  <si>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</si>
  <si>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 xml:space="preserve">ควรมีการถ่าย VDO เพื่อนำกลับมาฟังอีกครั้ง ขึ้นระบบเว็บไซต์ของบัณฑิตวิทยาลัย </t>
  </si>
  <si>
    <t>หรือนิสิตจะทำความเข้าใจในการใช้ระบบให้มีความสะดวกในการใช้งานมากขึ้น ถ้าไม่คิดเรื่องลิขสิทธิ์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</si>
  <si>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</si>
  <si>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ความคิดเห็นเกี่ยวกับการจัดโครงการอบรมการใช้งานระบบสารสนเทศของบัณฑิตวิทยาลัย (iThesis) </t>
  </si>
  <si>
    <t>อยู่ในระดับมาก (ค่าเฉลี่ย 3.89) เมื่อพิจารณารายข้อพบว่า ผู้เข้าร่วมโครงการมีความรู้เรื่องบทบาทอาจารย์</t>
  </si>
  <si>
    <t xml:space="preserve">ที่ปรึกษาบนระบบการเขียนวิทยานิพนธ์อิเล็กทรอนิกส์เพิ่มมากขึ้น (ค่าเฉลี่ยก่อน 3.03) (ค่าเฉลี่ยหลัง 3.90) </t>
  </si>
  <si>
    <t xml:space="preserve">ตามลำดับ ในทำนองเดียวกันกับเรื่องระบบการเขียนวิทยานิพนธ์อิเล็กทรอนิกส์ ผู้เข้าร่วมโครงการมีความรู้ </t>
  </si>
  <si>
    <t xml:space="preserve">            เพิ่มมากขึ้นเช่นเดียวกัน (ค่าเฉลี่ยก่อน 2.97) (ค่าเฉลี่ยหลัง 3.85) ตามลำดับ</t>
  </si>
  <si>
    <t xml:space="preserve">          ผู้ตอบแบบสอบถามส่วนใหญ่สังกัดคณะวิทยาศาสตร์ คิดเป็นร้อยละ 15.38 รองลงมาได้แก่ คณะสังคมศาสตร์</t>
  </si>
  <si>
    <t xml:space="preserve">เมื่อเทียบกับก่อนการเข้ารับการอบรม อยู่ในระดับมาก (ค่าเฉลี่ย 2.99) </t>
  </si>
  <si>
    <t xml:space="preserve">     จากตาราง 3 พบว่า ผู้ตอบแบบสอบถามส่วนใหญ่สังกัดคณะวิทยาศาสตร์ คิดเป็นร้อยละ 15.38</t>
  </si>
  <si>
    <t>ที่จัดในโครงการฯ ภาพรวม อยู่ในระดับมาก (ค่าเฉลี่ย 2.99) และหลังเข้ารับการอบรมค่าเฉลี่ย</t>
  </si>
  <si>
    <t>มาก</t>
  </si>
  <si>
    <t xml:space="preserve">ภาพรวมอยู่ในระดับมาก (ค่าเฉลี่ย 2.99) และหลังเข้ารับการอบรมค่าเฉลี่ยความรู้ ความเข้าใจสูงขึ้น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</si>
</sst>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u/>
      <sz val="14"/>
      <color rgb="FF000000"/>
      <name val="TH SarabunPSK"/>
      <family val="2"/>
    </font>
    <font>
      <sz val="14"/>
      <name val="TH SarabunPSK"/>
      <family val="2"/>
    </font>
    <font>
      <b/>
      <sz val="12"/>
      <color rgb="FF000000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6"/>
      <name val="TH Sarabun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FDA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5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Alignment="1"/>
    <xf numFmtId="0" fontId="10" fillId="5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horizontal="left" indent="5"/>
    </xf>
    <xf numFmtId="0" fontId="20" fillId="0" borderId="0" xfId="0" applyFont="1"/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6" borderId="0" xfId="0" applyFont="1" applyFill="1" applyAlignment="1">
      <alignment wrapText="1"/>
    </xf>
    <xf numFmtId="0" fontId="21" fillId="0" borderId="13" xfId="0" applyFont="1" applyBorder="1" applyAlignment="1">
      <alignment horizontal="center" wrapText="1"/>
    </xf>
    <xf numFmtId="0" fontId="10" fillId="7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indent="5"/>
    </xf>
    <xf numFmtId="0" fontId="10" fillId="8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wrapText="1"/>
    </xf>
    <xf numFmtId="0" fontId="7" fillId="0" borderId="13" xfId="0" applyFont="1" applyBorder="1" applyAlignment="1">
      <alignment horizontal="center" vertical="top"/>
    </xf>
    <xf numFmtId="0" fontId="21" fillId="10" borderId="13" xfId="0" applyFont="1" applyFill="1" applyBorder="1" applyAlignment="1">
      <alignment horizontal="center" wrapText="1"/>
    </xf>
    <xf numFmtId="2" fontId="9" fillId="9" borderId="13" xfId="0" applyNumberFormat="1" applyFont="1" applyFill="1" applyBorder="1" applyAlignment="1">
      <alignment wrapText="1"/>
    </xf>
    <xf numFmtId="2" fontId="7" fillId="9" borderId="13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12" xfId="0" applyFont="1" applyBorder="1" applyAlignment="1"/>
    <xf numFmtId="0" fontId="1" fillId="0" borderId="23" xfId="0" applyFont="1" applyBorder="1" applyAlignment="1"/>
    <xf numFmtId="0" fontId="1" fillId="0" borderId="11" xfId="0" applyFont="1" applyBorder="1" applyAlignment="1"/>
    <xf numFmtId="0" fontId="22" fillId="0" borderId="13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3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11" borderId="1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2" fontId="1" fillId="0" borderId="23" xfId="0" applyNumberFormat="1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/>
    <xf numFmtId="0" fontId="24" fillId="0" borderId="29" xfId="0" applyFont="1" applyBorder="1"/>
    <xf numFmtId="0" fontId="24" fillId="0" borderId="30" xfId="0" applyFont="1" applyBorder="1"/>
    <xf numFmtId="0" fontId="24" fillId="0" borderId="28" xfId="0" applyFont="1" applyBorder="1"/>
    <xf numFmtId="0" fontId="24" fillId="0" borderId="25" xfId="0" applyFont="1" applyBorder="1"/>
    <xf numFmtId="0" fontId="24" fillId="0" borderId="26" xfId="0" applyFont="1" applyBorder="1"/>
    <xf numFmtId="0" fontId="24" fillId="0" borderId="27" xfId="0" applyFont="1" applyBorder="1"/>
    <xf numFmtId="2" fontId="26" fillId="0" borderId="9" xfId="0" applyNumberFormat="1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2" fontId="24" fillId="0" borderId="0" xfId="0" applyNumberFormat="1" applyFont="1"/>
    <xf numFmtId="2" fontId="26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2" fontId="25" fillId="0" borderId="13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2" fontId="25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26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28" fillId="11" borderId="13" xfId="0" applyFont="1" applyFill="1" applyBorder="1" applyAlignment="1">
      <alignment wrapText="1"/>
    </xf>
    <xf numFmtId="0" fontId="27" fillId="11" borderId="13" xfId="0" applyFont="1" applyFill="1" applyBorder="1" applyAlignment="1">
      <alignment wrapText="1"/>
    </xf>
    <xf numFmtId="2" fontId="7" fillId="9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22" fillId="10" borderId="13" xfId="0" applyFont="1" applyFill="1" applyBorder="1" applyAlignment="1">
      <alignment wrapText="1"/>
    </xf>
    <xf numFmtId="0" fontId="22" fillId="10" borderId="13" xfId="0" applyFont="1" applyFill="1" applyBorder="1" applyAlignment="1">
      <alignment vertical="top" wrapText="1"/>
    </xf>
    <xf numFmtId="0" fontId="21" fillId="12" borderId="13" xfId="0" applyFont="1" applyFill="1" applyBorder="1" applyAlignment="1">
      <alignment horizontal="center" wrapText="1"/>
    </xf>
    <xf numFmtId="0" fontId="22" fillId="12" borderId="13" xfId="0" applyFont="1" applyFill="1" applyBorder="1" applyAlignment="1">
      <alignment wrapText="1"/>
    </xf>
    <xf numFmtId="0" fontId="22" fillId="12" borderId="13" xfId="0" applyFont="1" applyFill="1" applyBorder="1" applyAlignment="1">
      <alignment vertical="top" wrapText="1"/>
    </xf>
    <xf numFmtId="0" fontId="7" fillId="9" borderId="13" xfId="0" applyFont="1" applyFill="1" applyBorder="1" applyAlignment="1">
      <alignment horizontal="right"/>
    </xf>
    <xf numFmtId="2" fontId="9" fillId="0" borderId="0" xfId="0" applyNumberFormat="1" applyFont="1" applyAlignment="1">
      <alignment wrapText="1"/>
    </xf>
    <xf numFmtId="0" fontId="29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27" xfId="0" applyFont="1" applyBorder="1"/>
    <xf numFmtId="0" fontId="1" fillId="0" borderId="13" xfId="0" applyFont="1" applyFill="1" applyBorder="1" applyAlignment="1">
      <alignment horizontal="center" vertical="top"/>
    </xf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28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1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/>
    <xf numFmtId="0" fontId="1" fillId="0" borderId="10" xfId="0" applyFont="1" applyBorder="1" applyAlignment="1">
      <alignment horizontal="center" vertical="top"/>
    </xf>
    <xf numFmtId="0" fontId="3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top"/>
    </xf>
    <xf numFmtId="2" fontId="24" fillId="0" borderId="14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18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18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16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17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18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18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18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18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32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32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33</xdr:row>
      <xdr:rowOff>158948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34</xdr:row>
      <xdr:rowOff>158948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158948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36</xdr:row>
      <xdr:rowOff>158948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37</xdr:row>
      <xdr:rowOff>158948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38</xdr:row>
      <xdr:rowOff>158948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39</xdr:row>
      <xdr:rowOff>158948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40</xdr:row>
      <xdr:rowOff>158948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41</xdr:row>
      <xdr:rowOff>158948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21</xdr:row>
      <xdr:rowOff>95250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22</xdr:row>
      <xdr:rowOff>69652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20</xdr:row>
      <xdr:rowOff>57745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21</xdr:row>
      <xdr:rowOff>69650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22</xdr:row>
      <xdr:rowOff>57744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0"/>
  <sheetViews>
    <sheetView topLeftCell="D36" zoomScale="160" zoomScaleNormal="160" workbookViewId="0">
      <selection activeCell="J50" sqref="J50"/>
    </sheetView>
  </sheetViews>
  <sheetFormatPr defaultColWidth="15" defaultRowHeight="24"/>
  <cols>
    <col min="1" max="1" width="4.42578125" style="14" bestFit="1" customWidth="1"/>
    <col min="2" max="2" width="31.28515625" style="14" customWidth="1"/>
    <col min="3" max="3" width="36.5703125" style="14" customWidth="1"/>
    <col min="4" max="4" width="7" style="14" customWidth="1"/>
    <col min="5" max="5" width="5.7109375" style="14" bestFit="1" customWidth="1"/>
    <col min="6" max="6" width="8.140625" style="14" customWidth="1"/>
    <col min="7" max="8" width="5.140625" style="62" bestFit="1" customWidth="1"/>
    <col min="9" max="9" width="5.5703125" style="62" bestFit="1" customWidth="1"/>
    <col min="10" max="16" width="5.140625" style="14" bestFit="1" customWidth="1"/>
    <col min="17" max="17" width="6.28515625" style="17" customWidth="1"/>
    <col min="18" max="18" width="6.28515625" style="17" bestFit="1" customWidth="1"/>
    <col min="19" max="20" width="6.28515625" style="76" bestFit="1" customWidth="1"/>
    <col min="21" max="22" width="6.28515625" style="45" bestFit="1" customWidth="1"/>
    <col min="23" max="24" width="5.140625" style="64" bestFit="1" customWidth="1"/>
    <col min="25" max="25" width="5.140625" style="64" customWidth="1"/>
    <col min="26" max="26" width="5.140625" style="64" bestFit="1" customWidth="1"/>
    <col min="27" max="28" width="5" style="14" bestFit="1" customWidth="1"/>
    <col min="29" max="16384" width="15" style="14"/>
  </cols>
  <sheetData>
    <row r="1" spans="1:42" s="63" customFormat="1" ht="27.75">
      <c r="A1" s="63" t="s">
        <v>29</v>
      </c>
      <c r="B1" s="63" t="s">
        <v>5</v>
      </c>
      <c r="C1" s="63" t="s">
        <v>0</v>
      </c>
      <c r="D1" s="161" t="s">
        <v>1</v>
      </c>
      <c r="E1" s="161" t="s">
        <v>0</v>
      </c>
      <c r="F1" s="161" t="s">
        <v>80</v>
      </c>
      <c r="G1" s="84">
        <v>1.1000000000000001</v>
      </c>
      <c r="H1" s="84">
        <v>1.2</v>
      </c>
      <c r="I1" s="84">
        <v>1.3</v>
      </c>
      <c r="J1" s="156">
        <v>2.1</v>
      </c>
      <c r="K1" s="156">
        <v>2.2000000000000002</v>
      </c>
      <c r="L1" s="84">
        <v>3.1</v>
      </c>
      <c r="M1" s="84">
        <v>3.2</v>
      </c>
      <c r="N1" s="84">
        <v>3.3</v>
      </c>
      <c r="O1" s="84">
        <v>3.4</v>
      </c>
      <c r="P1" s="84">
        <v>3.5</v>
      </c>
      <c r="Q1" s="156" t="s">
        <v>2</v>
      </c>
      <c r="R1" s="156" t="s">
        <v>34</v>
      </c>
      <c r="S1" s="156" t="s">
        <v>55</v>
      </c>
      <c r="T1" s="84" t="s">
        <v>3</v>
      </c>
      <c r="U1" s="84" t="s">
        <v>35</v>
      </c>
      <c r="V1" s="84" t="s">
        <v>56</v>
      </c>
      <c r="W1" s="156">
        <v>4.3</v>
      </c>
      <c r="X1" s="156">
        <v>4.4000000000000004</v>
      </c>
      <c r="Y1" s="84">
        <v>5.0999999999999996</v>
      </c>
      <c r="Z1" s="84">
        <v>5.2</v>
      </c>
      <c r="AA1" s="84">
        <v>5.3</v>
      </c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s="97" customFormat="1">
      <c r="A2" s="96">
        <v>1</v>
      </c>
      <c r="B2" s="96" t="s">
        <v>76</v>
      </c>
      <c r="C2" s="96" t="s">
        <v>77</v>
      </c>
      <c r="D2" s="96">
        <v>0</v>
      </c>
      <c r="E2" s="96">
        <v>1</v>
      </c>
      <c r="F2" s="96">
        <v>0</v>
      </c>
      <c r="G2" s="154">
        <v>4</v>
      </c>
      <c r="H2" s="154">
        <v>4</v>
      </c>
      <c r="I2" s="154">
        <v>4</v>
      </c>
      <c r="J2" s="157">
        <v>4</v>
      </c>
      <c r="K2" s="157">
        <v>4</v>
      </c>
      <c r="L2" s="154">
        <v>4</v>
      </c>
      <c r="M2" s="154">
        <v>4</v>
      </c>
      <c r="N2" s="154">
        <v>4</v>
      </c>
      <c r="O2" s="154">
        <v>4</v>
      </c>
      <c r="P2" s="154">
        <v>4</v>
      </c>
      <c r="Q2" s="157">
        <v>3</v>
      </c>
      <c r="R2" s="157">
        <v>3</v>
      </c>
      <c r="S2" s="157">
        <v>4</v>
      </c>
      <c r="T2" s="154">
        <v>4</v>
      </c>
      <c r="U2" s="154">
        <v>4</v>
      </c>
      <c r="V2" s="154">
        <v>4</v>
      </c>
      <c r="W2" s="157">
        <v>3</v>
      </c>
      <c r="X2" s="157">
        <v>4</v>
      </c>
      <c r="Y2" s="154">
        <v>4</v>
      </c>
      <c r="Z2" s="154">
        <v>4</v>
      </c>
      <c r="AA2" s="154">
        <v>4</v>
      </c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s="97" customFormat="1">
      <c r="A3" s="96">
        <v>2</v>
      </c>
      <c r="B3" s="96" t="s">
        <v>76</v>
      </c>
      <c r="C3" s="96" t="s">
        <v>78</v>
      </c>
      <c r="D3" s="96">
        <v>0</v>
      </c>
      <c r="E3" s="96">
        <v>1</v>
      </c>
      <c r="F3" s="96">
        <v>0</v>
      </c>
      <c r="G3" s="154">
        <v>5</v>
      </c>
      <c r="H3" s="154">
        <v>5</v>
      </c>
      <c r="I3" s="154">
        <v>5</v>
      </c>
      <c r="J3" s="157">
        <v>5</v>
      </c>
      <c r="K3" s="157">
        <v>5</v>
      </c>
      <c r="L3" s="154">
        <v>5</v>
      </c>
      <c r="M3" s="154">
        <v>5</v>
      </c>
      <c r="N3" s="154">
        <v>5</v>
      </c>
      <c r="O3" s="154">
        <v>5</v>
      </c>
      <c r="P3" s="154">
        <v>5</v>
      </c>
      <c r="Q3" s="157">
        <v>4</v>
      </c>
      <c r="R3" s="157">
        <v>4</v>
      </c>
      <c r="S3" s="157">
        <v>4</v>
      </c>
      <c r="T3" s="154">
        <v>4</v>
      </c>
      <c r="U3" s="154">
        <v>5</v>
      </c>
      <c r="V3" s="154">
        <v>5</v>
      </c>
      <c r="W3" s="157">
        <v>5</v>
      </c>
      <c r="X3" s="157">
        <v>5</v>
      </c>
      <c r="Y3" s="154">
        <v>4</v>
      </c>
      <c r="Z3" s="154">
        <v>4</v>
      </c>
      <c r="AA3" s="154">
        <v>5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s="97" customFormat="1">
      <c r="A4" s="96">
        <v>3</v>
      </c>
      <c r="B4" s="96" t="s">
        <v>76</v>
      </c>
      <c r="C4" s="96" t="s">
        <v>78</v>
      </c>
      <c r="D4" s="96">
        <v>0</v>
      </c>
      <c r="E4" s="96">
        <v>1</v>
      </c>
      <c r="F4" s="96">
        <v>0</v>
      </c>
      <c r="G4" s="154">
        <v>5</v>
      </c>
      <c r="H4" s="154">
        <v>5</v>
      </c>
      <c r="I4" s="154">
        <v>5</v>
      </c>
      <c r="J4" s="157">
        <v>5</v>
      </c>
      <c r="K4" s="157">
        <v>5</v>
      </c>
      <c r="L4" s="154">
        <v>5</v>
      </c>
      <c r="M4" s="154">
        <v>5</v>
      </c>
      <c r="N4" s="154">
        <v>5</v>
      </c>
      <c r="O4" s="154">
        <v>5</v>
      </c>
      <c r="P4" s="154">
        <v>5</v>
      </c>
      <c r="Q4" s="157">
        <v>5</v>
      </c>
      <c r="R4" s="157">
        <v>5</v>
      </c>
      <c r="S4" s="157">
        <v>5</v>
      </c>
      <c r="T4" s="154">
        <v>4</v>
      </c>
      <c r="U4" s="154">
        <v>4</v>
      </c>
      <c r="V4" s="154">
        <v>4</v>
      </c>
      <c r="W4" s="157">
        <v>5</v>
      </c>
      <c r="X4" s="157">
        <v>4</v>
      </c>
      <c r="Y4" s="154">
        <v>4</v>
      </c>
      <c r="Z4" s="154">
        <v>5</v>
      </c>
      <c r="AA4" s="154">
        <v>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s="97" customFormat="1">
      <c r="A5" s="96">
        <v>4</v>
      </c>
      <c r="B5" s="96" t="s">
        <v>76</v>
      </c>
      <c r="C5" s="96" t="s">
        <v>78</v>
      </c>
      <c r="D5" s="96">
        <v>0</v>
      </c>
      <c r="E5" s="96">
        <v>1</v>
      </c>
      <c r="F5" s="96">
        <v>0</v>
      </c>
      <c r="G5" s="154">
        <v>4</v>
      </c>
      <c r="H5" s="154">
        <v>4</v>
      </c>
      <c r="I5" s="154">
        <v>4</v>
      </c>
      <c r="J5" s="157">
        <v>4</v>
      </c>
      <c r="K5" s="157">
        <v>4</v>
      </c>
      <c r="L5" s="154">
        <v>4</v>
      </c>
      <c r="M5" s="154">
        <v>4</v>
      </c>
      <c r="N5" s="154">
        <v>4</v>
      </c>
      <c r="O5" s="154">
        <v>4</v>
      </c>
      <c r="P5" s="154">
        <v>4</v>
      </c>
      <c r="Q5" s="157">
        <v>4</v>
      </c>
      <c r="R5" s="157">
        <v>4</v>
      </c>
      <c r="S5" s="157">
        <v>4</v>
      </c>
      <c r="T5" s="154">
        <v>4</v>
      </c>
      <c r="U5" s="154">
        <v>4</v>
      </c>
      <c r="V5" s="154">
        <v>4</v>
      </c>
      <c r="W5" s="157">
        <v>4</v>
      </c>
      <c r="X5" s="157">
        <v>4</v>
      </c>
      <c r="Y5" s="154">
        <v>4</v>
      </c>
      <c r="Z5" s="154">
        <v>4</v>
      </c>
      <c r="AA5" s="154">
        <v>4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s="97" customFormat="1">
      <c r="A6" s="96">
        <v>5</v>
      </c>
      <c r="B6" s="96" t="s">
        <v>76</v>
      </c>
      <c r="C6" s="96" t="s">
        <v>79</v>
      </c>
      <c r="D6" s="96">
        <v>0</v>
      </c>
      <c r="E6" s="96">
        <v>0</v>
      </c>
      <c r="F6" s="96">
        <v>1</v>
      </c>
      <c r="G6" s="154">
        <v>5</v>
      </c>
      <c r="H6" s="154">
        <v>5</v>
      </c>
      <c r="I6" s="154">
        <v>5</v>
      </c>
      <c r="J6" s="157">
        <v>5</v>
      </c>
      <c r="K6" s="157">
        <v>5</v>
      </c>
      <c r="L6" s="154">
        <v>5</v>
      </c>
      <c r="M6" s="154">
        <v>5</v>
      </c>
      <c r="N6" s="154">
        <v>5</v>
      </c>
      <c r="O6" s="154">
        <v>5</v>
      </c>
      <c r="P6" s="154">
        <v>5</v>
      </c>
      <c r="Q6" s="157">
        <v>2</v>
      </c>
      <c r="R6" s="157">
        <v>2</v>
      </c>
      <c r="S6" s="157">
        <v>2</v>
      </c>
      <c r="T6" s="154">
        <v>4</v>
      </c>
      <c r="U6" s="154">
        <v>4</v>
      </c>
      <c r="V6" s="154">
        <v>4</v>
      </c>
      <c r="W6" s="157">
        <v>4</v>
      </c>
      <c r="X6" s="157">
        <v>4</v>
      </c>
      <c r="Y6" s="154">
        <v>4</v>
      </c>
      <c r="Z6" s="154">
        <v>4</v>
      </c>
      <c r="AA6" s="154">
        <v>4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s="97" customFormat="1">
      <c r="A7" s="96">
        <v>6</v>
      </c>
      <c r="B7" s="96" t="s">
        <v>76</v>
      </c>
      <c r="C7" s="96" t="s">
        <v>79</v>
      </c>
      <c r="D7" s="96">
        <v>0</v>
      </c>
      <c r="E7" s="96">
        <v>1</v>
      </c>
      <c r="F7" s="96">
        <v>0</v>
      </c>
      <c r="G7" s="154">
        <v>5</v>
      </c>
      <c r="H7" s="154">
        <v>5</v>
      </c>
      <c r="I7" s="154">
        <v>5</v>
      </c>
      <c r="J7" s="157">
        <v>5</v>
      </c>
      <c r="K7" s="157">
        <v>5</v>
      </c>
      <c r="L7" s="154">
        <v>4</v>
      </c>
      <c r="M7" s="154">
        <v>4</v>
      </c>
      <c r="N7" s="154">
        <v>4</v>
      </c>
      <c r="O7" s="154">
        <v>4</v>
      </c>
      <c r="P7" s="154">
        <v>4</v>
      </c>
      <c r="Q7" s="157">
        <v>2</v>
      </c>
      <c r="R7" s="157">
        <v>2</v>
      </c>
      <c r="S7" s="157">
        <v>2</v>
      </c>
      <c r="T7" s="154">
        <v>3</v>
      </c>
      <c r="U7" s="154">
        <v>3</v>
      </c>
      <c r="V7" s="154">
        <v>3</v>
      </c>
      <c r="W7" s="157">
        <v>3</v>
      </c>
      <c r="X7" s="157">
        <v>3</v>
      </c>
      <c r="Y7" s="154">
        <v>3</v>
      </c>
      <c r="Z7" s="154">
        <v>3</v>
      </c>
      <c r="AA7" s="154">
        <v>3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s="97" customFormat="1">
      <c r="A8" s="96">
        <v>7</v>
      </c>
      <c r="B8" s="96" t="s">
        <v>76</v>
      </c>
      <c r="C8" s="96" t="s">
        <v>83</v>
      </c>
      <c r="D8" s="96">
        <v>0</v>
      </c>
      <c r="E8" s="96">
        <v>1</v>
      </c>
      <c r="F8" s="96">
        <v>0</v>
      </c>
      <c r="G8" s="154">
        <v>5</v>
      </c>
      <c r="H8" s="154">
        <v>5</v>
      </c>
      <c r="I8" s="154">
        <v>5</v>
      </c>
      <c r="J8" s="157">
        <v>5</v>
      </c>
      <c r="K8" s="157">
        <v>5</v>
      </c>
      <c r="L8" s="154">
        <v>5</v>
      </c>
      <c r="M8" s="154">
        <v>5</v>
      </c>
      <c r="N8" s="154">
        <v>5</v>
      </c>
      <c r="O8" s="154">
        <v>5</v>
      </c>
      <c r="P8" s="154">
        <v>5</v>
      </c>
      <c r="Q8" s="157">
        <v>1</v>
      </c>
      <c r="R8" s="157">
        <v>1</v>
      </c>
      <c r="S8" s="157">
        <v>1</v>
      </c>
      <c r="T8" s="154">
        <v>3</v>
      </c>
      <c r="U8" s="154">
        <v>3</v>
      </c>
      <c r="V8" s="154">
        <v>3</v>
      </c>
      <c r="W8" s="157">
        <v>3</v>
      </c>
      <c r="X8" s="157">
        <v>3</v>
      </c>
      <c r="Y8" s="154">
        <v>3</v>
      </c>
      <c r="Z8" s="154">
        <v>3</v>
      </c>
      <c r="AA8" s="154">
        <v>3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s="97" customFormat="1">
      <c r="A9" s="96">
        <v>8</v>
      </c>
      <c r="B9" s="96" t="s">
        <v>76</v>
      </c>
      <c r="C9" s="96" t="s">
        <v>101</v>
      </c>
      <c r="D9" s="96">
        <v>1</v>
      </c>
      <c r="E9" s="96">
        <v>0</v>
      </c>
      <c r="F9" s="96">
        <v>0</v>
      </c>
      <c r="G9" s="154">
        <v>5</v>
      </c>
      <c r="H9" s="154">
        <v>5</v>
      </c>
      <c r="I9" s="154">
        <v>5</v>
      </c>
      <c r="J9" s="157">
        <v>5</v>
      </c>
      <c r="K9" s="157">
        <v>5</v>
      </c>
      <c r="L9" s="154">
        <v>5</v>
      </c>
      <c r="M9" s="154">
        <v>5</v>
      </c>
      <c r="N9" s="154">
        <v>5</v>
      </c>
      <c r="O9" s="154">
        <v>5</v>
      </c>
      <c r="P9" s="154">
        <v>5</v>
      </c>
      <c r="Q9" s="157">
        <v>5</v>
      </c>
      <c r="R9" s="157">
        <v>5</v>
      </c>
      <c r="S9" s="157">
        <v>5</v>
      </c>
      <c r="T9" s="154">
        <v>5</v>
      </c>
      <c r="U9" s="154">
        <v>5</v>
      </c>
      <c r="V9" s="154">
        <v>5</v>
      </c>
      <c r="W9" s="157">
        <v>5</v>
      </c>
      <c r="X9" s="157">
        <v>5</v>
      </c>
      <c r="Y9" s="154">
        <v>5</v>
      </c>
      <c r="Z9" s="154">
        <v>5</v>
      </c>
      <c r="AA9" s="154">
        <v>5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s="97" customFormat="1">
      <c r="A10" s="96">
        <v>9</v>
      </c>
      <c r="B10" s="96" t="s">
        <v>76</v>
      </c>
      <c r="C10" s="96" t="s">
        <v>102</v>
      </c>
      <c r="D10" s="96">
        <v>1</v>
      </c>
      <c r="E10" s="96">
        <v>0</v>
      </c>
      <c r="F10" s="96">
        <v>0</v>
      </c>
      <c r="G10" s="154">
        <v>5</v>
      </c>
      <c r="H10" s="154">
        <v>5</v>
      </c>
      <c r="I10" s="154">
        <v>5</v>
      </c>
      <c r="J10" s="157">
        <v>5</v>
      </c>
      <c r="K10" s="157">
        <v>5</v>
      </c>
      <c r="L10" s="154">
        <v>4</v>
      </c>
      <c r="M10" s="154">
        <v>4</v>
      </c>
      <c r="N10" s="154">
        <v>5</v>
      </c>
      <c r="O10" s="154">
        <v>5</v>
      </c>
      <c r="P10" s="154">
        <v>5</v>
      </c>
      <c r="Q10" s="157">
        <v>4</v>
      </c>
      <c r="R10" s="157">
        <v>4</v>
      </c>
      <c r="S10" s="157">
        <v>4</v>
      </c>
      <c r="T10" s="154">
        <v>5</v>
      </c>
      <c r="U10" s="154">
        <v>5</v>
      </c>
      <c r="V10" s="154">
        <v>5</v>
      </c>
      <c r="W10" s="157">
        <v>5</v>
      </c>
      <c r="X10" s="157">
        <v>5</v>
      </c>
      <c r="Y10" s="154">
        <v>5</v>
      </c>
      <c r="Z10" s="154">
        <v>5</v>
      </c>
      <c r="AA10" s="154">
        <v>5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s="97" customFormat="1">
      <c r="A11" s="96">
        <v>10</v>
      </c>
      <c r="B11" s="96" t="s">
        <v>76</v>
      </c>
      <c r="C11" s="96" t="s">
        <v>83</v>
      </c>
      <c r="D11" s="96">
        <v>1</v>
      </c>
      <c r="E11" s="96">
        <v>0</v>
      </c>
      <c r="F11" s="96">
        <v>0</v>
      </c>
      <c r="G11" s="154">
        <v>5</v>
      </c>
      <c r="H11" s="154">
        <v>5</v>
      </c>
      <c r="I11" s="154">
        <v>5</v>
      </c>
      <c r="J11" s="157">
        <v>5</v>
      </c>
      <c r="K11" s="157">
        <v>5</v>
      </c>
      <c r="L11" s="154">
        <v>5</v>
      </c>
      <c r="M11" s="154">
        <v>5</v>
      </c>
      <c r="N11" s="154">
        <v>5</v>
      </c>
      <c r="O11" s="154">
        <v>5</v>
      </c>
      <c r="P11" s="154">
        <v>5</v>
      </c>
      <c r="Q11" s="157">
        <v>4</v>
      </c>
      <c r="R11" s="157">
        <v>4</v>
      </c>
      <c r="S11" s="157">
        <v>4</v>
      </c>
      <c r="T11" s="154">
        <v>5</v>
      </c>
      <c r="U11" s="154">
        <v>5</v>
      </c>
      <c r="V11" s="154">
        <v>5</v>
      </c>
      <c r="W11" s="157">
        <v>5</v>
      </c>
      <c r="X11" s="157">
        <v>5</v>
      </c>
      <c r="Y11" s="154">
        <v>5</v>
      </c>
      <c r="Z11" s="154">
        <v>5</v>
      </c>
      <c r="AA11" s="154">
        <v>5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s="97" customFormat="1">
      <c r="A12" s="96">
        <v>11</v>
      </c>
      <c r="B12" s="96" t="s">
        <v>76</v>
      </c>
      <c r="C12" s="96" t="s">
        <v>93</v>
      </c>
      <c r="D12" s="96">
        <v>1</v>
      </c>
      <c r="E12" s="96">
        <v>0</v>
      </c>
      <c r="F12" s="96">
        <v>0</v>
      </c>
      <c r="G12" s="154">
        <v>5</v>
      </c>
      <c r="H12" s="154">
        <v>5</v>
      </c>
      <c r="I12" s="154">
        <v>5</v>
      </c>
      <c r="J12" s="157">
        <v>5</v>
      </c>
      <c r="K12" s="157">
        <v>5</v>
      </c>
      <c r="L12" s="154">
        <v>5</v>
      </c>
      <c r="M12" s="154">
        <v>5</v>
      </c>
      <c r="N12" s="154">
        <v>5</v>
      </c>
      <c r="O12" s="154">
        <v>5</v>
      </c>
      <c r="P12" s="154">
        <v>5</v>
      </c>
      <c r="Q12" s="157">
        <v>4</v>
      </c>
      <c r="R12" s="157">
        <v>4</v>
      </c>
      <c r="S12" s="157">
        <v>4</v>
      </c>
      <c r="T12" s="154">
        <v>5</v>
      </c>
      <c r="U12" s="154">
        <v>5</v>
      </c>
      <c r="V12" s="154">
        <v>5</v>
      </c>
      <c r="W12" s="157">
        <v>5</v>
      </c>
      <c r="X12" s="157">
        <v>5</v>
      </c>
      <c r="Y12" s="154">
        <v>5</v>
      </c>
      <c r="Z12" s="154">
        <v>5</v>
      </c>
      <c r="AA12" s="154">
        <v>5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s="97" customFormat="1">
      <c r="A13" s="96">
        <v>12</v>
      </c>
      <c r="B13" s="96" t="s">
        <v>76</v>
      </c>
      <c r="C13" s="96" t="s">
        <v>79</v>
      </c>
      <c r="D13" s="96">
        <v>1</v>
      </c>
      <c r="E13" s="96">
        <v>0</v>
      </c>
      <c r="F13" s="96">
        <v>0</v>
      </c>
      <c r="G13" s="154">
        <v>5</v>
      </c>
      <c r="H13" s="154">
        <v>5</v>
      </c>
      <c r="I13" s="154">
        <v>5</v>
      </c>
      <c r="J13" s="157">
        <v>5</v>
      </c>
      <c r="K13" s="157">
        <v>5</v>
      </c>
      <c r="L13" s="154">
        <v>5</v>
      </c>
      <c r="M13" s="154">
        <v>5</v>
      </c>
      <c r="N13" s="154">
        <v>5</v>
      </c>
      <c r="O13" s="154">
        <v>5</v>
      </c>
      <c r="P13" s="154">
        <v>5</v>
      </c>
      <c r="Q13" s="157">
        <v>4</v>
      </c>
      <c r="R13" s="157">
        <v>4</v>
      </c>
      <c r="S13" s="157">
        <v>4</v>
      </c>
      <c r="T13" s="154">
        <v>5</v>
      </c>
      <c r="U13" s="154">
        <v>5</v>
      </c>
      <c r="V13" s="154">
        <v>5</v>
      </c>
      <c r="W13" s="157">
        <v>5</v>
      </c>
      <c r="X13" s="157">
        <v>5</v>
      </c>
      <c r="Y13" s="154">
        <v>5</v>
      </c>
      <c r="Z13" s="154">
        <v>5</v>
      </c>
      <c r="AA13" s="154">
        <v>5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s="97" customFormat="1">
      <c r="A14" s="96">
        <v>13</v>
      </c>
      <c r="B14" s="96" t="s">
        <v>76</v>
      </c>
      <c r="C14" s="96" t="s">
        <v>79</v>
      </c>
      <c r="D14" s="96">
        <v>1</v>
      </c>
      <c r="E14" s="96">
        <v>0</v>
      </c>
      <c r="F14" s="96">
        <v>0</v>
      </c>
      <c r="G14" s="154">
        <v>5</v>
      </c>
      <c r="H14" s="154">
        <v>5</v>
      </c>
      <c r="I14" s="154">
        <v>5</v>
      </c>
      <c r="J14" s="157">
        <v>5</v>
      </c>
      <c r="K14" s="157">
        <v>5</v>
      </c>
      <c r="L14" s="154">
        <v>5</v>
      </c>
      <c r="M14" s="154">
        <v>5</v>
      </c>
      <c r="N14" s="154">
        <v>5</v>
      </c>
      <c r="O14" s="154">
        <v>5</v>
      </c>
      <c r="P14" s="154">
        <v>5</v>
      </c>
      <c r="Q14" s="157">
        <v>4</v>
      </c>
      <c r="R14" s="157">
        <v>4</v>
      </c>
      <c r="S14" s="157">
        <v>4</v>
      </c>
      <c r="T14" s="154">
        <v>5</v>
      </c>
      <c r="U14" s="154">
        <v>5</v>
      </c>
      <c r="V14" s="154">
        <v>5</v>
      </c>
      <c r="W14" s="157">
        <v>5</v>
      </c>
      <c r="X14" s="157">
        <v>5</v>
      </c>
      <c r="Y14" s="154">
        <v>5</v>
      </c>
      <c r="Z14" s="154">
        <v>5</v>
      </c>
      <c r="AA14" s="154">
        <v>5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s="97" customFormat="1">
      <c r="A15" s="96">
        <v>14</v>
      </c>
      <c r="B15" s="96" t="s">
        <v>76</v>
      </c>
      <c r="C15" s="96" t="s">
        <v>102</v>
      </c>
      <c r="D15" s="96">
        <v>0</v>
      </c>
      <c r="E15" s="96">
        <v>0</v>
      </c>
      <c r="F15" s="96">
        <v>1</v>
      </c>
      <c r="G15" s="154">
        <v>5</v>
      </c>
      <c r="H15" s="154">
        <v>5</v>
      </c>
      <c r="I15" s="154">
        <v>5</v>
      </c>
      <c r="J15" s="157">
        <v>5</v>
      </c>
      <c r="K15" s="157">
        <v>5</v>
      </c>
      <c r="L15" s="154">
        <v>5</v>
      </c>
      <c r="M15" s="154">
        <v>5</v>
      </c>
      <c r="N15" s="154">
        <v>5</v>
      </c>
      <c r="O15" s="154">
        <v>5</v>
      </c>
      <c r="P15" s="154">
        <v>5</v>
      </c>
      <c r="Q15" s="157">
        <v>4</v>
      </c>
      <c r="R15" s="157">
        <v>4</v>
      </c>
      <c r="S15" s="157">
        <v>4</v>
      </c>
      <c r="T15" s="154">
        <v>5</v>
      </c>
      <c r="U15" s="154">
        <v>5</v>
      </c>
      <c r="V15" s="154">
        <v>5</v>
      </c>
      <c r="W15" s="157">
        <v>5</v>
      </c>
      <c r="X15" s="157">
        <v>5</v>
      </c>
      <c r="Y15" s="154">
        <v>5</v>
      </c>
      <c r="Z15" s="154">
        <v>5</v>
      </c>
      <c r="AA15" s="154">
        <v>5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s="97" customFormat="1">
      <c r="A16" s="96">
        <v>15</v>
      </c>
      <c r="B16" s="96" t="s">
        <v>76</v>
      </c>
      <c r="C16" s="96" t="s">
        <v>86</v>
      </c>
      <c r="D16" s="96">
        <v>0</v>
      </c>
      <c r="E16" s="96">
        <v>1</v>
      </c>
      <c r="F16" s="96">
        <v>0</v>
      </c>
      <c r="G16" s="154">
        <v>4</v>
      </c>
      <c r="H16" s="154">
        <v>4</v>
      </c>
      <c r="I16" s="154">
        <v>4</v>
      </c>
      <c r="J16" s="157">
        <v>4</v>
      </c>
      <c r="K16" s="157">
        <v>4</v>
      </c>
      <c r="L16" s="154">
        <v>5</v>
      </c>
      <c r="M16" s="154">
        <v>5</v>
      </c>
      <c r="N16" s="154">
        <v>4</v>
      </c>
      <c r="O16" s="154">
        <v>5</v>
      </c>
      <c r="P16" s="154">
        <v>5</v>
      </c>
      <c r="Q16" s="157">
        <v>4</v>
      </c>
      <c r="R16" s="157">
        <v>4</v>
      </c>
      <c r="S16" s="157">
        <v>4</v>
      </c>
      <c r="T16" s="154">
        <v>4</v>
      </c>
      <c r="U16" s="154">
        <v>5</v>
      </c>
      <c r="V16" s="154">
        <v>4</v>
      </c>
      <c r="W16" s="157">
        <v>5</v>
      </c>
      <c r="X16" s="157">
        <v>5</v>
      </c>
      <c r="Y16" s="154">
        <v>4</v>
      </c>
      <c r="Z16" s="154">
        <v>5</v>
      </c>
      <c r="AA16" s="154">
        <v>5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s="97" customFormat="1">
      <c r="A17" s="96">
        <v>16</v>
      </c>
      <c r="B17" s="96" t="s">
        <v>76</v>
      </c>
      <c r="C17" s="96" t="s">
        <v>78</v>
      </c>
      <c r="D17" s="96">
        <v>1</v>
      </c>
      <c r="E17" s="96">
        <v>1</v>
      </c>
      <c r="F17" s="96">
        <v>0</v>
      </c>
      <c r="G17" s="154">
        <v>5</v>
      </c>
      <c r="H17" s="154">
        <v>5</v>
      </c>
      <c r="I17" s="154">
        <v>5</v>
      </c>
      <c r="J17" s="157">
        <v>5</v>
      </c>
      <c r="K17" s="157">
        <v>5</v>
      </c>
      <c r="L17" s="154">
        <v>5</v>
      </c>
      <c r="M17" s="154">
        <v>5</v>
      </c>
      <c r="N17" s="154">
        <v>5</v>
      </c>
      <c r="O17" s="154">
        <v>5</v>
      </c>
      <c r="P17" s="154">
        <v>5</v>
      </c>
      <c r="Q17" s="157">
        <v>3</v>
      </c>
      <c r="R17" s="157">
        <v>3</v>
      </c>
      <c r="S17" s="157">
        <v>3</v>
      </c>
      <c r="T17" s="154">
        <v>4</v>
      </c>
      <c r="U17" s="154">
        <v>4</v>
      </c>
      <c r="V17" s="154">
        <v>4</v>
      </c>
      <c r="W17" s="157">
        <v>4</v>
      </c>
      <c r="X17" s="157">
        <v>4</v>
      </c>
      <c r="Y17" s="154">
        <v>4</v>
      </c>
      <c r="Z17" s="154">
        <v>4</v>
      </c>
      <c r="AA17" s="154">
        <v>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s="99" customFormat="1">
      <c r="A18" s="98">
        <v>17</v>
      </c>
      <c r="B18" s="96" t="s">
        <v>76</v>
      </c>
      <c r="C18" s="96" t="s">
        <v>83</v>
      </c>
      <c r="D18" s="96">
        <v>0</v>
      </c>
      <c r="E18" s="96">
        <v>1</v>
      </c>
      <c r="F18" s="96">
        <v>0</v>
      </c>
      <c r="G18" s="155">
        <v>4</v>
      </c>
      <c r="H18" s="155">
        <v>4</v>
      </c>
      <c r="I18" s="155">
        <v>4</v>
      </c>
      <c r="J18" s="158">
        <v>4</v>
      </c>
      <c r="K18" s="158">
        <v>4</v>
      </c>
      <c r="L18" s="155">
        <v>4</v>
      </c>
      <c r="M18" s="155">
        <v>3</v>
      </c>
      <c r="N18" s="155">
        <v>4</v>
      </c>
      <c r="O18" s="155">
        <v>4</v>
      </c>
      <c r="P18" s="155">
        <v>4</v>
      </c>
      <c r="Q18" s="157">
        <v>3</v>
      </c>
      <c r="R18" s="157">
        <v>3</v>
      </c>
      <c r="S18" s="157">
        <v>3</v>
      </c>
      <c r="T18" s="154">
        <v>3</v>
      </c>
      <c r="U18" s="154">
        <v>3</v>
      </c>
      <c r="V18" s="154">
        <v>3</v>
      </c>
      <c r="W18" s="158">
        <v>3</v>
      </c>
      <c r="X18" s="158">
        <v>4</v>
      </c>
      <c r="Y18" s="154">
        <v>3</v>
      </c>
      <c r="Z18" s="155">
        <v>3</v>
      </c>
      <c r="AA18" s="155">
        <v>4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s="97" customFormat="1">
      <c r="A19" s="96">
        <v>18</v>
      </c>
      <c r="B19" s="96" t="s">
        <v>76</v>
      </c>
      <c r="C19" s="96" t="s">
        <v>87</v>
      </c>
      <c r="D19" s="96">
        <v>0</v>
      </c>
      <c r="E19" s="96">
        <v>1</v>
      </c>
      <c r="F19" s="96">
        <v>0</v>
      </c>
      <c r="G19" s="154">
        <v>4</v>
      </c>
      <c r="H19" s="154">
        <v>4</v>
      </c>
      <c r="I19" s="154">
        <v>4</v>
      </c>
      <c r="J19" s="157">
        <v>4</v>
      </c>
      <c r="K19" s="157">
        <v>4</v>
      </c>
      <c r="L19" s="154">
        <v>4</v>
      </c>
      <c r="M19" s="154">
        <v>4</v>
      </c>
      <c r="N19" s="154">
        <v>4</v>
      </c>
      <c r="O19" s="154">
        <v>4</v>
      </c>
      <c r="P19" s="154">
        <v>4</v>
      </c>
      <c r="Q19" s="157">
        <v>3</v>
      </c>
      <c r="R19" s="157">
        <v>4</v>
      </c>
      <c r="S19" s="157">
        <v>4</v>
      </c>
      <c r="T19" s="154">
        <v>4</v>
      </c>
      <c r="U19" s="154">
        <v>4</v>
      </c>
      <c r="V19" s="154">
        <v>4</v>
      </c>
      <c r="W19" s="157">
        <v>4</v>
      </c>
      <c r="X19" s="157">
        <v>5</v>
      </c>
      <c r="Y19" s="154">
        <v>3</v>
      </c>
      <c r="Z19" s="154">
        <v>4</v>
      </c>
      <c r="AA19" s="154">
        <v>4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s="97" customFormat="1">
      <c r="A20" s="96">
        <v>19</v>
      </c>
      <c r="B20" s="96" t="s">
        <v>76</v>
      </c>
      <c r="C20" s="96" t="s">
        <v>87</v>
      </c>
      <c r="D20" s="96">
        <v>1</v>
      </c>
      <c r="E20" s="96">
        <v>1</v>
      </c>
      <c r="F20" s="96">
        <v>0</v>
      </c>
      <c r="G20" s="154">
        <v>4</v>
      </c>
      <c r="H20" s="154">
        <v>4</v>
      </c>
      <c r="I20" s="154">
        <v>4</v>
      </c>
      <c r="J20" s="157">
        <v>4</v>
      </c>
      <c r="K20" s="157">
        <v>4</v>
      </c>
      <c r="L20" s="154">
        <v>3</v>
      </c>
      <c r="M20" s="154">
        <v>4</v>
      </c>
      <c r="N20" s="154">
        <v>4</v>
      </c>
      <c r="O20" s="154">
        <v>4</v>
      </c>
      <c r="P20" s="154">
        <v>4</v>
      </c>
      <c r="Q20" s="157">
        <v>3</v>
      </c>
      <c r="R20" s="157">
        <v>3</v>
      </c>
      <c r="S20" s="157">
        <v>3</v>
      </c>
      <c r="T20" s="154">
        <v>3</v>
      </c>
      <c r="U20" s="154">
        <v>3</v>
      </c>
      <c r="V20" s="154">
        <v>3</v>
      </c>
      <c r="W20" s="157">
        <v>3</v>
      </c>
      <c r="X20" s="157">
        <v>3</v>
      </c>
      <c r="Y20" s="154">
        <v>2</v>
      </c>
      <c r="Z20" s="154">
        <v>2</v>
      </c>
      <c r="AA20" s="154">
        <v>2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s="97" customFormat="1">
      <c r="A21" s="96">
        <v>20</v>
      </c>
      <c r="B21" s="96" t="s">
        <v>76</v>
      </c>
      <c r="C21" s="96" t="s">
        <v>53</v>
      </c>
      <c r="D21" s="96">
        <v>0</v>
      </c>
      <c r="E21" s="96">
        <v>1</v>
      </c>
      <c r="F21" s="96">
        <v>0</v>
      </c>
      <c r="G21" s="154">
        <v>4</v>
      </c>
      <c r="H21" s="154">
        <v>4</v>
      </c>
      <c r="I21" s="154">
        <v>4</v>
      </c>
      <c r="J21" s="157">
        <v>4</v>
      </c>
      <c r="K21" s="157">
        <v>4</v>
      </c>
      <c r="L21" s="154">
        <v>4</v>
      </c>
      <c r="M21" s="154">
        <v>4</v>
      </c>
      <c r="N21" s="154">
        <v>4</v>
      </c>
      <c r="O21" s="154">
        <v>4</v>
      </c>
      <c r="P21" s="154">
        <v>4</v>
      </c>
      <c r="Q21" s="157">
        <v>4</v>
      </c>
      <c r="R21" s="157">
        <v>4</v>
      </c>
      <c r="S21" s="157">
        <v>4</v>
      </c>
      <c r="T21" s="154">
        <v>4</v>
      </c>
      <c r="U21" s="154">
        <v>4</v>
      </c>
      <c r="V21" s="154">
        <v>4</v>
      </c>
      <c r="W21" s="157">
        <v>4</v>
      </c>
      <c r="X21" s="157">
        <v>4</v>
      </c>
      <c r="Y21" s="154">
        <v>4</v>
      </c>
      <c r="Z21" s="154">
        <v>4</v>
      </c>
      <c r="AA21" s="154">
        <v>4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s="97" customFormat="1">
      <c r="A22" s="96">
        <v>21</v>
      </c>
      <c r="B22" s="96" t="s">
        <v>76</v>
      </c>
      <c r="C22" s="96" t="s">
        <v>53</v>
      </c>
      <c r="D22" s="96">
        <v>0</v>
      </c>
      <c r="E22" s="96">
        <v>1</v>
      </c>
      <c r="F22" s="96">
        <v>0</v>
      </c>
      <c r="G22" s="154">
        <v>5</v>
      </c>
      <c r="H22" s="154">
        <v>5</v>
      </c>
      <c r="I22" s="154">
        <v>5</v>
      </c>
      <c r="J22" s="157">
        <v>5</v>
      </c>
      <c r="K22" s="157">
        <v>5</v>
      </c>
      <c r="L22" s="154">
        <v>5</v>
      </c>
      <c r="M22" s="154">
        <v>4</v>
      </c>
      <c r="N22" s="154">
        <v>5</v>
      </c>
      <c r="O22" s="154">
        <v>5</v>
      </c>
      <c r="P22" s="154">
        <v>5</v>
      </c>
      <c r="Q22" s="157">
        <v>3</v>
      </c>
      <c r="R22" s="157">
        <v>3</v>
      </c>
      <c r="S22" s="157">
        <v>4</v>
      </c>
      <c r="T22" s="154">
        <v>5</v>
      </c>
      <c r="U22" s="154">
        <v>5</v>
      </c>
      <c r="V22" s="154">
        <v>5</v>
      </c>
      <c r="W22" s="157">
        <v>5</v>
      </c>
      <c r="X22" s="157">
        <v>5</v>
      </c>
      <c r="Y22" s="154">
        <v>4</v>
      </c>
      <c r="Z22" s="154">
        <v>5</v>
      </c>
      <c r="AA22" s="154">
        <v>5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s="97" customFormat="1">
      <c r="A23" s="96">
        <v>22</v>
      </c>
      <c r="B23" s="96" t="s">
        <v>76</v>
      </c>
      <c r="C23" s="96" t="s">
        <v>88</v>
      </c>
      <c r="D23" s="96">
        <v>0</v>
      </c>
      <c r="E23" s="96">
        <v>0</v>
      </c>
      <c r="F23" s="96">
        <v>1</v>
      </c>
      <c r="G23" s="154">
        <v>4</v>
      </c>
      <c r="H23" s="154">
        <v>4</v>
      </c>
      <c r="I23" s="154">
        <v>5</v>
      </c>
      <c r="J23" s="157">
        <v>5</v>
      </c>
      <c r="K23" s="157">
        <v>5</v>
      </c>
      <c r="L23" s="154">
        <v>5</v>
      </c>
      <c r="M23" s="154">
        <v>4</v>
      </c>
      <c r="N23" s="154">
        <v>5</v>
      </c>
      <c r="O23" s="154">
        <v>5</v>
      </c>
      <c r="P23" s="154">
        <v>5</v>
      </c>
      <c r="Q23" s="157">
        <v>4</v>
      </c>
      <c r="R23" s="157">
        <v>4</v>
      </c>
      <c r="S23" s="157">
        <v>4</v>
      </c>
      <c r="T23" s="154">
        <v>4</v>
      </c>
      <c r="U23" s="154">
        <v>4</v>
      </c>
      <c r="V23" s="154">
        <v>4</v>
      </c>
      <c r="W23" s="157">
        <v>4</v>
      </c>
      <c r="X23" s="157">
        <v>4</v>
      </c>
      <c r="Y23" s="154">
        <v>3</v>
      </c>
      <c r="Z23" s="154">
        <v>4</v>
      </c>
      <c r="AA23" s="154">
        <v>4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s="97" customFormat="1">
      <c r="A24" s="96">
        <v>23</v>
      </c>
      <c r="B24" s="96" t="s">
        <v>76</v>
      </c>
      <c r="C24" s="96" t="s">
        <v>90</v>
      </c>
      <c r="D24" s="96">
        <v>0</v>
      </c>
      <c r="E24" s="96">
        <v>1</v>
      </c>
      <c r="F24" s="96">
        <v>0</v>
      </c>
      <c r="G24" s="154">
        <v>4</v>
      </c>
      <c r="H24" s="154">
        <v>4</v>
      </c>
      <c r="I24" s="154">
        <v>4</v>
      </c>
      <c r="J24" s="157">
        <v>5</v>
      </c>
      <c r="K24" s="157">
        <v>5</v>
      </c>
      <c r="L24" s="154">
        <v>4</v>
      </c>
      <c r="M24" s="154">
        <v>4</v>
      </c>
      <c r="N24" s="154">
        <v>4</v>
      </c>
      <c r="O24" s="154">
        <v>4</v>
      </c>
      <c r="P24" s="154">
        <v>4</v>
      </c>
      <c r="Q24" s="157">
        <v>1</v>
      </c>
      <c r="R24" s="157">
        <v>1</v>
      </c>
      <c r="S24" s="157">
        <v>1</v>
      </c>
      <c r="T24" s="154">
        <v>3</v>
      </c>
      <c r="U24" s="154">
        <v>3</v>
      </c>
      <c r="V24" s="154">
        <v>3</v>
      </c>
      <c r="W24" s="157">
        <v>3</v>
      </c>
      <c r="X24" s="157">
        <v>3</v>
      </c>
      <c r="Y24" s="154">
        <v>3</v>
      </c>
      <c r="Z24" s="154">
        <v>4</v>
      </c>
      <c r="AA24" s="154">
        <v>4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s="97" customFormat="1">
      <c r="A25" s="96">
        <v>24</v>
      </c>
      <c r="B25" s="96" t="s">
        <v>76</v>
      </c>
      <c r="C25" s="96" t="s">
        <v>90</v>
      </c>
      <c r="D25" s="96">
        <v>0</v>
      </c>
      <c r="E25" s="96">
        <v>1</v>
      </c>
      <c r="F25" s="96">
        <v>0</v>
      </c>
      <c r="G25" s="154">
        <v>3</v>
      </c>
      <c r="H25" s="154">
        <v>3</v>
      </c>
      <c r="I25" s="154">
        <v>3</v>
      </c>
      <c r="J25" s="157">
        <v>3</v>
      </c>
      <c r="K25" s="157">
        <v>3</v>
      </c>
      <c r="L25" s="154">
        <v>3</v>
      </c>
      <c r="M25" s="154">
        <v>3</v>
      </c>
      <c r="N25" s="154">
        <v>3</v>
      </c>
      <c r="O25" s="154">
        <v>3</v>
      </c>
      <c r="P25" s="154">
        <v>3</v>
      </c>
      <c r="Q25" s="157">
        <v>1</v>
      </c>
      <c r="R25" s="157">
        <v>1</v>
      </c>
      <c r="S25" s="157">
        <v>1</v>
      </c>
      <c r="T25" s="154">
        <v>2</v>
      </c>
      <c r="U25" s="154">
        <v>2</v>
      </c>
      <c r="V25" s="154">
        <v>2</v>
      </c>
      <c r="W25" s="157">
        <v>4</v>
      </c>
      <c r="X25" s="157">
        <v>3</v>
      </c>
      <c r="Y25" s="154">
        <v>2</v>
      </c>
      <c r="Z25" s="154">
        <v>2</v>
      </c>
      <c r="AA25" s="154">
        <v>2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s="97" customFormat="1">
      <c r="A26" s="96">
        <v>25</v>
      </c>
      <c r="B26" s="96" t="s">
        <v>76</v>
      </c>
      <c r="C26" s="96" t="s">
        <v>57</v>
      </c>
      <c r="D26" s="96">
        <v>1</v>
      </c>
      <c r="E26" s="96">
        <v>1</v>
      </c>
      <c r="F26" s="96">
        <v>0</v>
      </c>
      <c r="G26" s="154">
        <v>4</v>
      </c>
      <c r="H26" s="154">
        <v>4</v>
      </c>
      <c r="I26" s="154">
        <v>4</v>
      </c>
      <c r="J26" s="157">
        <v>4</v>
      </c>
      <c r="K26" s="157">
        <v>4</v>
      </c>
      <c r="L26" s="154">
        <v>4</v>
      </c>
      <c r="M26" s="154">
        <v>4</v>
      </c>
      <c r="N26" s="154">
        <v>4</v>
      </c>
      <c r="O26" s="154">
        <v>4</v>
      </c>
      <c r="P26" s="154">
        <v>4</v>
      </c>
      <c r="Q26" s="157">
        <v>2</v>
      </c>
      <c r="R26" s="157">
        <v>2</v>
      </c>
      <c r="S26" s="157">
        <v>2</v>
      </c>
      <c r="T26" s="154">
        <v>4</v>
      </c>
      <c r="U26" s="154">
        <v>4</v>
      </c>
      <c r="V26" s="154">
        <v>4</v>
      </c>
      <c r="W26" s="157">
        <v>4</v>
      </c>
      <c r="X26" s="157">
        <v>4</v>
      </c>
      <c r="Y26" s="154">
        <v>4</v>
      </c>
      <c r="Z26" s="154">
        <v>4</v>
      </c>
      <c r="AA26" s="154">
        <v>4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s="97" customFormat="1">
      <c r="A27" s="96">
        <v>26</v>
      </c>
      <c r="B27" s="96" t="s">
        <v>76</v>
      </c>
      <c r="C27" s="96" t="s">
        <v>57</v>
      </c>
      <c r="D27" s="96">
        <v>0</v>
      </c>
      <c r="E27" s="96">
        <v>1</v>
      </c>
      <c r="F27" s="96">
        <v>0</v>
      </c>
      <c r="G27" s="154">
        <v>5</v>
      </c>
      <c r="H27" s="154">
        <v>5</v>
      </c>
      <c r="I27" s="154">
        <v>5</v>
      </c>
      <c r="J27" s="157">
        <v>5</v>
      </c>
      <c r="K27" s="157">
        <v>5</v>
      </c>
      <c r="L27" s="154">
        <v>5</v>
      </c>
      <c r="M27" s="154">
        <v>3</v>
      </c>
      <c r="N27" s="154">
        <v>5</v>
      </c>
      <c r="O27" s="154">
        <v>5</v>
      </c>
      <c r="P27" s="154">
        <v>5</v>
      </c>
      <c r="Q27" s="157">
        <v>1</v>
      </c>
      <c r="R27" s="157">
        <v>1</v>
      </c>
      <c r="S27" s="157">
        <v>1</v>
      </c>
      <c r="T27" s="154">
        <v>4</v>
      </c>
      <c r="U27" s="154">
        <v>4</v>
      </c>
      <c r="V27" s="154">
        <v>4</v>
      </c>
      <c r="W27" s="157">
        <v>4</v>
      </c>
      <c r="X27" s="157">
        <v>5</v>
      </c>
      <c r="Y27" s="154">
        <v>4</v>
      </c>
      <c r="Z27" s="154">
        <v>4</v>
      </c>
      <c r="AA27" s="154">
        <v>4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97" customFormat="1">
      <c r="A28" s="96">
        <v>27</v>
      </c>
      <c r="B28" s="96" t="s">
        <v>76</v>
      </c>
      <c r="C28" s="96" t="s">
        <v>91</v>
      </c>
      <c r="D28" s="96">
        <v>0</v>
      </c>
      <c r="E28" s="96">
        <v>1</v>
      </c>
      <c r="F28" s="96">
        <v>1</v>
      </c>
      <c r="G28" s="154">
        <v>4</v>
      </c>
      <c r="H28" s="154">
        <v>4</v>
      </c>
      <c r="I28" s="154">
        <v>4</v>
      </c>
      <c r="J28" s="157">
        <v>5</v>
      </c>
      <c r="K28" s="157">
        <v>5</v>
      </c>
      <c r="L28" s="154">
        <v>5</v>
      </c>
      <c r="M28" s="154">
        <v>3</v>
      </c>
      <c r="N28" s="154">
        <v>3</v>
      </c>
      <c r="O28" s="154">
        <v>4</v>
      </c>
      <c r="P28" s="154">
        <v>4</v>
      </c>
      <c r="Q28" s="157">
        <v>2</v>
      </c>
      <c r="R28" s="157">
        <v>2</v>
      </c>
      <c r="S28" s="157">
        <v>2</v>
      </c>
      <c r="T28" s="154">
        <v>4</v>
      </c>
      <c r="U28" s="154">
        <v>4</v>
      </c>
      <c r="V28" s="154">
        <v>4</v>
      </c>
      <c r="W28" s="157">
        <v>4</v>
      </c>
      <c r="X28" s="157">
        <v>3</v>
      </c>
      <c r="Y28" s="154">
        <v>3</v>
      </c>
      <c r="Z28" s="154">
        <v>4</v>
      </c>
      <c r="AA28" s="154">
        <v>3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97" customFormat="1">
      <c r="A29" s="96">
        <v>28</v>
      </c>
      <c r="B29" s="96" t="s">
        <v>76</v>
      </c>
      <c r="C29" s="96" t="s">
        <v>93</v>
      </c>
      <c r="D29" s="96">
        <v>0</v>
      </c>
      <c r="E29" s="96">
        <v>1</v>
      </c>
      <c r="F29" s="96">
        <v>0</v>
      </c>
      <c r="G29" s="154">
        <v>4</v>
      </c>
      <c r="H29" s="154">
        <v>4</v>
      </c>
      <c r="I29" s="154">
        <v>4</v>
      </c>
      <c r="J29" s="157">
        <v>4</v>
      </c>
      <c r="K29" s="157">
        <v>4</v>
      </c>
      <c r="L29" s="154">
        <v>4</v>
      </c>
      <c r="M29" s="154">
        <v>4</v>
      </c>
      <c r="N29" s="154">
        <v>4</v>
      </c>
      <c r="O29" s="154">
        <v>4</v>
      </c>
      <c r="P29" s="154">
        <v>4</v>
      </c>
      <c r="Q29" s="157">
        <v>4</v>
      </c>
      <c r="R29" s="157">
        <v>4</v>
      </c>
      <c r="S29" s="157">
        <v>4</v>
      </c>
      <c r="T29" s="154">
        <v>4</v>
      </c>
      <c r="U29" s="154">
        <v>4</v>
      </c>
      <c r="V29" s="154">
        <v>4</v>
      </c>
      <c r="W29" s="157">
        <v>4</v>
      </c>
      <c r="X29" s="157">
        <v>4</v>
      </c>
      <c r="Y29" s="154">
        <v>4</v>
      </c>
      <c r="Z29" s="154">
        <v>4</v>
      </c>
      <c r="AA29" s="154">
        <v>4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s="97" customFormat="1">
      <c r="A30" s="96">
        <v>29</v>
      </c>
      <c r="B30" s="96" t="s">
        <v>76</v>
      </c>
      <c r="C30" s="96" t="s">
        <v>93</v>
      </c>
      <c r="D30" s="96">
        <v>1</v>
      </c>
      <c r="E30" s="96">
        <v>1</v>
      </c>
      <c r="F30" s="96">
        <v>0</v>
      </c>
      <c r="G30" s="154">
        <v>5</v>
      </c>
      <c r="H30" s="154">
        <v>4</v>
      </c>
      <c r="I30" s="154">
        <v>4</v>
      </c>
      <c r="J30" s="157">
        <v>5</v>
      </c>
      <c r="K30" s="157">
        <v>5</v>
      </c>
      <c r="L30" s="154">
        <v>4</v>
      </c>
      <c r="M30" s="154">
        <v>4</v>
      </c>
      <c r="N30" s="154">
        <v>4</v>
      </c>
      <c r="O30" s="154">
        <v>4</v>
      </c>
      <c r="P30" s="154">
        <v>4</v>
      </c>
      <c r="Q30" s="157">
        <v>3</v>
      </c>
      <c r="R30" s="157">
        <v>3</v>
      </c>
      <c r="S30" s="157">
        <v>3</v>
      </c>
      <c r="T30" s="154">
        <v>4</v>
      </c>
      <c r="U30" s="154">
        <v>4</v>
      </c>
      <c r="V30" s="154">
        <v>4</v>
      </c>
      <c r="W30" s="157">
        <v>4</v>
      </c>
      <c r="X30" s="157">
        <v>4</v>
      </c>
      <c r="Y30" s="154">
        <v>3</v>
      </c>
      <c r="Z30" s="154">
        <v>4</v>
      </c>
      <c r="AA30" s="154">
        <v>3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s="97" customFormat="1">
      <c r="A31" s="96">
        <v>30</v>
      </c>
      <c r="B31" s="96" t="s">
        <v>76</v>
      </c>
      <c r="C31" s="96" t="s">
        <v>83</v>
      </c>
      <c r="D31" s="96">
        <v>0</v>
      </c>
      <c r="E31" s="96">
        <v>1</v>
      </c>
      <c r="F31" s="96">
        <v>0</v>
      </c>
      <c r="G31" s="154">
        <v>5</v>
      </c>
      <c r="H31" s="154">
        <v>5</v>
      </c>
      <c r="I31" s="154">
        <v>5</v>
      </c>
      <c r="J31" s="157">
        <v>5</v>
      </c>
      <c r="K31" s="157">
        <v>5</v>
      </c>
      <c r="L31" s="154">
        <v>4</v>
      </c>
      <c r="M31" s="154">
        <v>1</v>
      </c>
      <c r="N31" s="154">
        <v>1</v>
      </c>
      <c r="O31" s="154">
        <v>4</v>
      </c>
      <c r="P31" s="154">
        <v>5</v>
      </c>
      <c r="Q31" s="157">
        <v>2</v>
      </c>
      <c r="R31" s="157">
        <v>2</v>
      </c>
      <c r="S31" s="157">
        <v>2</v>
      </c>
      <c r="T31" s="154">
        <v>2</v>
      </c>
      <c r="U31" s="154">
        <v>2</v>
      </c>
      <c r="V31" s="154">
        <v>2</v>
      </c>
      <c r="W31" s="157">
        <v>3</v>
      </c>
      <c r="X31" s="157">
        <v>2</v>
      </c>
      <c r="Y31" s="154">
        <v>1</v>
      </c>
      <c r="Z31" s="154">
        <v>1</v>
      </c>
      <c r="AA31" s="154">
        <v>2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97" customFormat="1">
      <c r="A32" s="96">
        <v>31</v>
      </c>
      <c r="B32" s="96" t="s">
        <v>76</v>
      </c>
      <c r="C32" s="96" t="s">
        <v>83</v>
      </c>
      <c r="D32" s="96">
        <v>0</v>
      </c>
      <c r="E32" s="96">
        <v>1</v>
      </c>
      <c r="F32" s="96">
        <v>0</v>
      </c>
      <c r="G32" s="154">
        <v>3</v>
      </c>
      <c r="H32" s="154">
        <v>4</v>
      </c>
      <c r="I32" s="154">
        <v>4</v>
      </c>
      <c r="J32" s="157">
        <v>4</v>
      </c>
      <c r="K32" s="157">
        <v>4</v>
      </c>
      <c r="L32" s="154">
        <v>4</v>
      </c>
      <c r="M32" s="154">
        <v>3</v>
      </c>
      <c r="N32" s="154">
        <v>3</v>
      </c>
      <c r="O32" s="154">
        <v>4</v>
      </c>
      <c r="P32" s="154">
        <v>4</v>
      </c>
      <c r="Q32" s="157">
        <v>3</v>
      </c>
      <c r="R32" s="157">
        <v>3</v>
      </c>
      <c r="S32" s="157">
        <v>3</v>
      </c>
      <c r="T32" s="154">
        <v>3</v>
      </c>
      <c r="U32" s="154">
        <v>4</v>
      </c>
      <c r="V32" s="154">
        <v>4</v>
      </c>
      <c r="W32" s="157">
        <v>3</v>
      </c>
      <c r="X32" s="157">
        <v>4</v>
      </c>
      <c r="Y32" s="154">
        <v>2</v>
      </c>
      <c r="Z32" s="154">
        <v>2</v>
      </c>
      <c r="AA32" s="154">
        <v>2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s="97" customFormat="1">
      <c r="A33" s="96">
        <v>32</v>
      </c>
      <c r="B33" s="96" t="s">
        <v>76</v>
      </c>
      <c r="C33" s="96" t="s">
        <v>78</v>
      </c>
      <c r="D33" s="96">
        <v>0</v>
      </c>
      <c r="E33" s="96">
        <v>1</v>
      </c>
      <c r="F33" s="96">
        <v>0</v>
      </c>
      <c r="G33" s="154">
        <v>4</v>
      </c>
      <c r="H33" s="154">
        <v>4</v>
      </c>
      <c r="I33" s="154">
        <v>4</v>
      </c>
      <c r="J33" s="157">
        <v>4</v>
      </c>
      <c r="K33" s="157">
        <v>4</v>
      </c>
      <c r="L33" s="154">
        <v>4</v>
      </c>
      <c r="M33" s="154">
        <v>4</v>
      </c>
      <c r="N33" s="154">
        <v>4</v>
      </c>
      <c r="O33" s="154">
        <v>4</v>
      </c>
      <c r="P33" s="154">
        <v>4</v>
      </c>
      <c r="Q33" s="157">
        <v>1</v>
      </c>
      <c r="R33" s="157">
        <v>1</v>
      </c>
      <c r="S33" s="157">
        <v>1</v>
      </c>
      <c r="T33" s="154">
        <v>3</v>
      </c>
      <c r="U33" s="154">
        <v>3</v>
      </c>
      <c r="V33" s="154">
        <v>3</v>
      </c>
      <c r="W33" s="157">
        <v>4</v>
      </c>
      <c r="X33" s="157">
        <v>4</v>
      </c>
      <c r="Y33" s="154">
        <v>3</v>
      </c>
      <c r="Z33" s="154">
        <v>4</v>
      </c>
      <c r="AA33" s="154">
        <v>4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97" customFormat="1">
      <c r="A34" s="96">
        <v>33</v>
      </c>
      <c r="B34" s="96" t="s">
        <v>76</v>
      </c>
      <c r="C34" s="96" t="s">
        <v>78</v>
      </c>
      <c r="D34" s="96">
        <v>0</v>
      </c>
      <c r="E34" s="96">
        <v>0</v>
      </c>
      <c r="F34" s="96">
        <v>1</v>
      </c>
      <c r="G34" s="154">
        <v>4</v>
      </c>
      <c r="H34" s="154">
        <v>4</v>
      </c>
      <c r="I34" s="154">
        <v>4</v>
      </c>
      <c r="J34" s="157">
        <v>4</v>
      </c>
      <c r="K34" s="157">
        <v>3</v>
      </c>
      <c r="L34" s="154">
        <v>4</v>
      </c>
      <c r="M34" s="154">
        <v>2</v>
      </c>
      <c r="N34" s="154">
        <v>3</v>
      </c>
      <c r="O34" s="154">
        <v>3</v>
      </c>
      <c r="P34" s="154">
        <v>4</v>
      </c>
      <c r="Q34" s="157">
        <v>2</v>
      </c>
      <c r="R34" s="157">
        <v>2</v>
      </c>
      <c r="S34" s="157">
        <v>2</v>
      </c>
      <c r="T34" s="154">
        <v>3</v>
      </c>
      <c r="U34" s="154">
        <v>3</v>
      </c>
      <c r="V34" s="154">
        <v>3</v>
      </c>
      <c r="W34" s="157">
        <v>4</v>
      </c>
      <c r="X34" s="157">
        <v>4</v>
      </c>
      <c r="Y34" s="154">
        <v>3</v>
      </c>
      <c r="Z34" s="154">
        <v>3</v>
      </c>
      <c r="AA34" s="154">
        <v>4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s="97" customFormat="1">
      <c r="A35" s="96">
        <v>34</v>
      </c>
      <c r="B35" s="96" t="s">
        <v>76</v>
      </c>
      <c r="C35" s="96" t="s">
        <v>99</v>
      </c>
      <c r="D35" s="96">
        <v>0</v>
      </c>
      <c r="E35" s="96">
        <v>1</v>
      </c>
      <c r="F35" s="96">
        <v>0</v>
      </c>
      <c r="G35" s="154">
        <v>5</v>
      </c>
      <c r="H35" s="154">
        <v>5</v>
      </c>
      <c r="I35" s="154">
        <v>5</v>
      </c>
      <c r="J35" s="157">
        <v>5</v>
      </c>
      <c r="K35" s="157">
        <v>5</v>
      </c>
      <c r="L35" s="154">
        <v>5</v>
      </c>
      <c r="M35" s="154">
        <v>5</v>
      </c>
      <c r="N35" s="154">
        <v>5</v>
      </c>
      <c r="O35" s="154">
        <v>5</v>
      </c>
      <c r="P35" s="154">
        <v>5</v>
      </c>
      <c r="Q35" s="157">
        <v>3</v>
      </c>
      <c r="R35" s="157">
        <v>3</v>
      </c>
      <c r="S35" s="157">
        <v>3</v>
      </c>
      <c r="T35" s="154">
        <v>4</v>
      </c>
      <c r="U35" s="154">
        <v>4</v>
      </c>
      <c r="V35" s="154">
        <v>4</v>
      </c>
      <c r="W35" s="157">
        <v>4</v>
      </c>
      <c r="X35" s="157">
        <v>5</v>
      </c>
      <c r="Y35" s="154">
        <v>4</v>
      </c>
      <c r="Z35" s="154">
        <v>4</v>
      </c>
      <c r="AA35" s="154">
        <v>4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s="97" customFormat="1">
      <c r="A36" s="96">
        <v>35</v>
      </c>
      <c r="B36" s="96" t="s">
        <v>76</v>
      </c>
      <c r="C36" s="96" t="s">
        <v>99</v>
      </c>
      <c r="D36" s="96">
        <v>0</v>
      </c>
      <c r="E36" s="96">
        <v>1</v>
      </c>
      <c r="F36" s="96">
        <v>0</v>
      </c>
      <c r="G36" s="154">
        <v>5</v>
      </c>
      <c r="H36" s="154">
        <v>5</v>
      </c>
      <c r="I36" s="154">
        <v>5</v>
      </c>
      <c r="J36" s="157">
        <v>5</v>
      </c>
      <c r="K36" s="157">
        <v>5</v>
      </c>
      <c r="L36" s="154">
        <v>5</v>
      </c>
      <c r="M36" s="154">
        <v>4</v>
      </c>
      <c r="N36" s="154">
        <v>4</v>
      </c>
      <c r="O36" s="154">
        <v>5</v>
      </c>
      <c r="P36" s="154">
        <v>5</v>
      </c>
      <c r="Q36" s="157">
        <v>4</v>
      </c>
      <c r="R36" s="157">
        <v>3</v>
      </c>
      <c r="S36" s="157">
        <v>3</v>
      </c>
      <c r="T36" s="154">
        <v>4</v>
      </c>
      <c r="U36" s="154">
        <v>4</v>
      </c>
      <c r="V36" s="154">
        <v>4</v>
      </c>
      <c r="W36" s="157">
        <v>4</v>
      </c>
      <c r="X36" s="157">
        <v>4</v>
      </c>
      <c r="Y36" s="154">
        <v>4</v>
      </c>
      <c r="Z36" s="154">
        <v>4</v>
      </c>
      <c r="AA36" s="154">
        <v>4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s="97" customFormat="1">
      <c r="A37" s="96">
        <v>36</v>
      </c>
      <c r="B37" s="96" t="s">
        <v>76</v>
      </c>
      <c r="C37" s="96" t="s">
        <v>90</v>
      </c>
      <c r="D37" s="96">
        <v>0</v>
      </c>
      <c r="E37" s="96">
        <v>1</v>
      </c>
      <c r="F37" s="96">
        <v>0</v>
      </c>
      <c r="G37" s="154">
        <v>4</v>
      </c>
      <c r="H37" s="154">
        <v>4</v>
      </c>
      <c r="I37" s="154">
        <v>4</v>
      </c>
      <c r="J37" s="157">
        <v>5</v>
      </c>
      <c r="K37" s="157">
        <v>5</v>
      </c>
      <c r="L37" s="154">
        <v>4</v>
      </c>
      <c r="M37" s="154">
        <v>4</v>
      </c>
      <c r="N37" s="154">
        <v>4</v>
      </c>
      <c r="O37" s="154">
        <v>4</v>
      </c>
      <c r="P37" s="154">
        <v>4</v>
      </c>
      <c r="Q37" s="157">
        <v>1</v>
      </c>
      <c r="R37" s="157">
        <v>1</v>
      </c>
      <c r="S37" s="157">
        <v>1</v>
      </c>
      <c r="T37" s="154">
        <v>4</v>
      </c>
      <c r="U37" s="154">
        <v>4</v>
      </c>
      <c r="V37" s="154">
        <v>4</v>
      </c>
      <c r="W37" s="157">
        <v>4</v>
      </c>
      <c r="X37" s="157">
        <v>4</v>
      </c>
      <c r="Y37" s="154">
        <v>4</v>
      </c>
      <c r="Z37" s="154">
        <v>4</v>
      </c>
      <c r="AA37" s="154">
        <v>4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s="97" customFormat="1">
      <c r="A38" s="96">
        <v>37</v>
      </c>
      <c r="B38" s="96" t="s">
        <v>76</v>
      </c>
      <c r="C38" s="96" t="s">
        <v>100</v>
      </c>
      <c r="D38" s="96">
        <v>0</v>
      </c>
      <c r="E38" s="96">
        <v>1</v>
      </c>
      <c r="F38" s="96">
        <v>0</v>
      </c>
      <c r="G38" s="154">
        <v>4</v>
      </c>
      <c r="H38" s="154">
        <v>4</v>
      </c>
      <c r="I38" s="154">
        <v>4</v>
      </c>
      <c r="J38" s="157">
        <v>5</v>
      </c>
      <c r="K38" s="157">
        <v>5</v>
      </c>
      <c r="L38" s="154">
        <v>5</v>
      </c>
      <c r="M38" s="154">
        <v>5</v>
      </c>
      <c r="N38" s="154">
        <v>5</v>
      </c>
      <c r="O38" s="154">
        <v>5</v>
      </c>
      <c r="P38" s="154">
        <v>5</v>
      </c>
      <c r="Q38" s="157">
        <v>2</v>
      </c>
      <c r="R38" s="157">
        <v>2</v>
      </c>
      <c r="S38" s="157">
        <v>2</v>
      </c>
      <c r="T38" s="154">
        <v>3</v>
      </c>
      <c r="U38" s="154">
        <v>3</v>
      </c>
      <c r="V38" s="154">
        <v>3</v>
      </c>
      <c r="W38" s="157">
        <v>4</v>
      </c>
      <c r="X38" s="157">
        <v>4</v>
      </c>
      <c r="Y38" s="154">
        <v>3</v>
      </c>
      <c r="Z38" s="154">
        <v>3</v>
      </c>
      <c r="AA38" s="154">
        <v>3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s="97" customFormat="1">
      <c r="A39" s="96">
        <v>38</v>
      </c>
      <c r="B39" s="96" t="s">
        <v>76</v>
      </c>
      <c r="C39" s="96" t="s">
        <v>100</v>
      </c>
      <c r="D39" s="96">
        <v>1</v>
      </c>
      <c r="E39" s="96">
        <v>0</v>
      </c>
      <c r="F39" s="96">
        <v>0</v>
      </c>
      <c r="G39" s="154">
        <v>4</v>
      </c>
      <c r="H39" s="154">
        <v>4</v>
      </c>
      <c r="I39" s="154">
        <v>4</v>
      </c>
      <c r="J39" s="157">
        <v>4</v>
      </c>
      <c r="K39" s="157">
        <v>4</v>
      </c>
      <c r="L39" s="154">
        <v>4</v>
      </c>
      <c r="M39" s="154">
        <v>3</v>
      </c>
      <c r="N39" s="154">
        <v>4</v>
      </c>
      <c r="O39" s="154">
        <v>4</v>
      </c>
      <c r="P39" s="154">
        <v>4</v>
      </c>
      <c r="Q39" s="157">
        <v>3</v>
      </c>
      <c r="R39" s="157">
        <v>3</v>
      </c>
      <c r="S39" s="157">
        <v>3</v>
      </c>
      <c r="T39" s="154">
        <v>3</v>
      </c>
      <c r="U39" s="154">
        <v>3</v>
      </c>
      <c r="V39" s="154">
        <v>3</v>
      </c>
      <c r="W39" s="157">
        <v>3</v>
      </c>
      <c r="X39" s="157">
        <v>3</v>
      </c>
      <c r="Y39" s="154">
        <v>3</v>
      </c>
      <c r="Z39" s="154">
        <v>3</v>
      </c>
      <c r="AA39" s="154">
        <v>3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s="97" customFormat="1">
      <c r="A40" s="96">
        <v>39</v>
      </c>
      <c r="B40" s="96" t="s">
        <v>76</v>
      </c>
      <c r="C40" s="96" t="s">
        <v>77</v>
      </c>
      <c r="D40" s="96">
        <v>1</v>
      </c>
      <c r="E40" s="96">
        <v>0</v>
      </c>
      <c r="F40" s="96">
        <v>0</v>
      </c>
      <c r="G40" s="154">
        <v>4</v>
      </c>
      <c r="H40" s="154">
        <v>4</v>
      </c>
      <c r="I40" s="154">
        <v>4</v>
      </c>
      <c r="J40" s="157">
        <v>4</v>
      </c>
      <c r="K40" s="157">
        <v>4</v>
      </c>
      <c r="L40" s="154">
        <v>4</v>
      </c>
      <c r="M40" s="154">
        <v>4</v>
      </c>
      <c r="N40" s="154">
        <v>4</v>
      </c>
      <c r="O40" s="154">
        <v>4</v>
      </c>
      <c r="P40" s="154">
        <v>4</v>
      </c>
      <c r="Q40" s="157">
        <v>4</v>
      </c>
      <c r="R40" s="157">
        <v>4</v>
      </c>
      <c r="S40" s="157">
        <v>4</v>
      </c>
      <c r="T40" s="154">
        <v>4</v>
      </c>
      <c r="U40" s="154">
        <v>4</v>
      </c>
      <c r="V40" s="154">
        <v>4</v>
      </c>
      <c r="W40" s="157">
        <v>4</v>
      </c>
      <c r="X40" s="157">
        <v>4</v>
      </c>
      <c r="Y40" s="154">
        <v>4</v>
      </c>
      <c r="Z40" s="154">
        <v>4</v>
      </c>
      <c r="AA40" s="154">
        <v>4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>
      <c r="A41" s="14" t="s">
        <v>58</v>
      </c>
      <c r="D41" s="159">
        <f>COUNTIF(D2:D40,1)</f>
        <v>12</v>
      </c>
      <c r="E41" s="159">
        <f t="shared" ref="E41:F41" si="0">COUNTIF(E2:E40,1)</f>
        <v>27</v>
      </c>
      <c r="F41" s="159">
        <f t="shared" si="0"/>
        <v>5</v>
      </c>
      <c r="G41" s="85">
        <f>AVERAGE(G2:G40)</f>
        <v>4.4358974358974361</v>
      </c>
      <c r="H41" s="85">
        <f t="shared" ref="H41:AA41" si="1">AVERAGE(H2:H40)</f>
        <v>4.4358974358974361</v>
      </c>
      <c r="I41" s="85">
        <f t="shared" si="1"/>
        <v>4.4615384615384617</v>
      </c>
      <c r="J41" s="85">
        <f t="shared" si="1"/>
        <v>4.5897435897435894</v>
      </c>
      <c r="K41" s="85">
        <f t="shared" si="1"/>
        <v>4.5641025641025639</v>
      </c>
      <c r="L41" s="85">
        <f t="shared" si="1"/>
        <v>4.4358974358974361</v>
      </c>
      <c r="M41" s="85">
        <f t="shared" si="1"/>
        <v>4.0769230769230766</v>
      </c>
      <c r="N41" s="85">
        <f t="shared" si="1"/>
        <v>4.2564102564102564</v>
      </c>
      <c r="O41" s="85">
        <f t="shared" si="1"/>
        <v>4.4358974358974361</v>
      </c>
      <c r="P41" s="85">
        <f t="shared" si="1"/>
        <v>4.4871794871794872</v>
      </c>
      <c r="Q41" s="85">
        <f t="shared" si="1"/>
        <v>2.9743589743589745</v>
      </c>
      <c r="R41" s="85">
        <f t="shared" si="1"/>
        <v>2.9743589743589745</v>
      </c>
      <c r="S41" s="85">
        <f t="shared" si="1"/>
        <v>3.0256410256410255</v>
      </c>
      <c r="T41" s="85">
        <f t="shared" si="1"/>
        <v>3.8461538461538463</v>
      </c>
      <c r="U41" s="85">
        <f t="shared" si="1"/>
        <v>3.9230769230769229</v>
      </c>
      <c r="V41" s="85">
        <f t="shared" si="1"/>
        <v>3.8974358974358974</v>
      </c>
      <c r="W41" s="85">
        <f t="shared" si="1"/>
        <v>4.0512820512820511</v>
      </c>
      <c r="X41" s="85">
        <f t="shared" si="1"/>
        <v>4.1025641025641022</v>
      </c>
      <c r="Y41" s="85">
        <f t="shared" si="1"/>
        <v>3.641025641025641</v>
      </c>
      <c r="Z41" s="85">
        <f t="shared" si="1"/>
        <v>3.8717948717948718</v>
      </c>
      <c r="AA41" s="85">
        <f t="shared" si="1"/>
        <v>3.9230769230769229</v>
      </c>
      <c r="AB41" s="160">
        <f>AVERAGE(G2:P40,W2:AA40)</f>
        <v>4.2512820512820513</v>
      </c>
    </row>
    <row r="42" spans="1:42">
      <c r="D42" s="85">
        <f>STDEV(D2:D40)</f>
        <v>0.46757190011951799</v>
      </c>
      <c r="E42" s="85">
        <f t="shared" ref="E42:F42" si="2">STDEV(E2:E40)</f>
        <v>0.46757190011951799</v>
      </c>
      <c r="F42" s="85">
        <f t="shared" si="2"/>
        <v>0.33868842842937047</v>
      </c>
      <c r="G42" s="85">
        <f>STDEV(G2:G40)</f>
        <v>0.59801741722882984</v>
      </c>
      <c r="H42" s="85">
        <f t="shared" ref="H42:AA42" si="3">STDEV(H2:H40)</f>
        <v>0.55226194180087407</v>
      </c>
      <c r="I42" s="85">
        <f t="shared" si="3"/>
        <v>0.55470019622523015</v>
      </c>
      <c r="J42" s="85">
        <f t="shared" si="3"/>
        <v>0.54858424090172575</v>
      </c>
      <c r="K42" s="85">
        <f t="shared" si="3"/>
        <v>0.59801741722882984</v>
      </c>
      <c r="L42" s="85">
        <f t="shared" si="3"/>
        <v>0.59801741722882984</v>
      </c>
      <c r="M42" s="85">
        <f t="shared" si="3"/>
        <v>0.92862703930999679</v>
      </c>
      <c r="N42" s="85">
        <f t="shared" si="3"/>
        <v>0.84970424321917448</v>
      </c>
      <c r="O42" s="85">
        <f t="shared" si="3"/>
        <v>0.59801741722882984</v>
      </c>
      <c r="P42" s="85">
        <f t="shared" si="3"/>
        <v>0.55591531311668718</v>
      </c>
      <c r="Q42" s="85">
        <f t="shared" si="3"/>
        <v>1.1807040604116696</v>
      </c>
      <c r="R42" s="85">
        <f t="shared" si="3"/>
        <v>1.1807040604116696</v>
      </c>
      <c r="S42" s="85">
        <f t="shared" si="3"/>
        <v>1.2027857902469468</v>
      </c>
      <c r="T42" s="85">
        <f t="shared" si="3"/>
        <v>0.81235400432328853</v>
      </c>
      <c r="U42" s="85">
        <f t="shared" si="3"/>
        <v>0.83931724710954514</v>
      </c>
      <c r="V42" s="85">
        <f t="shared" si="3"/>
        <v>0.82061824558880658</v>
      </c>
      <c r="W42" s="85">
        <f t="shared" si="3"/>
        <v>0.72361366359615564</v>
      </c>
      <c r="X42" s="85">
        <f t="shared" si="3"/>
        <v>0.78789766216551405</v>
      </c>
      <c r="Y42" s="85">
        <f t="shared" si="3"/>
        <v>0.95936326162006513</v>
      </c>
      <c r="Z42" s="85">
        <f t="shared" si="3"/>
        <v>0.97816926690110828</v>
      </c>
      <c r="AA42" s="85">
        <f t="shared" si="3"/>
        <v>0.92862703930999679</v>
      </c>
      <c r="AB42" s="160">
        <f>STDEVA(G2:P40,W2:AA40)</f>
        <v>0.7786332626080259</v>
      </c>
    </row>
    <row r="43" spans="1:42">
      <c r="G43" s="14"/>
      <c r="H43" s="14"/>
      <c r="I43" s="85">
        <f>STDEV(G2:I40)</f>
        <v>0.56392168147292165</v>
      </c>
      <c r="K43" s="85">
        <f>STDEVA(J2:K40)</f>
        <v>0.57024102375646724</v>
      </c>
      <c r="P43" s="85">
        <f>STDEVA(L2:P40)</f>
        <v>0.73098414970595083</v>
      </c>
      <c r="Q43" s="14"/>
      <c r="R43" s="14"/>
      <c r="S43" s="85">
        <f>STDEVA(Q2:S40)</f>
        <v>1.1780735772330155</v>
      </c>
      <c r="T43" s="14"/>
      <c r="U43" s="14"/>
      <c r="V43" s="85">
        <f>STDEVA(T2:V40)</f>
        <v>0.81766886664402727</v>
      </c>
      <c r="W43" s="14"/>
      <c r="X43" s="85">
        <f>STDEVA(W2:X40)</f>
        <v>0.75195383198342969</v>
      </c>
      <c r="Y43" s="14"/>
      <c r="Z43" s="14"/>
      <c r="AA43" s="85">
        <f>STDEVA(Y2:AA40)</f>
        <v>0.95530843486156525</v>
      </c>
    </row>
    <row r="44" spans="1:42">
      <c r="G44" s="14"/>
      <c r="H44" s="14"/>
      <c r="I44" s="86">
        <f>AVERAGE(G2:I40)</f>
        <v>4.4444444444444446</v>
      </c>
      <c r="K44" s="86">
        <f>AVERAGE(J2:K40)</f>
        <v>4.5769230769230766</v>
      </c>
      <c r="P44" s="86">
        <f>AVERAGE(L2:P40)</f>
        <v>4.3384615384615381</v>
      </c>
      <c r="Q44" s="14"/>
      <c r="R44" s="14"/>
      <c r="S44" s="86">
        <f>AVERAGE(Q2:S40)</f>
        <v>2.9914529914529915</v>
      </c>
      <c r="T44" s="14"/>
      <c r="U44" s="14"/>
      <c r="V44" s="86">
        <f>AVERAGE(T2:V40)</f>
        <v>3.8888888888888888</v>
      </c>
      <c r="W44" s="14"/>
      <c r="X44" s="86">
        <f>AVERAGE(W2:X40)</f>
        <v>4.0769230769230766</v>
      </c>
      <c r="Y44" s="14"/>
      <c r="Z44" s="14"/>
      <c r="AA44" s="86">
        <f>AVERAGE(Y2:AA40)</f>
        <v>3.8119658119658117</v>
      </c>
    </row>
    <row r="45" spans="1:42">
      <c r="G45" s="14"/>
      <c r="H45" s="14"/>
      <c r="I45" s="143"/>
      <c r="K45" s="143"/>
      <c r="P45" s="143"/>
      <c r="Q45" s="14"/>
      <c r="R45" s="14"/>
      <c r="S45" s="143"/>
      <c r="T45" s="14"/>
      <c r="U45" s="14"/>
      <c r="V45" s="143"/>
      <c r="W45" s="14"/>
      <c r="X45" s="143"/>
      <c r="Y45" s="14"/>
      <c r="Z45" s="14"/>
      <c r="AA45" s="143"/>
    </row>
    <row r="46" spans="1:42">
      <c r="B46" s="100" t="s">
        <v>76</v>
      </c>
      <c r="C46" s="100">
        <v>39</v>
      </c>
      <c r="G46" s="14"/>
      <c r="H46" s="14"/>
      <c r="I46" s="143"/>
      <c r="K46" s="143"/>
      <c r="P46" s="143"/>
      <c r="Q46" s="14"/>
      <c r="R46" s="14"/>
      <c r="S46" s="143"/>
      <c r="T46" s="14"/>
      <c r="U46" s="14"/>
      <c r="V46" s="143"/>
      <c r="W46" s="14"/>
      <c r="X46" s="143"/>
      <c r="Y46" s="14"/>
      <c r="Z46" s="14"/>
      <c r="AA46" s="143"/>
    </row>
    <row r="47" spans="1:42">
      <c r="B47" s="97"/>
      <c r="C47" s="142">
        <f>SUM(C43:C46)</f>
        <v>39</v>
      </c>
      <c r="G47" s="14"/>
      <c r="H47" s="14"/>
      <c r="I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42">
      <c r="B48" s="97"/>
      <c r="C48" s="97"/>
      <c r="G48" s="14"/>
      <c r="H48" s="14"/>
      <c r="I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7" ht="44.25">
      <c r="B49" s="100" t="s">
        <v>93</v>
      </c>
      <c r="C49" s="100">
        <v>3</v>
      </c>
      <c r="G49" s="14"/>
      <c r="H49" s="14"/>
      <c r="I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7">
      <c r="B50" s="100" t="s">
        <v>99</v>
      </c>
      <c r="C50" s="100">
        <v>2</v>
      </c>
      <c r="G50" s="14"/>
      <c r="H50" s="14"/>
      <c r="I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7" s="82" customFormat="1">
      <c r="B51" s="100" t="s">
        <v>90</v>
      </c>
      <c r="C51" s="100">
        <v>3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2:27" s="82" customFormat="1">
      <c r="B52" s="100" t="s">
        <v>100</v>
      </c>
      <c r="C52" s="100">
        <v>2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2:27" s="82" customFormat="1">
      <c r="B53" s="100" t="s">
        <v>77</v>
      </c>
      <c r="C53" s="100">
        <v>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2:27" s="82" customFormat="1">
      <c r="B54" s="100" t="s">
        <v>83</v>
      </c>
      <c r="C54" s="100">
        <v>5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2:27" s="82" customFormat="1">
      <c r="B55" s="100" t="s">
        <v>78</v>
      </c>
      <c r="C55" s="100">
        <v>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2:27" s="82" customFormat="1" ht="44.25">
      <c r="B56" s="100" t="s">
        <v>101</v>
      </c>
      <c r="C56" s="100">
        <v>1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2:27" s="82" customFormat="1">
      <c r="B57" s="100" t="s">
        <v>102</v>
      </c>
      <c r="C57" s="100">
        <v>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2:27" s="82" customFormat="1">
      <c r="B58" s="100" t="s">
        <v>79</v>
      </c>
      <c r="C58" s="100">
        <v>4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2:27" s="82" customFormat="1">
      <c r="B59" s="100" t="s">
        <v>53</v>
      </c>
      <c r="C59" s="100">
        <v>2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2:27" s="82" customFormat="1">
      <c r="B60" s="100" t="s">
        <v>57</v>
      </c>
      <c r="C60" s="100">
        <v>2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2:27" s="82" customFormat="1">
      <c r="B61" s="100" t="s">
        <v>88</v>
      </c>
      <c r="C61" s="100">
        <v>1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2:27" s="82" customFormat="1">
      <c r="B62" s="100" t="s">
        <v>86</v>
      </c>
      <c r="C62" s="100">
        <v>1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2:27" s="82" customFormat="1">
      <c r="B63" s="100" t="s">
        <v>91</v>
      </c>
      <c r="C63" s="100">
        <v>1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2:27" s="82" customFormat="1">
      <c r="B64" s="141" t="s">
        <v>87</v>
      </c>
      <c r="C64" s="100">
        <v>2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2:26">
      <c r="B65" s="97"/>
      <c r="C65" s="142">
        <f>SUM(C49:C64)</f>
        <v>39</v>
      </c>
      <c r="G65" s="14"/>
      <c r="H65" s="14"/>
      <c r="I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>
      <c r="B66" s="97"/>
      <c r="C66" s="97"/>
      <c r="G66" s="14"/>
      <c r="H66" s="14"/>
      <c r="I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>
      <c r="B67" s="97"/>
      <c r="C67" s="97"/>
      <c r="G67" s="14"/>
      <c r="H67" s="14"/>
      <c r="I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>
      <c r="B68" s="97"/>
      <c r="C68" s="97"/>
      <c r="G68" s="14"/>
      <c r="H68" s="14"/>
      <c r="I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>
      <c r="B69" s="97"/>
      <c r="C69" s="97"/>
      <c r="G69" s="14"/>
      <c r="H69" s="14"/>
      <c r="I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>
      <c r="B70" s="97"/>
      <c r="C70" s="97"/>
      <c r="G70" s="14"/>
      <c r="H70" s="14"/>
      <c r="I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>
      <c r="B71" s="97"/>
      <c r="C71" s="97"/>
      <c r="G71" s="14"/>
      <c r="H71" s="14"/>
      <c r="I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>
      <c r="B72" s="97"/>
      <c r="C72" s="97"/>
      <c r="G72" s="14"/>
      <c r="H72" s="14"/>
      <c r="I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>
      <c r="B73" s="97"/>
      <c r="C73" s="97"/>
      <c r="G73" s="14"/>
      <c r="H73" s="14"/>
      <c r="I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>
      <c r="B74" s="97"/>
      <c r="C74" s="97"/>
      <c r="G74" s="14"/>
      <c r="H74" s="14"/>
      <c r="I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>
      <c r="B75" s="97"/>
      <c r="C75" s="97"/>
      <c r="G75" s="14"/>
      <c r="H75" s="14"/>
      <c r="I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>
      <c r="G76" s="14"/>
      <c r="H76" s="14"/>
      <c r="I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>
      <c r="G77" s="14"/>
      <c r="H77" s="14"/>
      <c r="I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>
      <c r="G78" s="14"/>
      <c r="H78" s="14"/>
      <c r="I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>
      <c r="G79" s="14"/>
      <c r="H79" s="14"/>
      <c r="I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>
      <c r="G80" s="14"/>
      <c r="H80" s="14"/>
      <c r="I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7:26">
      <c r="G81" s="14"/>
      <c r="H81" s="14"/>
      <c r="I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7:26">
      <c r="G82" s="14"/>
      <c r="H82" s="14"/>
      <c r="I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7:26">
      <c r="G83" s="14"/>
      <c r="H83" s="14"/>
      <c r="I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7:26">
      <c r="G84" s="14"/>
      <c r="H84" s="14"/>
      <c r="I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7:26">
      <c r="G85" s="14"/>
      <c r="H85" s="14"/>
      <c r="I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7:26">
      <c r="G86" s="14"/>
      <c r="H86" s="14"/>
      <c r="I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7:26">
      <c r="G87" s="14"/>
      <c r="H87" s="14"/>
      <c r="I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7:26">
      <c r="G88" s="14"/>
      <c r="H88" s="14"/>
      <c r="I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7:26">
      <c r="G89" s="14"/>
      <c r="H89" s="14"/>
      <c r="I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7:26">
      <c r="G90" s="14"/>
      <c r="H90" s="14"/>
      <c r="I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7:26">
      <c r="G91" s="14"/>
      <c r="H91" s="14"/>
      <c r="I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7:26">
      <c r="G92" s="14"/>
      <c r="H92" s="14"/>
      <c r="I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7:26">
      <c r="G93" s="14"/>
      <c r="H93" s="14"/>
      <c r="I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7:26">
      <c r="G94" s="14"/>
      <c r="H94" s="14"/>
      <c r="I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7:26">
      <c r="G95" s="14"/>
      <c r="H95" s="14"/>
      <c r="I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7:26">
      <c r="G96" s="14"/>
      <c r="H96" s="14"/>
      <c r="I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7:26">
      <c r="G97" s="14"/>
      <c r="H97" s="14"/>
      <c r="I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7:26">
      <c r="G98" s="14"/>
      <c r="H98" s="14"/>
      <c r="I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7:26">
      <c r="G99" s="14"/>
      <c r="H99" s="14"/>
      <c r="I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7:26">
      <c r="G100" s="14"/>
      <c r="H100" s="14"/>
      <c r="I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7:26">
      <c r="G101" s="14"/>
      <c r="H101" s="14"/>
      <c r="I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7:26">
      <c r="G102" s="14"/>
      <c r="H102" s="14"/>
      <c r="I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7:26">
      <c r="G103" s="14"/>
      <c r="H103" s="14"/>
      <c r="I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7:26">
      <c r="G104" s="14"/>
      <c r="H104" s="14"/>
      <c r="I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7:26">
      <c r="G105" s="14"/>
      <c r="H105" s="14"/>
      <c r="I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7:26">
      <c r="G106" s="14"/>
      <c r="H106" s="14"/>
      <c r="I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7:26">
      <c r="G107" s="14"/>
      <c r="H107" s="14"/>
      <c r="I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7:26">
      <c r="G108" s="14"/>
      <c r="H108" s="14"/>
      <c r="I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7:26">
      <c r="G109" s="14"/>
      <c r="H109" s="14"/>
      <c r="I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7:26">
      <c r="G110" s="14"/>
      <c r="H110" s="14"/>
      <c r="I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7:26">
      <c r="G111" s="14"/>
      <c r="H111" s="14"/>
      <c r="I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7:26">
      <c r="G112" s="14"/>
      <c r="H112" s="14"/>
      <c r="I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7:26">
      <c r="G113" s="14"/>
      <c r="H113" s="14"/>
      <c r="I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7:26">
      <c r="G114" s="14"/>
      <c r="H114" s="14"/>
      <c r="I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7:26">
      <c r="G115" s="14"/>
      <c r="H115" s="14"/>
      <c r="I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7:26">
      <c r="G116" s="14"/>
      <c r="H116" s="14"/>
      <c r="I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7:26">
      <c r="G117" s="14"/>
      <c r="H117" s="14"/>
      <c r="I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7:26">
      <c r="G118" s="14"/>
      <c r="H118" s="14"/>
      <c r="I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7:26">
      <c r="G119" s="14"/>
      <c r="H119" s="14"/>
      <c r="I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7:26">
      <c r="G120" s="14"/>
      <c r="H120" s="14"/>
      <c r="I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7:26">
      <c r="G121" s="14"/>
      <c r="H121" s="14"/>
      <c r="I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7:26">
      <c r="G122" s="14"/>
      <c r="H122" s="14"/>
      <c r="I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7:26">
      <c r="G123" s="14"/>
      <c r="H123" s="14"/>
      <c r="I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7:26">
      <c r="G124" s="14"/>
      <c r="H124" s="14"/>
      <c r="I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7:26">
      <c r="G125" s="14"/>
      <c r="H125" s="14"/>
      <c r="I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7:26">
      <c r="G126" s="14"/>
      <c r="H126" s="14"/>
      <c r="I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7:26">
      <c r="G127" s="14"/>
      <c r="H127" s="14"/>
      <c r="I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7:26">
      <c r="G128" s="14"/>
      <c r="H128" s="14"/>
      <c r="I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7:26">
      <c r="G129" s="14"/>
      <c r="H129" s="14"/>
      <c r="I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7:26">
      <c r="G130" s="14"/>
      <c r="H130" s="14"/>
      <c r="I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7:26">
      <c r="J131" s="15"/>
      <c r="K131" s="15"/>
      <c r="L131" s="16"/>
      <c r="M131" s="16"/>
      <c r="N131" s="16"/>
      <c r="O131" s="16"/>
      <c r="P131" s="16"/>
    </row>
    <row r="132" spans="7:26">
      <c r="J132" s="15"/>
      <c r="K132" s="15"/>
      <c r="L132" s="16"/>
      <c r="M132" s="16"/>
      <c r="N132" s="16"/>
      <c r="O132" s="16"/>
      <c r="P132" s="16"/>
    </row>
    <row r="133" spans="7:26">
      <c r="J133" s="15"/>
      <c r="K133" s="15"/>
      <c r="L133" s="16"/>
      <c r="M133" s="16"/>
      <c r="N133" s="16"/>
      <c r="O133" s="16"/>
      <c r="P133" s="16"/>
    </row>
    <row r="134" spans="7:26">
      <c r="J134" s="15"/>
      <c r="K134" s="15"/>
      <c r="L134" s="16"/>
      <c r="M134" s="16"/>
      <c r="N134" s="16"/>
      <c r="O134" s="16"/>
      <c r="P134" s="16"/>
    </row>
    <row r="135" spans="7:26">
      <c r="J135" s="15"/>
      <c r="K135" s="15"/>
      <c r="L135" s="16"/>
      <c r="M135" s="16"/>
      <c r="N135" s="16"/>
      <c r="O135" s="16"/>
      <c r="P135" s="16"/>
    </row>
    <row r="136" spans="7:26">
      <c r="J136" s="15"/>
      <c r="K136" s="15"/>
      <c r="L136" s="16"/>
      <c r="M136" s="16"/>
      <c r="N136" s="16"/>
      <c r="O136" s="16"/>
      <c r="P136" s="16"/>
    </row>
    <row r="137" spans="7:26">
      <c r="J137" s="15"/>
      <c r="K137" s="15"/>
      <c r="L137" s="16"/>
      <c r="M137" s="16"/>
      <c r="N137" s="16"/>
      <c r="O137" s="16"/>
      <c r="P137" s="16"/>
    </row>
    <row r="138" spans="7:26">
      <c r="J138" s="15"/>
      <c r="K138" s="15"/>
      <c r="L138" s="16"/>
      <c r="M138" s="16"/>
      <c r="N138" s="16"/>
      <c r="O138" s="16"/>
      <c r="P138" s="16"/>
    </row>
    <row r="139" spans="7:26">
      <c r="J139" s="15"/>
      <c r="K139" s="15"/>
      <c r="L139" s="16"/>
      <c r="M139" s="16"/>
      <c r="N139" s="16"/>
      <c r="O139" s="16"/>
      <c r="P139" s="16"/>
    </row>
    <row r="140" spans="7:26">
      <c r="J140" s="15"/>
      <c r="K140" s="15"/>
      <c r="L140" s="16"/>
      <c r="M140" s="16"/>
      <c r="N140" s="16"/>
      <c r="O140" s="16"/>
      <c r="P140" s="16"/>
    </row>
    <row r="141" spans="7:26">
      <c r="J141" s="15"/>
      <c r="K141" s="15"/>
      <c r="L141" s="16"/>
      <c r="M141" s="16"/>
      <c r="N141" s="16"/>
      <c r="O141" s="16"/>
      <c r="P141" s="16"/>
    </row>
    <row r="142" spans="7:26">
      <c r="J142" s="15"/>
      <c r="K142" s="15"/>
      <c r="L142" s="16"/>
      <c r="M142" s="16"/>
      <c r="N142" s="16"/>
      <c r="O142" s="16"/>
      <c r="P142" s="16"/>
    </row>
    <row r="143" spans="7:26">
      <c r="J143" s="15"/>
      <c r="K143" s="15"/>
      <c r="L143" s="16"/>
      <c r="M143" s="16"/>
      <c r="N143" s="16"/>
      <c r="O143" s="16"/>
      <c r="P143" s="16"/>
    </row>
    <row r="144" spans="7:26">
      <c r="J144" s="15"/>
      <c r="K144" s="15"/>
      <c r="L144" s="16"/>
      <c r="M144" s="16"/>
      <c r="N144" s="16"/>
      <c r="O144" s="16"/>
      <c r="P144" s="16"/>
    </row>
    <row r="145" spans="10:16">
      <c r="J145" s="15"/>
      <c r="K145" s="15"/>
      <c r="L145" s="16"/>
      <c r="M145" s="16"/>
      <c r="N145" s="16"/>
      <c r="O145" s="16"/>
      <c r="P145" s="16"/>
    </row>
    <row r="146" spans="10:16">
      <c r="J146" s="15"/>
      <c r="K146" s="15"/>
      <c r="L146" s="16"/>
      <c r="M146" s="16"/>
      <c r="N146" s="16"/>
      <c r="O146" s="16"/>
      <c r="P146" s="16"/>
    </row>
    <row r="147" spans="10:16">
      <c r="J147" s="15"/>
      <c r="K147" s="15"/>
      <c r="L147" s="16"/>
      <c r="M147" s="16"/>
      <c r="N147" s="16"/>
      <c r="O147" s="16"/>
      <c r="P147" s="16"/>
    </row>
    <row r="148" spans="10:16">
      <c r="J148" s="15"/>
      <c r="K148" s="15"/>
      <c r="L148" s="16"/>
      <c r="M148" s="16"/>
      <c r="N148" s="16"/>
      <c r="O148" s="16"/>
      <c r="P148" s="16"/>
    </row>
    <row r="149" spans="10:16">
      <c r="J149" s="15"/>
      <c r="K149" s="15"/>
      <c r="L149" s="16"/>
      <c r="M149" s="16"/>
      <c r="N149" s="16"/>
      <c r="O149" s="16"/>
      <c r="P149" s="16"/>
    </row>
    <row r="150" spans="10:16">
      <c r="J150" s="15"/>
      <c r="K150" s="15"/>
      <c r="L150" s="16"/>
      <c r="M150" s="16"/>
      <c r="N150" s="16"/>
      <c r="O150" s="16"/>
      <c r="P150" s="16"/>
    </row>
    <row r="151" spans="10:16">
      <c r="J151" s="15"/>
      <c r="K151" s="15"/>
      <c r="L151" s="16"/>
      <c r="M151" s="16"/>
      <c r="N151" s="16"/>
      <c r="O151" s="16"/>
      <c r="P151" s="16"/>
    </row>
    <row r="152" spans="10:16">
      <c r="J152" s="15"/>
      <c r="K152" s="15"/>
      <c r="L152" s="16"/>
      <c r="M152" s="16"/>
      <c r="N152" s="16"/>
      <c r="O152" s="16"/>
      <c r="P152" s="16"/>
    </row>
    <row r="153" spans="10:16">
      <c r="J153" s="15"/>
      <c r="K153" s="15"/>
      <c r="L153" s="16"/>
      <c r="M153" s="16"/>
      <c r="N153" s="16"/>
      <c r="O153" s="16"/>
      <c r="P153" s="16"/>
    </row>
    <row r="154" spans="10:16">
      <c r="J154" s="15"/>
      <c r="K154" s="15"/>
      <c r="L154" s="16"/>
      <c r="M154" s="16"/>
      <c r="N154" s="16"/>
      <c r="O154" s="16"/>
      <c r="P154" s="16"/>
    </row>
    <row r="155" spans="10:16">
      <c r="J155" s="15"/>
      <c r="K155" s="15"/>
      <c r="L155" s="16"/>
      <c r="M155" s="16"/>
      <c r="N155" s="16"/>
      <c r="O155" s="16"/>
      <c r="P155" s="16"/>
    </row>
    <row r="156" spans="10:16">
      <c r="J156" s="15"/>
      <c r="K156" s="15"/>
      <c r="L156" s="16"/>
      <c r="M156" s="16"/>
      <c r="N156" s="16"/>
      <c r="O156" s="16"/>
      <c r="P156" s="16"/>
    </row>
    <row r="157" spans="10:16">
      <c r="J157" s="15"/>
      <c r="K157" s="15"/>
      <c r="L157" s="16"/>
      <c r="M157" s="16"/>
      <c r="N157" s="16"/>
      <c r="O157" s="16"/>
      <c r="P157" s="16"/>
    </row>
    <row r="158" spans="10:16">
      <c r="J158" s="15"/>
      <c r="K158" s="15"/>
      <c r="L158" s="16"/>
      <c r="M158" s="16"/>
      <c r="N158" s="16"/>
      <c r="O158" s="16"/>
      <c r="P158" s="16"/>
    </row>
    <row r="159" spans="10:16">
      <c r="J159" s="15"/>
      <c r="K159" s="15"/>
      <c r="L159" s="16"/>
      <c r="M159" s="16"/>
      <c r="N159" s="16"/>
      <c r="O159" s="16"/>
      <c r="P159" s="16"/>
    </row>
    <row r="160" spans="10:16">
      <c r="J160" s="15"/>
      <c r="K160" s="15"/>
      <c r="L160" s="16"/>
      <c r="M160" s="16"/>
      <c r="N160" s="16"/>
      <c r="O160" s="16"/>
      <c r="P160" s="16"/>
    </row>
  </sheetData>
  <autoFilter ref="C1:C16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9" zoomScale="160" zoomScaleNormal="160" workbookViewId="0">
      <selection activeCell="A21" sqref="A21"/>
    </sheetView>
  </sheetViews>
  <sheetFormatPr defaultRowHeight="15"/>
  <cols>
    <col min="1" max="1" width="9.140625" style="48" customWidth="1"/>
    <col min="2" max="2" width="9.140625" style="48"/>
    <col min="3" max="3" width="9.140625" style="48" customWidth="1"/>
    <col min="4" max="4" width="9.140625" style="48"/>
    <col min="5" max="5" width="9.140625" style="48" customWidth="1"/>
    <col min="6" max="6" width="49.7109375" style="48" customWidth="1"/>
    <col min="7" max="16384" width="9.140625" style="48"/>
  </cols>
  <sheetData>
    <row r="1" spans="1:6" s="47" customFormat="1" ht="27.75">
      <c r="A1" s="184" t="s">
        <v>31</v>
      </c>
      <c r="B1" s="184"/>
      <c r="C1" s="184"/>
      <c r="D1" s="184"/>
      <c r="E1" s="184"/>
      <c r="F1" s="184"/>
    </row>
    <row r="2" spans="1:6" s="47" customFormat="1" ht="27.75">
      <c r="A2" s="184" t="s">
        <v>127</v>
      </c>
      <c r="B2" s="184"/>
      <c r="C2" s="184"/>
      <c r="D2" s="184"/>
      <c r="E2" s="184"/>
      <c r="F2" s="184"/>
    </row>
    <row r="3" spans="1:6" s="47" customFormat="1" ht="27.75">
      <c r="A3" s="184" t="s">
        <v>105</v>
      </c>
      <c r="B3" s="184"/>
      <c r="C3" s="184"/>
      <c r="D3" s="184"/>
      <c r="E3" s="184"/>
      <c r="F3" s="184"/>
    </row>
    <row r="4" spans="1:6" s="47" customFormat="1" ht="27.75">
      <c r="A4" s="184" t="s">
        <v>106</v>
      </c>
      <c r="B4" s="184"/>
      <c r="C4" s="184"/>
      <c r="D4" s="184"/>
      <c r="E4" s="184"/>
      <c r="F4" s="184"/>
    </row>
    <row r="5" spans="1:6" ht="24">
      <c r="A5" s="185"/>
      <c r="B5" s="185"/>
      <c r="C5" s="185"/>
      <c r="D5" s="185"/>
      <c r="E5" s="185"/>
      <c r="F5" s="185"/>
    </row>
    <row r="6" spans="1:6" s="50" customFormat="1" ht="24">
      <c r="A6" s="49" t="s">
        <v>128</v>
      </c>
      <c r="B6" s="49"/>
      <c r="C6" s="49"/>
      <c r="D6" s="49"/>
      <c r="E6" s="49"/>
      <c r="F6" s="49"/>
    </row>
    <row r="7" spans="1:6" s="50" customFormat="1" ht="24">
      <c r="A7" s="49" t="s">
        <v>149</v>
      </c>
      <c r="B7" s="49"/>
      <c r="C7" s="49"/>
      <c r="D7" s="49"/>
      <c r="E7" s="49"/>
      <c r="F7" s="49"/>
    </row>
    <row r="8" spans="1:6" s="50" customFormat="1" ht="24">
      <c r="A8" s="75" t="s">
        <v>151</v>
      </c>
      <c r="B8" s="75"/>
      <c r="C8" s="75"/>
      <c r="D8" s="75"/>
      <c r="E8" s="75"/>
      <c r="F8" s="75"/>
    </row>
    <row r="9" spans="1:6" s="50" customFormat="1" ht="24">
      <c r="A9" s="49" t="s">
        <v>150</v>
      </c>
      <c r="B9" s="49"/>
      <c r="C9" s="49"/>
      <c r="D9" s="49"/>
      <c r="E9" s="49"/>
      <c r="F9" s="49"/>
    </row>
    <row r="10" spans="1:6" s="50" customFormat="1" ht="24">
      <c r="A10" s="49" t="s">
        <v>160</v>
      </c>
      <c r="B10" s="49"/>
      <c r="C10" s="49"/>
      <c r="D10" s="49"/>
      <c r="E10" s="49"/>
      <c r="F10" s="49"/>
    </row>
    <row r="11" spans="1:6" s="50" customFormat="1" ht="24">
      <c r="A11" s="65" t="s">
        <v>129</v>
      </c>
      <c r="B11" s="65"/>
      <c r="C11" s="65"/>
      <c r="D11" s="65"/>
      <c r="E11" s="65"/>
      <c r="F11" s="65"/>
    </row>
    <row r="12" spans="1:6" s="7" customFormat="1" ht="24">
      <c r="A12" s="88" t="s">
        <v>132</v>
      </c>
      <c r="B12" s="88"/>
      <c r="C12" s="88"/>
      <c r="D12" s="88"/>
      <c r="E12" s="88"/>
      <c r="F12" s="88"/>
    </row>
    <row r="13" spans="1:6" s="7" customFormat="1" ht="24">
      <c r="A13" s="18" t="s">
        <v>133</v>
      </c>
      <c r="B13" s="18"/>
      <c r="C13" s="18"/>
      <c r="D13" s="18"/>
      <c r="E13" s="18"/>
      <c r="F13" s="18"/>
    </row>
    <row r="14" spans="1:6" s="7" customFormat="1" ht="24">
      <c r="A14" s="138" t="s">
        <v>175</v>
      </c>
      <c r="B14" s="138"/>
      <c r="C14" s="138"/>
      <c r="D14" s="138"/>
      <c r="E14" s="138"/>
      <c r="F14" s="138"/>
    </row>
    <row r="15" spans="1:6" s="7" customFormat="1" ht="24">
      <c r="A15" s="151" t="s">
        <v>134</v>
      </c>
      <c r="B15" s="151"/>
      <c r="C15" s="151"/>
      <c r="D15" s="151"/>
      <c r="E15" s="151"/>
      <c r="F15" s="151"/>
    </row>
    <row r="16" spans="1:6" s="7" customFormat="1" ht="24">
      <c r="A16" s="81" t="s">
        <v>52</v>
      </c>
      <c r="B16" s="81"/>
      <c r="C16" s="81"/>
      <c r="D16" s="81"/>
      <c r="E16" s="81"/>
      <c r="F16" s="81"/>
    </row>
    <row r="17" spans="1:9" s="7" customFormat="1" ht="24">
      <c r="A17" s="81" t="s">
        <v>135</v>
      </c>
      <c r="B17" s="81"/>
      <c r="C17" s="81"/>
      <c r="D17" s="81"/>
      <c r="E17" s="81"/>
      <c r="F17" s="81"/>
    </row>
    <row r="18" spans="1:9" s="7" customFormat="1" ht="24">
      <c r="A18" s="81" t="s">
        <v>176</v>
      </c>
      <c r="B18" s="81"/>
      <c r="C18" s="81"/>
      <c r="D18" s="81"/>
      <c r="E18" s="81"/>
      <c r="F18" s="81"/>
    </row>
    <row r="19" spans="1:9" s="7" customFormat="1" ht="24">
      <c r="A19" s="162"/>
      <c r="B19" s="162" t="s">
        <v>170</v>
      </c>
      <c r="C19" s="162"/>
      <c r="D19" s="162"/>
      <c r="E19" s="162"/>
      <c r="F19" s="162"/>
    </row>
    <row r="20" spans="1:9" s="7" customFormat="1" ht="24">
      <c r="A20" s="182" t="s">
        <v>169</v>
      </c>
      <c r="B20" s="182"/>
      <c r="C20" s="182"/>
      <c r="D20" s="182"/>
      <c r="E20" s="182"/>
      <c r="F20" s="182"/>
      <c r="G20" s="18"/>
      <c r="H20" s="163"/>
    </row>
    <row r="21" spans="1:9" s="7" customFormat="1" ht="24">
      <c r="A21" s="163" t="s">
        <v>180</v>
      </c>
      <c r="B21" s="163"/>
      <c r="C21" s="163"/>
      <c r="D21" s="163"/>
      <c r="E21" s="163"/>
      <c r="F21" s="163"/>
      <c r="G21" s="18"/>
      <c r="H21" s="163"/>
    </row>
    <row r="22" spans="1:9" s="7" customFormat="1" ht="24">
      <c r="A22" s="163" t="s">
        <v>171</v>
      </c>
      <c r="B22" s="163"/>
      <c r="C22" s="163"/>
      <c r="D22" s="163"/>
      <c r="E22" s="163"/>
      <c r="F22" s="163"/>
      <c r="G22" s="18"/>
      <c r="H22" s="163"/>
    </row>
    <row r="23" spans="1:9" s="7" customFormat="1" ht="24">
      <c r="A23" s="163" t="s">
        <v>172</v>
      </c>
      <c r="B23" s="163"/>
      <c r="C23" s="163"/>
      <c r="D23" s="163"/>
      <c r="E23" s="163"/>
      <c r="F23" s="163"/>
      <c r="G23" s="18"/>
      <c r="H23" s="163"/>
    </row>
    <row r="24" spans="1:9" s="7" customFormat="1" ht="24">
      <c r="A24" s="163" t="s">
        <v>173</v>
      </c>
      <c r="B24" s="163"/>
      <c r="C24" s="163"/>
      <c r="D24" s="163"/>
      <c r="E24" s="163"/>
      <c r="F24" s="163"/>
      <c r="G24" s="18"/>
      <c r="H24" s="163"/>
    </row>
    <row r="25" spans="1:9" s="7" customFormat="1" ht="24">
      <c r="A25" s="164" t="s">
        <v>174</v>
      </c>
      <c r="B25" s="164"/>
      <c r="C25" s="164"/>
      <c r="D25" s="164"/>
      <c r="E25" s="164"/>
      <c r="F25" s="164"/>
      <c r="G25" s="164"/>
      <c r="H25" s="164"/>
      <c r="I25" s="164"/>
    </row>
    <row r="26" spans="1:9" s="7" customFormat="1" ht="24">
      <c r="A26" s="164"/>
      <c r="B26" s="164"/>
      <c r="C26" s="164"/>
      <c r="D26" s="164"/>
      <c r="E26" s="164"/>
      <c r="F26" s="164"/>
      <c r="G26" s="164"/>
      <c r="H26" s="164"/>
      <c r="I26" s="164"/>
    </row>
    <row r="27" spans="1:9" s="7" customFormat="1" ht="24">
      <c r="A27" s="164"/>
      <c r="B27" s="164"/>
      <c r="C27" s="164"/>
      <c r="D27" s="164"/>
      <c r="E27" s="164"/>
      <c r="F27" s="164"/>
      <c r="G27" s="164"/>
      <c r="H27" s="164"/>
      <c r="I27" s="164"/>
    </row>
    <row r="28" spans="1:9" s="7" customFormat="1" ht="24">
      <c r="A28" s="164"/>
      <c r="B28" s="164"/>
      <c r="C28" s="164"/>
      <c r="D28" s="164"/>
      <c r="E28" s="164"/>
      <c r="F28" s="164"/>
      <c r="G28" s="164"/>
      <c r="H28" s="164"/>
      <c r="I28" s="164"/>
    </row>
    <row r="29" spans="1:9" s="7" customFormat="1" ht="24">
      <c r="A29" s="164"/>
      <c r="B29" s="164"/>
      <c r="C29" s="164"/>
      <c r="D29" s="164"/>
      <c r="E29" s="164"/>
      <c r="F29" s="164"/>
      <c r="G29" s="164"/>
      <c r="H29" s="164"/>
      <c r="I29" s="164"/>
    </row>
    <row r="30" spans="1:9" s="7" customFormat="1" ht="24">
      <c r="A30" s="164"/>
      <c r="B30" s="164"/>
      <c r="C30" s="164"/>
      <c r="D30" s="164"/>
      <c r="E30" s="164"/>
      <c r="F30" s="164"/>
      <c r="G30" s="164"/>
      <c r="H30" s="164"/>
      <c r="I30" s="164"/>
    </row>
    <row r="31" spans="1:9" s="7" customFormat="1" ht="24">
      <c r="A31" s="164"/>
      <c r="B31" s="164"/>
      <c r="C31" s="164"/>
      <c r="D31" s="164"/>
      <c r="E31" s="164"/>
      <c r="F31" s="164"/>
      <c r="G31" s="164"/>
      <c r="H31" s="164"/>
      <c r="I31" s="164"/>
    </row>
    <row r="32" spans="1:9" s="7" customFormat="1" ht="24">
      <c r="A32" s="164"/>
      <c r="B32" s="164"/>
      <c r="C32" s="164"/>
      <c r="D32" s="164"/>
      <c r="E32" s="164"/>
      <c r="F32" s="164"/>
      <c r="G32" s="164"/>
      <c r="H32" s="164"/>
      <c r="I32" s="164"/>
    </row>
    <row r="33" spans="1:9" ht="24">
      <c r="A33" s="183" t="s">
        <v>161</v>
      </c>
      <c r="B33" s="183"/>
      <c r="C33" s="183"/>
      <c r="D33" s="183"/>
      <c r="E33" s="183"/>
      <c r="F33" s="183"/>
    </row>
    <row r="34" spans="1:9" s="7" customFormat="1" ht="24">
      <c r="A34" s="181" t="s">
        <v>136</v>
      </c>
      <c r="B34" s="181"/>
      <c r="C34" s="181"/>
      <c r="D34" s="181"/>
      <c r="E34" s="181"/>
      <c r="F34" s="181"/>
      <c r="G34" s="181"/>
      <c r="H34" s="181"/>
      <c r="I34" s="181"/>
    </row>
    <row r="35" spans="1:9" s="178" customFormat="1" ht="24">
      <c r="A35" s="181" t="s">
        <v>137</v>
      </c>
      <c r="B35" s="181"/>
      <c r="C35" s="181"/>
      <c r="D35" s="181"/>
      <c r="E35" s="181"/>
      <c r="F35" s="181"/>
      <c r="G35" s="181"/>
      <c r="H35" s="181"/>
      <c r="I35" s="181"/>
    </row>
    <row r="36" spans="1:9" s="178" customFormat="1" ht="24">
      <c r="A36" s="181" t="s">
        <v>138</v>
      </c>
      <c r="B36" s="181"/>
      <c r="C36" s="181"/>
      <c r="D36" s="181"/>
      <c r="E36" s="181"/>
      <c r="F36" s="181"/>
      <c r="G36" s="181"/>
      <c r="H36" s="181"/>
      <c r="I36" s="181"/>
    </row>
    <row r="37" spans="1:9" s="178" customFormat="1" ht="24">
      <c r="A37" s="181" t="s">
        <v>139</v>
      </c>
      <c r="B37" s="181"/>
      <c r="C37" s="181"/>
      <c r="D37" s="181"/>
      <c r="E37" s="181"/>
      <c r="F37" s="181"/>
      <c r="G37" s="181"/>
      <c r="H37" s="181"/>
      <c r="I37" s="181"/>
    </row>
    <row r="38" spans="1:9" s="178" customFormat="1" ht="24">
      <c r="A38" s="181" t="s">
        <v>140</v>
      </c>
      <c r="B38" s="181"/>
      <c r="C38" s="181"/>
      <c r="D38" s="181"/>
      <c r="E38" s="181"/>
      <c r="F38" s="181"/>
      <c r="G38" s="181"/>
      <c r="H38" s="181"/>
      <c r="I38" s="181"/>
    </row>
    <row r="39" spans="1:9" s="178" customFormat="1" ht="24">
      <c r="A39" s="181" t="s">
        <v>141</v>
      </c>
      <c r="B39" s="181"/>
      <c r="C39" s="181"/>
      <c r="D39" s="181"/>
      <c r="E39" s="181"/>
      <c r="F39" s="181"/>
      <c r="G39" s="181"/>
      <c r="H39" s="181"/>
      <c r="I39" s="181"/>
    </row>
    <row r="40" spans="1:9" s="50" customFormat="1" ht="24">
      <c r="A40" s="181" t="s">
        <v>142</v>
      </c>
      <c r="B40" s="181"/>
      <c r="C40" s="181"/>
      <c r="D40" s="181"/>
      <c r="E40" s="181"/>
      <c r="F40" s="181"/>
      <c r="G40" s="181"/>
      <c r="H40" s="181"/>
      <c r="I40" s="181"/>
    </row>
    <row r="41" spans="1:9" s="50" customFormat="1" ht="24">
      <c r="A41" s="181" t="s">
        <v>143</v>
      </c>
      <c r="B41" s="181"/>
      <c r="C41" s="181"/>
      <c r="D41" s="181"/>
      <c r="E41" s="181"/>
      <c r="F41" s="181"/>
      <c r="G41" s="181"/>
      <c r="H41" s="181"/>
      <c r="I41" s="181"/>
    </row>
    <row r="42" spans="1:9" s="50" customFormat="1" ht="24">
      <c r="A42" s="181" t="s">
        <v>145</v>
      </c>
      <c r="B42" s="181"/>
      <c r="C42" s="181"/>
      <c r="D42" s="181"/>
      <c r="E42" s="181"/>
      <c r="F42" s="181"/>
      <c r="G42" s="181"/>
      <c r="H42" s="181"/>
      <c r="I42" s="181"/>
    </row>
    <row r="43" spans="1:9" s="7" customFormat="1" ht="24">
      <c r="A43" s="7" t="s">
        <v>146</v>
      </c>
    </row>
    <row r="44" spans="1:9" s="7" customFormat="1" ht="24">
      <c r="A44" s="7" t="s">
        <v>162</v>
      </c>
    </row>
    <row r="45" spans="1:9" s="7" customFormat="1" ht="24">
      <c r="A45" s="7" t="s">
        <v>163</v>
      </c>
    </row>
    <row r="46" spans="1:9" s="7" customFormat="1" ht="24">
      <c r="A46" s="7" t="s">
        <v>147</v>
      </c>
    </row>
    <row r="47" spans="1:9" s="7" customFormat="1" ht="24">
      <c r="A47" s="7" t="s">
        <v>148</v>
      </c>
    </row>
    <row r="48" spans="1:9" s="7" customFormat="1" ht="24"/>
    <row r="49" s="180" customFormat="1" ht="24"/>
    <row r="50" s="180" customFormat="1" ht="24"/>
    <row r="51" s="180" customFormat="1" ht="24"/>
    <row r="52" s="180" customFormat="1" ht="24"/>
  </sheetData>
  <mergeCells count="16">
    <mergeCell ref="A41:I41"/>
    <mergeCell ref="A42:I42"/>
    <mergeCell ref="A36:I36"/>
    <mergeCell ref="A37:I37"/>
    <mergeCell ref="A38:I38"/>
    <mergeCell ref="A39:I39"/>
    <mergeCell ref="A40:I40"/>
    <mergeCell ref="A34:I34"/>
    <mergeCell ref="A35:I35"/>
    <mergeCell ref="A20:F20"/>
    <mergeCell ref="A33:F33"/>
    <mergeCell ref="A1:F1"/>
    <mergeCell ref="A2:F2"/>
    <mergeCell ref="A3:F3"/>
    <mergeCell ref="A4:F4"/>
    <mergeCell ref="A5:F5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zoomScale="120" zoomScaleNormal="120" workbookViewId="0">
      <selection activeCell="C11" sqref="C11:E12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18.28515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2" spans="2:9">
      <c r="B2" s="195" t="s">
        <v>4</v>
      </c>
      <c r="C2" s="195"/>
      <c r="D2" s="195"/>
      <c r="E2" s="195"/>
      <c r="F2" s="195"/>
      <c r="G2" s="195"/>
      <c r="H2" s="71"/>
    </row>
    <row r="3" spans="2:9" s="21" customFormat="1" ht="27.75">
      <c r="B3" s="184" t="s">
        <v>104</v>
      </c>
      <c r="C3" s="184"/>
      <c r="D3" s="184"/>
      <c r="E3" s="184"/>
      <c r="F3" s="184"/>
      <c r="G3" s="184"/>
      <c r="H3" s="137"/>
      <c r="I3" s="20"/>
    </row>
    <row r="4" spans="2:9" s="21" customFormat="1" ht="27.75">
      <c r="B4" s="184" t="s">
        <v>105</v>
      </c>
      <c r="C4" s="184"/>
      <c r="D4" s="184"/>
      <c r="E4" s="184"/>
      <c r="F4" s="184"/>
      <c r="G4" s="184"/>
      <c r="H4" s="20"/>
      <c r="I4" s="20"/>
    </row>
    <row r="5" spans="2:9" s="21" customFormat="1" ht="27.75">
      <c r="B5" s="184" t="s">
        <v>106</v>
      </c>
      <c r="C5" s="184"/>
      <c r="D5" s="184"/>
      <c r="E5" s="184"/>
      <c r="F5" s="184"/>
      <c r="G5" s="184"/>
      <c r="H5" s="20"/>
      <c r="I5" s="20"/>
    </row>
    <row r="6" spans="2:9">
      <c r="B6" s="196"/>
      <c r="C6" s="196"/>
      <c r="D6" s="196"/>
      <c r="E6" s="196"/>
      <c r="F6" s="196"/>
      <c r="G6" s="196"/>
      <c r="H6" s="196"/>
    </row>
    <row r="7" spans="2:9" s="7" customFormat="1" ht="24">
      <c r="B7" s="8" t="s">
        <v>38</v>
      </c>
      <c r="F7" s="22"/>
      <c r="G7" s="22"/>
      <c r="H7" s="22"/>
    </row>
    <row r="8" spans="2:9" s="7" customFormat="1" ht="24">
      <c r="B8" s="23" t="s">
        <v>157</v>
      </c>
      <c r="C8" s="90"/>
      <c r="D8" s="90"/>
      <c r="E8" s="90"/>
      <c r="F8" s="91"/>
      <c r="G8" s="91"/>
      <c r="H8" s="22"/>
    </row>
    <row r="9" spans="2:9" s="7" customFormat="1" ht="24.75" thickBot="1">
      <c r="B9" s="23"/>
      <c r="C9" s="192" t="s">
        <v>5</v>
      </c>
      <c r="D9" s="192"/>
      <c r="E9" s="192"/>
      <c r="F9" s="78" t="s">
        <v>6</v>
      </c>
      <c r="G9" s="78" t="s">
        <v>7</v>
      </c>
      <c r="H9" s="22"/>
    </row>
    <row r="10" spans="2:9" s="7" customFormat="1" ht="24.75" thickTop="1">
      <c r="B10" s="23"/>
      <c r="C10" s="186" t="s">
        <v>76</v>
      </c>
      <c r="D10" s="187"/>
      <c r="E10" s="188"/>
      <c r="F10" s="24">
        <v>39</v>
      </c>
      <c r="G10" s="57">
        <f>F10*100/F$11</f>
        <v>100</v>
      </c>
      <c r="H10" s="139"/>
    </row>
    <row r="11" spans="2:9" s="7" customFormat="1" ht="24.75" thickBot="1">
      <c r="B11" s="23"/>
      <c r="C11" s="192" t="s">
        <v>8</v>
      </c>
      <c r="D11" s="192"/>
      <c r="E11" s="192"/>
      <c r="F11" s="79">
        <f>SUM(F10:F10)</f>
        <v>39</v>
      </c>
      <c r="G11" s="46">
        <f>F11*100/F$11</f>
        <v>100</v>
      </c>
    </row>
    <row r="12" spans="2:9" s="7" customFormat="1" ht="14.25" customHeight="1" thickTop="1">
      <c r="B12" s="23"/>
      <c r="C12" s="26"/>
      <c r="D12" s="26"/>
      <c r="E12" s="26"/>
      <c r="F12" s="27"/>
      <c r="G12" s="28"/>
    </row>
    <row r="13" spans="2:9" s="7" customFormat="1" ht="24">
      <c r="B13" s="23"/>
      <c r="C13" s="7" t="s">
        <v>74</v>
      </c>
      <c r="F13" s="22"/>
      <c r="G13" s="22"/>
    </row>
    <row r="14" spans="2:9" s="7" customFormat="1" ht="24">
      <c r="B14" s="7" t="s">
        <v>130</v>
      </c>
      <c r="F14" s="22"/>
      <c r="G14" s="22"/>
    </row>
    <row r="15" spans="2:9" s="7" customFormat="1" ht="24">
      <c r="F15" s="87"/>
      <c r="G15" s="87"/>
    </row>
    <row r="16" spans="2:9" s="7" customFormat="1" ht="24">
      <c r="B16" s="23" t="s">
        <v>158</v>
      </c>
      <c r="F16" s="22"/>
      <c r="G16" s="22"/>
    </row>
    <row r="17" spans="2:8" ht="24" thickBot="1">
      <c r="C17" s="1" t="s">
        <v>44</v>
      </c>
      <c r="H17" s="1"/>
    </row>
    <row r="18" spans="2:8" s="7" customFormat="1" ht="24.75" thickTop="1">
      <c r="C18" s="194" t="s">
        <v>9</v>
      </c>
      <c r="D18" s="194"/>
      <c r="E18" s="194"/>
      <c r="F18" s="29" t="s">
        <v>6</v>
      </c>
      <c r="G18" s="29" t="s">
        <v>7</v>
      </c>
    </row>
    <row r="19" spans="2:8" s="7" customFormat="1" ht="24">
      <c r="C19" s="193" t="s">
        <v>10</v>
      </c>
      <c r="D19" s="193"/>
      <c r="E19" s="193"/>
      <c r="F19" s="30">
        <v>27</v>
      </c>
      <c r="G19" s="25">
        <f>F19*100/F$22</f>
        <v>61.363636363636367</v>
      </c>
    </row>
    <row r="20" spans="2:8" s="7" customFormat="1" ht="24">
      <c r="C20" s="193" t="s">
        <v>72</v>
      </c>
      <c r="D20" s="193"/>
      <c r="E20" s="193"/>
      <c r="F20" s="30">
        <v>12</v>
      </c>
      <c r="G20" s="25">
        <f>F20*100/F$22</f>
        <v>27.272727272727273</v>
      </c>
    </row>
    <row r="21" spans="2:8" s="7" customFormat="1" ht="24">
      <c r="C21" s="186" t="s">
        <v>80</v>
      </c>
      <c r="D21" s="187"/>
      <c r="E21" s="188"/>
      <c r="F21" s="30">
        <v>5</v>
      </c>
      <c r="G21" s="25">
        <f>F21*100/F$22</f>
        <v>11.363636363636363</v>
      </c>
    </row>
    <row r="22" spans="2:8" s="7" customFormat="1" ht="24.75" thickBot="1">
      <c r="C22" s="189" t="s">
        <v>8</v>
      </c>
      <c r="D22" s="190"/>
      <c r="E22" s="191"/>
      <c r="F22" s="31">
        <f>SUM(F19:F21)</f>
        <v>44</v>
      </c>
      <c r="G22" s="46">
        <f>F22*100/F$22</f>
        <v>100</v>
      </c>
    </row>
    <row r="23" spans="2:8" s="7" customFormat="1" ht="24.75" thickTop="1">
      <c r="C23" s="26"/>
      <c r="D23" s="26"/>
      <c r="E23" s="26"/>
      <c r="F23" s="27"/>
      <c r="G23" s="28"/>
    </row>
    <row r="24" spans="2:8" s="7" customFormat="1" ht="24">
      <c r="B24" s="18"/>
      <c r="C24" s="7" t="s">
        <v>75</v>
      </c>
      <c r="F24" s="139"/>
      <c r="G24" s="139"/>
      <c r="H24" s="139"/>
    </row>
    <row r="25" spans="2:8" s="7" customFormat="1" ht="24">
      <c r="B25" s="18" t="s">
        <v>131</v>
      </c>
      <c r="F25" s="144"/>
      <c r="G25" s="144"/>
      <c r="H25" s="144"/>
    </row>
    <row r="26" spans="2:8" s="7" customFormat="1" ht="24">
      <c r="B26" s="7" t="s">
        <v>103</v>
      </c>
      <c r="F26" s="139"/>
      <c r="G26" s="139"/>
      <c r="H26" s="139"/>
    </row>
    <row r="27" spans="2:8" s="7" customFormat="1" ht="24">
      <c r="F27" s="139"/>
      <c r="G27" s="139"/>
      <c r="H27" s="139"/>
    </row>
  </sheetData>
  <mergeCells count="13">
    <mergeCell ref="B2:G2"/>
    <mergeCell ref="B6:H6"/>
    <mergeCell ref="C9:E9"/>
    <mergeCell ref="B4:G4"/>
    <mergeCell ref="B5:G5"/>
    <mergeCell ref="B3:G3"/>
    <mergeCell ref="C10:E10"/>
    <mergeCell ref="C22:E22"/>
    <mergeCell ref="C11:E11"/>
    <mergeCell ref="C19:E19"/>
    <mergeCell ref="C20:E20"/>
    <mergeCell ref="C18:E18"/>
    <mergeCell ref="C21:E21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60" zoomScaleNormal="160" workbookViewId="0">
      <selection sqref="A1:G1"/>
    </sheetView>
  </sheetViews>
  <sheetFormatPr defaultRowHeight="23.25"/>
  <cols>
    <col min="1" max="1" width="10.140625" style="1" customWidth="1"/>
    <col min="2" max="2" width="9.140625" style="1"/>
    <col min="3" max="3" width="17.7109375" style="1" customWidth="1"/>
    <col min="4" max="4" width="23.7109375" style="1" customWidth="1"/>
    <col min="5" max="5" width="8.140625" style="2" customWidth="1"/>
    <col min="6" max="6" width="12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10" customFormat="1" ht="24">
      <c r="A1" s="204" t="s">
        <v>33</v>
      </c>
      <c r="B1" s="204"/>
      <c r="C1" s="204"/>
      <c r="D1" s="204"/>
      <c r="E1" s="204"/>
      <c r="F1" s="204"/>
      <c r="G1" s="204"/>
      <c r="H1" s="70"/>
    </row>
    <row r="2" spans="1:8">
      <c r="A2" s="71"/>
      <c r="B2" s="71"/>
      <c r="C2" s="71"/>
      <c r="D2" s="71"/>
      <c r="E2" s="71"/>
      <c r="F2" s="71"/>
      <c r="G2" s="72"/>
      <c r="H2" s="72"/>
    </row>
    <row r="3" spans="1:8" s="7" customFormat="1" ht="24">
      <c r="A3" s="23" t="s">
        <v>126</v>
      </c>
      <c r="E3" s="87"/>
      <c r="F3" s="87"/>
      <c r="G3" s="87"/>
    </row>
    <row r="4" spans="1:8" s="7" customFormat="1" ht="24.75" thickBot="1">
      <c r="A4" s="23"/>
      <c r="B4" s="205" t="s">
        <v>0</v>
      </c>
      <c r="C4" s="206"/>
      <c r="D4" s="206"/>
      <c r="E4" s="92" t="s">
        <v>6</v>
      </c>
      <c r="F4" s="92" t="s">
        <v>7</v>
      </c>
      <c r="G4" s="87"/>
    </row>
    <row r="5" spans="1:8" s="7" customFormat="1" ht="24.75" thickTop="1">
      <c r="A5" s="23"/>
      <c r="B5" s="197" t="s">
        <v>45</v>
      </c>
      <c r="C5" s="198"/>
      <c r="D5" s="199"/>
      <c r="E5" s="77">
        <v>6</v>
      </c>
      <c r="F5" s="57">
        <f t="shared" ref="F5:F16" si="0">E5*100/$E$21</f>
        <v>15.384615384615385</v>
      </c>
      <c r="G5" s="87"/>
    </row>
    <row r="6" spans="1:8" s="7" customFormat="1" ht="23.25" customHeight="1">
      <c r="A6" s="23"/>
      <c r="B6" s="95" t="s">
        <v>73</v>
      </c>
      <c r="C6" s="93"/>
      <c r="D6" s="94"/>
      <c r="E6" s="24">
        <v>5</v>
      </c>
      <c r="F6" s="25">
        <f t="shared" si="0"/>
        <v>12.820512820512821</v>
      </c>
      <c r="G6" s="139"/>
    </row>
    <row r="7" spans="1:8" s="7" customFormat="1" ht="23.25" customHeight="1">
      <c r="A7" s="23"/>
      <c r="B7" s="95" t="s">
        <v>48</v>
      </c>
      <c r="C7" s="93"/>
      <c r="D7" s="94"/>
      <c r="E7" s="24">
        <v>4</v>
      </c>
      <c r="F7" s="25">
        <f t="shared" si="0"/>
        <v>10.256410256410257</v>
      </c>
      <c r="G7" s="87"/>
    </row>
    <row r="8" spans="1:8" s="7" customFormat="1" ht="23.25" customHeight="1">
      <c r="A8" s="23"/>
      <c r="B8" s="95" t="s">
        <v>50</v>
      </c>
      <c r="C8" s="93"/>
      <c r="D8" s="94"/>
      <c r="E8" s="24">
        <v>3</v>
      </c>
      <c r="F8" s="25">
        <f t="shared" si="0"/>
        <v>7.6923076923076925</v>
      </c>
      <c r="G8" s="101"/>
    </row>
    <row r="9" spans="1:8" s="7" customFormat="1" ht="23.25" customHeight="1">
      <c r="A9" s="23"/>
      <c r="B9" s="95" t="s">
        <v>93</v>
      </c>
      <c r="C9" s="93"/>
      <c r="D9" s="94"/>
      <c r="E9" s="24">
        <v>3</v>
      </c>
      <c r="F9" s="25">
        <f t="shared" si="0"/>
        <v>7.6923076923076925</v>
      </c>
      <c r="G9" s="101"/>
    </row>
    <row r="10" spans="1:8" s="7" customFormat="1" ht="23.25" customHeight="1">
      <c r="A10" s="23"/>
      <c r="B10" s="95" t="s">
        <v>47</v>
      </c>
      <c r="C10" s="93"/>
      <c r="D10" s="94"/>
      <c r="E10" s="24">
        <v>2</v>
      </c>
      <c r="F10" s="25">
        <f t="shared" si="0"/>
        <v>5.1282051282051286</v>
      </c>
      <c r="G10" s="139"/>
    </row>
    <row r="11" spans="1:8" s="7" customFormat="1" ht="23.25" customHeight="1">
      <c r="A11" s="23"/>
      <c r="B11" s="95" t="s">
        <v>54</v>
      </c>
      <c r="C11" s="93"/>
      <c r="D11" s="94"/>
      <c r="E11" s="24">
        <v>2</v>
      </c>
      <c r="F11" s="25">
        <f t="shared" si="0"/>
        <v>5.1282051282051286</v>
      </c>
      <c r="G11" s="103"/>
    </row>
    <row r="12" spans="1:8" s="7" customFormat="1" ht="23.25" customHeight="1">
      <c r="A12" s="23"/>
      <c r="B12" s="95" t="s">
        <v>46</v>
      </c>
      <c r="C12" s="93"/>
      <c r="D12" s="94"/>
      <c r="E12" s="24">
        <v>2</v>
      </c>
      <c r="F12" s="25">
        <f t="shared" si="0"/>
        <v>5.1282051282051286</v>
      </c>
      <c r="G12" s="87"/>
    </row>
    <row r="13" spans="1:8" s="7" customFormat="1" ht="23.25" customHeight="1">
      <c r="A13" s="23"/>
      <c r="B13" s="140" t="s">
        <v>112</v>
      </c>
      <c r="C13" s="93"/>
      <c r="D13" s="94"/>
      <c r="E13" s="24">
        <v>2</v>
      </c>
      <c r="F13" s="25">
        <f t="shared" si="0"/>
        <v>5.1282051282051286</v>
      </c>
      <c r="G13" s="101"/>
    </row>
    <row r="14" spans="1:8" s="7" customFormat="1" ht="23.25" customHeight="1">
      <c r="A14" s="23"/>
      <c r="B14" s="203" t="s">
        <v>60</v>
      </c>
      <c r="C14" s="203"/>
      <c r="D14" s="203"/>
      <c r="E14" s="74">
        <v>2</v>
      </c>
      <c r="F14" s="25">
        <f t="shared" si="0"/>
        <v>5.1282051282051286</v>
      </c>
      <c r="G14" s="139"/>
    </row>
    <row r="15" spans="1:8" s="7" customFormat="1" ht="23.25" customHeight="1">
      <c r="A15" s="23"/>
      <c r="B15" s="95" t="s">
        <v>113</v>
      </c>
      <c r="C15" s="93"/>
      <c r="D15" s="94"/>
      <c r="E15" s="24">
        <v>2</v>
      </c>
      <c r="F15" s="25">
        <f t="shared" si="0"/>
        <v>5.1282051282051286</v>
      </c>
      <c r="G15" s="87"/>
    </row>
    <row r="16" spans="1:8" s="7" customFormat="1" ht="23.25" customHeight="1">
      <c r="A16" s="23"/>
      <c r="B16" s="95" t="s">
        <v>99</v>
      </c>
      <c r="C16" s="93"/>
      <c r="D16" s="94"/>
      <c r="E16" s="30">
        <v>2</v>
      </c>
      <c r="F16" s="25">
        <f t="shared" si="0"/>
        <v>5.1282051282051286</v>
      </c>
      <c r="G16" s="139"/>
    </row>
    <row r="17" spans="1:7" s="7" customFormat="1" ht="23.25" customHeight="1">
      <c r="A17" s="23"/>
      <c r="B17" s="167" t="s">
        <v>51</v>
      </c>
      <c r="C17" s="168"/>
      <c r="D17" s="169"/>
      <c r="E17" s="30">
        <v>1</v>
      </c>
      <c r="F17" s="25">
        <f t="shared" ref="F17:F18" si="1">E17*100/$E$21</f>
        <v>2.5641025641025643</v>
      </c>
      <c r="G17" s="152"/>
    </row>
    <row r="18" spans="1:7" s="7" customFormat="1" ht="23.25" customHeight="1">
      <c r="A18" s="23"/>
      <c r="B18" s="95" t="s">
        <v>88</v>
      </c>
      <c r="C18" s="93"/>
      <c r="D18" s="94"/>
      <c r="E18" s="30">
        <v>1</v>
      </c>
      <c r="F18" s="25">
        <f t="shared" si="1"/>
        <v>2.5641025641025643</v>
      </c>
      <c r="G18" s="87"/>
    </row>
    <row r="19" spans="1:7" s="7" customFormat="1" ht="23.25" customHeight="1">
      <c r="A19" s="23"/>
      <c r="B19" s="95" t="s">
        <v>114</v>
      </c>
      <c r="C19" s="93"/>
      <c r="D19" s="94"/>
      <c r="E19" s="30">
        <v>1</v>
      </c>
      <c r="F19" s="25">
        <f t="shared" ref="F19" si="2">E19*100/$E$21</f>
        <v>2.5641025641025643</v>
      </c>
      <c r="G19" s="152"/>
    </row>
    <row r="20" spans="1:7" s="7" customFormat="1" ht="23.25" customHeight="1" thickBot="1">
      <c r="A20" s="23"/>
      <c r="B20" s="170" t="s">
        <v>59</v>
      </c>
      <c r="C20" s="171"/>
      <c r="D20" s="172"/>
      <c r="E20" s="173">
        <v>1</v>
      </c>
      <c r="F20" s="174">
        <f t="shared" ref="F20" si="3">E20*100/$E$21</f>
        <v>2.5641025641025643</v>
      </c>
      <c r="G20" s="152"/>
    </row>
    <row r="21" spans="1:7" s="7" customFormat="1" ht="25.5" thickTop="1" thickBot="1">
      <c r="A21" s="23"/>
      <c r="B21" s="200" t="s">
        <v>49</v>
      </c>
      <c r="C21" s="201"/>
      <c r="D21" s="202"/>
      <c r="E21" s="79">
        <f>SUM(E5:E20)</f>
        <v>39</v>
      </c>
      <c r="F21" s="80">
        <f>E21*100/$E$21</f>
        <v>100</v>
      </c>
      <c r="G21" s="87"/>
    </row>
    <row r="22" spans="1:7" s="7" customFormat="1" ht="24.75" thickTop="1">
      <c r="A22" s="23"/>
      <c r="B22" s="26"/>
      <c r="C22" s="26"/>
      <c r="D22" s="26"/>
      <c r="E22" s="27"/>
      <c r="F22" s="28"/>
      <c r="G22" s="87"/>
    </row>
    <row r="23" spans="1:7" s="7" customFormat="1" ht="24">
      <c r="B23" s="89" t="s">
        <v>177</v>
      </c>
      <c r="C23" s="73"/>
      <c r="D23" s="73"/>
      <c r="E23" s="68"/>
      <c r="F23" s="69"/>
      <c r="G23" s="87"/>
    </row>
    <row r="24" spans="1:7" s="7" customFormat="1" ht="24">
      <c r="A24" s="7" t="s">
        <v>115</v>
      </c>
      <c r="B24" s="73"/>
      <c r="C24" s="73"/>
      <c r="D24" s="73"/>
      <c r="E24" s="68"/>
      <c r="F24" s="69"/>
      <c r="G24" s="87"/>
    </row>
  </sheetData>
  <mergeCells count="5">
    <mergeCell ref="B5:D5"/>
    <mergeCell ref="B21:D21"/>
    <mergeCell ref="B14:D14"/>
    <mergeCell ref="A1:G1"/>
    <mergeCell ref="B4:D4"/>
  </mergeCells>
  <pageMargins left="0.2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opLeftCell="A16" zoomScale="120" zoomScaleNormal="120" workbookViewId="0">
      <selection activeCell="K13" sqref="K13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10" customFormat="1" ht="24">
      <c r="A1" s="204" t="s">
        <v>32</v>
      </c>
      <c r="B1" s="204"/>
      <c r="C1" s="204"/>
      <c r="D1" s="204"/>
      <c r="E1" s="204"/>
      <c r="F1" s="204"/>
      <c r="G1" s="204"/>
      <c r="H1" s="204"/>
    </row>
    <row r="2" spans="1:9">
      <c r="B2" s="2"/>
      <c r="C2" s="2"/>
      <c r="D2" s="2"/>
      <c r="E2" s="2"/>
      <c r="I2" s="5"/>
    </row>
    <row r="3" spans="1:9" s="7" customFormat="1" ht="24">
      <c r="B3" s="8" t="s">
        <v>39</v>
      </c>
      <c r="F3" s="55"/>
      <c r="G3" s="55"/>
      <c r="H3" s="55"/>
    </row>
    <row r="4" spans="1:9" s="18" customFormat="1" ht="25.5" customHeight="1">
      <c r="B4" s="44" t="s">
        <v>159</v>
      </c>
      <c r="F4" s="55"/>
      <c r="G4" s="55"/>
      <c r="H4" s="55"/>
    </row>
    <row r="5" spans="1:9" s="18" customFormat="1" ht="24.75" thickBot="1">
      <c r="B5" s="18" t="s">
        <v>107</v>
      </c>
      <c r="F5" s="58"/>
      <c r="G5" s="58"/>
      <c r="H5" s="58"/>
    </row>
    <row r="6" spans="1:9" s="7" customFormat="1" ht="24.75" thickTop="1">
      <c r="B6" s="210" t="s">
        <v>11</v>
      </c>
      <c r="C6" s="211"/>
      <c r="D6" s="211"/>
      <c r="E6" s="212"/>
      <c r="F6" s="216"/>
      <c r="G6" s="218" t="s">
        <v>12</v>
      </c>
      <c r="H6" s="218" t="s">
        <v>13</v>
      </c>
    </row>
    <row r="7" spans="1:9" s="7" customFormat="1" ht="24.75" thickBot="1">
      <c r="B7" s="213"/>
      <c r="C7" s="214"/>
      <c r="D7" s="214"/>
      <c r="E7" s="215"/>
      <c r="F7" s="217"/>
      <c r="G7" s="219"/>
      <c r="H7" s="219"/>
    </row>
    <row r="8" spans="1:9" s="7" customFormat="1" ht="24.75" thickTop="1">
      <c r="B8" s="145" t="s">
        <v>26</v>
      </c>
      <c r="C8" s="146"/>
      <c r="D8" s="146"/>
      <c r="E8" s="147"/>
      <c r="F8" s="108"/>
      <c r="G8" s="26"/>
      <c r="H8" s="59"/>
      <c r="I8" s="9"/>
    </row>
    <row r="9" spans="1:9" s="7" customFormat="1" ht="24" customHeight="1">
      <c r="B9" s="220" t="s">
        <v>66</v>
      </c>
      <c r="C9" s="221"/>
      <c r="D9" s="221"/>
      <c r="E9" s="222"/>
      <c r="F9" s="238">
        <f>DATA!Q41</f>
        <v>2.9743589743589745</v>
      </c>
      <c r="G9" s="238">
        <f>DATA!Q42</f>
        <v>1.1807040604116696</v>
      </c>
      <c r="H9" s="240" t="s">
        <v>179</v>
      </c>
    </row>
    <row r="10" spans="1:9" s="7" customFormat="1" ht="24" customHeight="1">
      <c r="B10" s="232" t="s">
        <v>65</v>
      </c>
      <c r="C10" s="233"/>
      <c r="D10" s="233"/>
      <c r="E10" s="234"/>
      <c r="F10" s="239"/>
      <c r="G10" s="239"/>
      <c r="H10" s="241"/>
    </row>
    <row r="11" spans="1:9" s="7" customFormat="1" ht="24">
      <c r="B11" s="223" t="s">
        <v>61</v>
      </c>
      <c r="C11" s="224"/>
      <c r="D11" s="224"/>
      <c r="E11" s="225"/>
      <c r="F11" s="107">
        <f>DATA!R41</f>
        <v>2.9743589743589745</v>
      </c>
      <c r="G11" s="33">
        <f>DATA!R42</f>
        <v>1.1807040604116696</v>
      </c>
      <c r="H11" s="179" t="s">
        <v>179</v>
      </c>
    </row>
    <row r="12" spans="1:9" s="7" customFormat="1" ht="24">
      <c r="B12" s="229" t="s">
        <v>67</v>
      </c>
      <c r="C12" s="230"/>
      <c r="D12" s="230"/>
      <c r="E12" s="231"/>
      <c r="F12" s="238">
        <f>DATA!S41</f>
        <v>3.0256410256410255</v>
      </c>
      <c r="G12" s="238">
        <f>DATA!S42</f>
        <v>1.2027857902469468</v>
      </c>
      <c r="H12" s="240" t="s">
        <v>179</v>
      </c>
    </row>
    <row r="13" spans="1:9" s="7" customFormat="1" ht="24">
      <c r="B13" s="235" t="s">
        <v>65</v>
      </c>
      <c r="C13" s="236"/>
      <c r="D13" s="236"/>
      <c r="E13" s="237"/>
      <c r="F13" s="239"/>
      <c r="G13" s="239"/>
      <c r="H13" s="241" t="s">
        <v>179</v>
      </c>
    </row>
    <row r="14" spans="1:9" s="7" customFormat="1" ht="24.75" thickBot="1">
      <c r="B14" s="226" t="s">
        <v>27</v>
      </c>
      <c r="C14" s="227"/>
      <c r="D14" s="227"/>
      <c r="E14" s="228"/>
      <c r="F14" s="34">
        <f>DATA!S44</f>
        <v>2.9914529914529915</v>
      </c>
      <c r="G14" s="35">
        <f>DATA!S43</f>
        <v>1.1780735772330155</v>
      </c>
      <c r="H14" s="36" t="s">
        <v>179</v>
      </c>
    </row>
    <row r="15" spans="1:9" s="7" customFormat="1" ht="24.75" thickTop="1">
      <c r="B15" s="109" t="s">
        <v>28</v>
      </c>
      <c r="C15" s="110"/>
      <c r="D15" s="110"/>
      <c r="E15" s="37"/>
      <c r="F15" s="38"/>
      <c r="G15" s="38"/>
      <c r="H15" s="37"/>
    </row>
    <row r="16" spans="1:9" s="7" customFormat="1" ht="24" customHeight="1">
      <c r="B16" s="220" t="s">
        <v>68</v>
      </c>
      <c r="C16" s="221"/>
      <c r="D16" s="221"/>
      <c r="E16" s="222"/>
      <c r="F16" s="238">
        <f>DATA!T41</f>
        <v>3.8461538461538463</v>
      </c>
      <c r="G16" s="238">
        <f>DATA!T42</f>
        <v>0.81235400432328853</v>
      </c>
      <c r="H16" s="240" t="str">
        <f>IF(F16&gt;4.5,"มากที่สุด",IF(F16&gt;3.5,"มาก",IF(F16&gt;2.5,"ปานกลาง",IF(F16&gt;1.5,"น้อย",IF(F16&lt;=1.5,"น้อยที่สุด")))))</f>
        <v>มาก</v>
      </c>
    </row>
    <row r="17" spans="1:10" s="7" customFormat="1" ht="24" customHeight="1">
      <c r="B17" s="232" t="s">
        <v>65</v>
      </c>
      <c r="C17" s="233"/>
      <c r="D17" s="233"/>
      <c r="E17" s="234"/>
      <c r="F17" s="239"/>
      <c r="G17" s="239"/>
      <c r="H17" s="241"/>
    </row>
    <row r="18" spans="1:10" s="7" customFormat="1" ht="24" customHeight="1">
      <c r="B18" s="223" t="s">
        <v>69</v>
      </c>
      <c r="C18" s="224"/>
      <c r="D18" s="224"/>
      <c r="E18" s="225"/>
      <c r="F18" s="32">
        <f>DATA!U41</f>
        <v>3.9230769230769229</v>
      </c>
      <c r="G18" s="32">
        <f>DATA!U42</f>
        <v>0.83931724710954514</v>
      </c>
      <c r="H18" s="13" t="str">
        <f t="shared" ref="H18:H21" si="0">IF(F18&gt;4.5,"มากที่สุด",IF(F18&gt;3.5,"มาก",IF(F18&gt;2.5,"ปานกลาง",IF(F18&gt;1.5,"น้อย",IF(F18&lt;=1.5,"น้อยที่สุด")))))</f>
        <v>มาก</v>
      </c>
    </row>
    <row r="19" spans="1:10" s="7" customFormat="1" ht="24" customHeight="1">
      <c r="B19" s="229" t="s">
        <v>70</v>
      </c>
      <c r="C19" s="230"/>
      <c r="D19" s="230"/>
      <c r="E19" s="231"/>
      <c r="F19" s="238">
        <f>DATA!V41</f>
        <v>3.8974358974358974</v>
      </c>
      <c r="G19" s="238">
        <f>DATA!V42</f>
        <v>0.82061824558880658</v>
      </c>
      <c r="H19" s="240" t="str">
        <f t="shared" ref="H19" si="1">IF(F19&gt;4.5,"มากที่สุด",IF(F19&gt;3.5,"มาก",IF(F19&gt;2.5,"ปานกลาง",IF(F19&gt;1.5,"น้อย",IF(F19&lt;=1.5,"น้อยที่สุด")))))</f>
        <v>มาก</v>
      </c>
    </row>
    <row r="20" spans="1:10" s="7" customFormat="1" ht="24" customHeight="1">
      <c r="B20" s="235" t="s">
        <v>65</v>
      </c>
      <c r="C20" s="236"/>
      <c r="D20" s="236"/>
      <c r="E20" s="237"/>
      <c r="F20" s="239"/>
      <c r="G20" s="239"/>
      <c r="H20" s="241"/>
    </row>
    <row r="21" spans="1:10" s="7" customFormat="1" ht="24.75" thickBot="1">
      <c r="B21" s="207" t="s">
        <v>27</v>
      </c>
      <c r="C21" s="208"/>
      <c r="D21" s="208"/>
      <c r="E21" s="209"/>
      <c r="F21" s="35">
        <f>DATA!V44</f>
        <v>3.8888888888888888</v>
      </c>
      <c r="G21" s="40">
        <f>DATA!V43</f>
        <v>0.81766886664402727</v>
      </c>
      <c r="H21" s="36" t="str">
        <f t="shared" si="0"/>
        <v>มาก</v>
      </c>
      <c r="J21" s="41"/>
    </row>
    <row r="22" spans="1:10" s="7" customFormat="1" ht="16.5" customHeight="1" thickTop="1">
      <c r="B22" s="9"/>
      <c r="C22" s="9"/>
      <c r="D22" s="9"/>
      <c r="E22" s="9"/>
      <c r="F22" s="42"/>
      <c r="G22" s="42"/>
      <c r="H22" s="42"/>
    </row>
    <row r="23" spans="1:10" s="7" customFormat="1" ht="24">
      <c r="B23" s="18"/>
      <c r="C23" s="18" t="s">
        <v>108</v>
      </c>
      <c r="D23" s="18"/>
      <c r="E23" s="18"/>
      <c r="F23" s="18"/>
      <c r="G23" s="18"/>
      <c r="H23" s="18"/>
      <c r="I23" s="18"/>
      <c r="J23" s="18"/>
    </row>
    <row r="24" spans="1:10" s="7" customFormat="1" ht="24">
      <c r="B24" s="18" t="s">
        <v>178</v>
      </c>
      <c r="C24" s="18"/>
      <c r="D24" s="18"/>
      <c r="E24" s="18"/>
      <c r="F24" s="18"/>
      <c r="G24" s="18"/>
      <c r="H24" s="18"/>
      <c r="I24" s="18"/>
      <c r="J24" s="18"/>
    </row>
    <row r="25" spans="1:10" s="7" customFormat="1" ht="24">
      <c r="B25" s="18" t="s">
        <v>116</v>
      </c>
      <c r="C25" s="18"/>
      <c r="D25" s="18"/>
      <c r="E25" s="18"/>
      <c r="F25" s="18"/>
      <c r="G25" s="18"/>
      <c r="H25" s="18"/>
      <c r="I25" s="18"/>
      <c r="J25" s="18"/>
    </row>
    <row r="26" spans="1:10" s="7" customFormat="1" ht="24">
      <c r="A26" s="54"/>
      <c r="B26" s="54"/>
      <c r="C26" s="54"/>
      <c r="D26" s="54"/>
      <c r="E26" s="54"/>
      <c r="F26" s="54"/>
      <c r="G26" s="18"/>
      <c r="H26" s="18"/>
    </row>
    <row r="27" spans="1:10" s="7" customFormat="1" ht="24">
      <c r="B27" s="18"/>
      <c r="C27" s="18"/>
      <c r="D27" s="18"/>
      <c r="E27" s="18"/>
      <c r="F27" s="18"/>
      <c r="G27" s="18"/>
      <c r="H27" s="18"/>
      <c r="I27" s="18"/>
      <c r="J27" s="18"/>
    </row>
    <row r="28" spans="1:10" s="7" customFormat="1" ht="24"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0" customFormat="1" ht="24">
      <c r="B29" s="51"/>
      <c r="C29" s="51"/>
      <c r="D29" s="51"/>
      <c r="E29" s="51"/>
      <c r="F29" s="52"/>
      <c r="G29" s="52"/>
      <c r="H29" s="53"/>
    </row>
  </sheetData>
  <mergeCells count="29">
    <mergeCell ref="B17:E17"/>
    <mergeCell ref="B20:E20"/>
    <mergeCell ref="F16:F17"/>
    <mergeCell ref="G16:G17"/>
    <mergeCell ref="H16:H17"/>
    <mergeCell ref="F19:F20"/>
    <mergeCell ref="G19:G20"/>
    <mergeCell ref="H19:H20"/>
    <mergeCell ref="H9:H10"/>
    <mergeCell ref="F12:F13"/>
    <mergeCell ref="G12:G13"/>
    <mergeCell ref="H12:H13"/>
    <mergeCell ref="B16:E16"/>
    <mergeCell ref="B21:E21"/>
    <mergeCell ref="B6:E7"/>
    <mergeCell ref="F6:F7"/>
    <mergeCell ref="G6:G7"/>
    <mergeCell ref="A1:H1"/>
    <mergeCell ref="H6:H7"/>
    <mergeCell ref="B9:E9"/>
    <mergeCell ref="B11:E11"/>
    <mergeCell ref="B14:E14"/>
    <mergeCell ref="B18:E18"/>
    <mergeCell ref="B19:E19"/>
    <mergeCell ref="B12:E12"/>
    <mergeCell ref="B10:E10"/>
    <mergeCell ref="B13:E13"/>
    <mergeCell ref="F9:F10"/>
    <mergeCell ref="G9:G10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4"/>
  <sheetViews>
    <sheetView topLeftCell="A10" zoomScale="160" zoomScaleNormal="160" workbookViewId="0">
      <selection activeCell="D36" sqref="D36:I36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4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10" customFormat="1" ht="24">
      <c r="B1" s="204" t="s">
        <v>40</v>
      </c>
      <c r="C1" s="204"/>
      <c r="D1" s="204"/>
      <c r="E1" s="204"/>
      <c r="F1" s="204"/>
      <c r="G1" s="204"/>
      <c r="H1" s="204"/>
      <c r="I1" s="204"/>
    </row>
    <row r="2" spans="2:11" s="10" customFormat="1" ht="24">
      <c r="B2" s="106"/>
      <c r="C2" s="106"/>
      <c r="D2" s="106"/>
      <c r="E2" s="106"/>
      <c r="F2" s="106"/>
      <c r="G2" s="106"/>
      <c r="H2" s="106"/>
      <c r="I2" s="106"/>
    </row>
    <row r="3" spans="2:11" s="111" customFormat="1" ht="24" thickBot="1">
      <c r="C3" s="112" t="s">
        <v>156</v>
      </c>
      <c r="G3" s="113"/>
      <c r="H3" s="113"/>
      <c r="I3" s="113"/>
    </row>
    <row r="4" spans="2:11" s="111" customFormat="1" ht="19.5" customHeight="1" thickTop="1">
      <c r="C4" s="245" t="s">
        <v>11</v>
      </c>
      <c r="D4" s="246"/>
      <c r="E4" s="246"/>
      <c r="F4" s="247"/>
      <c r="G4" s="251"/>
      <c r="H4" s="253" t="s">
        <v>12</v>
      </c>
      <c r="I4" s="253" t="s">
        <v>13</v>
      </c>
    </row>
    <row r="5" spans="2:11" s="111" customFormat="1" ht="12" customHeight="1" thickBot="1">
      <c r="C5" s="248"/>
      <c r="D5" s="249"/>
      <c r="E5" s="249"/>
      <c r="F5" s="250"/>
      <c r="G5" s="252"/>
      <c r="H5" s="254"/>
      <c r="I5" s="254"/>
    </row>
    <row r="6" spans="2:11" s="111" customFormat="1" ht="24" thickTop="1">
      <c r="C6" s="255" t="s">
        <v>71</v>
      </c>
      <c r="D6" s="256"/>
      <c r="E6" s="256"/>
      <c r="F6" s="257"/>
      <c r="G6" s="114"/>
      <c r="H6" s="115"/>
      <c r="I6" s="115"/>
    </row>
    <row r="7" spans="2:11" s="111" customFormat="1">
      <c r="C7" s="258" t="s">
        <v>14</v>
      </c>
      <c r="D7" s="259"/>
      <c r="E7" s="259"/>
      <c r="F7" s="260"/>
      <c r="G7" s="116">
        <f>DATA!G41</f>
        <v>4.4358974358974361</v>
      </c>
      <c r="H7" s="116">
        <f>DATA!G42</f>
        <v>0.59801741722882984</v>
      </c>
      <c r="I7" s="117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111" customFormat="1">
      <c r="C8" s="118" t="s">
        <v>109</v>
      </c>
      <c r="D8" s="118"/>
      <c r="E8" s="118"/>
      <c r="F8" s="118"/>
      <c r="G8" s="116">
        <f>DATA!H41</f>
        <v>4.4358974358974361</v>
      </c>
      <c r="H8" s="116">
        <f>DATA!H42</f>
        <v>0.55226194180087407</v>
      </c>
      <c r="I8" s="117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11" customFormat="1">
      <c r="C9" s="119" t="s">
        <v>62</v>
      </c>
      <c r="D9" s="120"/>
      <c r="E9" s="120"/>
      <c r="F9" s="121"/>
      <c r="G9" s="264">
        <f>DATA!I41</f>
        <v>4.4615384615384617</v>
      </c>
      <c r="H9" s="264">
        <f>DATA!I42</f>
        <v>0.55470019622523015</v>
      </c>
      <c r="I9" s="266" t="str">
        <f t="shared" ref="I9:I26" si="0">IF(G9&gt;4.5,"มากที่สุด",IF(G9&gt;3.5,"มาก",IF(G9&gt;2.5,"ปานกลาง",IF(G9&gt;1.5,"น้อย",IF(G9&lt;=1.5,"น้อยที่สุด")))))</f>
        <v>มาก</v>
      </c>
    </row>
    <row r="10" spans="2:11" s="111" customFormat="1">
      <c r="C10" s="122" t="s">
        <v>110</v>
      </c>
      <c r="D10" s="123"/>
      <c r="E10" s="123"/>
      <c r="F10" s="124"/>
      <c r="G10" s="265"/>
      <c r="H10" s="265"/>
      <c r="I10" s="267"/>
    </row>
    <row r="11" spans="2:11" s="111" customFormat="1">
      <c r="C11" s="261" t="s">
        <v>15</v>
      </c>
      <c r="D11" s="262"/>
      <c r="E11" s="262"/>
      <c r="F11" s="263"/>
      <c r="G11" s="125">
        <f>DATA!I44</f>
        <v>4.4444444444444446</v>
      </c>
      <c r="H11" s="125">
        <f>DATA!I43</f>
        <v>0.56392168147292165</v>
      </c>
      <c r="I11" s="126" t="str">
        <f>IF(G11&gt;4.5,"มากที่สุด",IF(G11&gt;3.5,"มาก",IF(G11&gt;2.5,"ปานกลาง",IF(G11&gt;1.5,"น้อย",IF(G11&lt;=1.5,"น้อยที่สุด")))))</f>
        <v>มาก</v>
      </c>
      <c r="K11" s="127"/>
    </row>
    <row r="12" spans="2:11" s="111" customFormat="1">
      <c r="C12" s="258" t="s">
        <v>16</v>
      </c>
      <c r="D12" s="259"/>
      <c r="E12" s="259"/>
      <c r="F12" s="260"/>
      <c r="G12" s="117"/>
      <c r="H12" s="117"/>
      <c r="I12" s="117"/>
    </row>
    <row r="13" spans="2:11" s="111" customFormat="1">
      <c r="C13" s="118" t="s">
        <v>152</v>
      </c>
      <c r="D13" s="118"/>
      <c r="E13" s="118"/>
      <c r="F13" s="118"/>
      <c r="G13" s="116">
        <f>DATA!J41</f>
        <v>4.5897435897435894</v>
      </c>
      <c r="H13" s="116">
        <f>DATA!J42</f>
        <v>0.54858424090172575</v>
      </c>
      <c r="I13" s="117" t="str">
        <f t="shared" si="0"/>
        <v>มากที่สุด</v>
      </c>
    </row>
    <row r="14" spans="2:11" s="111" customFormat="1">
      <c r="C14" s="258" t="s">
        <v>153</v>
      </c>
      <c r="D14" s="259"/>
      <c r="E14" s="259"/>
      <c r="F14" s="260"/>
      <c r="G14" s="116">
        <f>DATA!K41</f>
        <v>4.5641025641025639</v>
      </c>
      <c r="H14" s="116">
        <f>DATA!K42</f>
        <v>0.59801741722882984</v>
      </c>
      <c r="I14" s="117" t="str">
        <f>IF(G14&gt;4.5,"มากที่สุด",IF(G14&gt;3.5,"มาก",IF(G14&gt;2.5,"ปานกลาง",IF(G14&gt;1.5,"น้อย",IF(G14&lt;=1.5,"น้อยที่สุด")))))</f>
        <v>มากที่สุด</v>
      </c>
    </row>
    <row r="15" spans="2:11" s="111" customFormat="1">
      <c r="C15" s="242" t="s">
        <v>36</v>
      </c>
      <c r="D15" s="243"/>
      <c r="E15" s="243"/>
      <c r="F15" s="244"/>
      <c r="G15" s="128">
        <f>DATA!K44</f>
        <v>4.5769230769230766</v>
      </c>
      <c r="H15" s="128">
        <f>DATA!K43</f>
        <v>0.57024102375646724</v>
      </c>
      <c r="I15" s="129" t="str">
        <f t="shared" si="0"/>
        <v>มากที่สุด</v>
      </c>
    </row>
    <row r="16" spans="2:11" s="111" customFormat="1">
      <c r="C16" s="258" t="s">
        <v>17</v>
      </c>
      <c r="D16" s="259"/>
      <c r="E16" s="259"/>
      <c r="F16" s="260"/>
      <c r="G16" s="116"/>
      <c r="H16" s="116"/>
      <c r="I16" s="117"/>
    </row>
    <row r="17" spans="3:9" s="111" customFormat="1">
      <c r="C17" s="258" t="s">
        <v>18</v>
      </c>
      <c r="D17" s="259"/>
      <c r="E17" s="259"/>
      <c r="F17" s="260"/>
      <c r="G17" s="116">
        <f>DATA!L41</f>
        <v>4.4358974358974361</v>
      </c>
      <c r="H17" s="116">
        <f>DATA!L42</f>
        <v>0.59801741722882984</v>
      </c>
      <c r="I17" s="117" t="str">
        <f t="shared" si="0"/>
        <v>มาก</v>
      </c>
    </row>
    <row r="18" spans="3:9" s="111" customFormat="1">
      <c r="C18" s="258" t="s">
        <v>19</v>
      </c>
      <c r="D18" s="259"/>
      <c r="E18" s="259"/>
      <c r="F18" s="260"/>
      <c r="G18" s="116">
        <f>DATA!M41</f>
        <v>4.0769230769230766</v>
      </c>
      <c r="H18" s="116">
        <f>DATA!M42</f>
        <v>0.92862703930999679</v>
      </c>
      <c r="I18" s="117" t="str">
        <f t="shared" si="0"/>
        <v>มาก</v>
      </c>
    </row>
    <row r="19" spans="3:9" s="111" customFormat="1">
      <c r="C19" s="118" t="s">
        <v>20</v>
      </c>
      <c r="D19" s="118"/>
      <c r="E19" s="118"/>
      <c r="F19" s="118"/>
      <c r="G19" s="116">
        <f>DATA!N41</f>
        <v>4.2564102564102564</v>
      </c>
      <c r="H19" s="116">
        <f>DATA!N42</f>
        <v>0.84970424321917448</v>
      </c>
      <c r="I19" s="117" t="str">
        <f t="shared" si="0"/>
        <v>มาก</v>
      </c>
    </row>
    <row r="20" spans="3:9" s="111" customFormat="1">
      <c r="C20" s="258" t="s">
        <v>21</v>
      </c>
      <c r="D20" s="259"/>
      <c r="E20" s="259"/>
      <c r="F20" s="260"/>
      <c r="G20" s="116">
        <f>DATA!O41</f>
        <v>4.4358974358974361</v>
      </c>
      <c r="H20" s="116">
        <f>DATA!O42</f>
        <v>0.59801741722882984</v>
      </c>
      <c r="I20" s="117" t="str">
        <f t="shared" si="0"/>
        <v>มาก</v>
      </c>
    </row>
    <row r="21" spans="3:9" s="111" customFormat="1">
      <c r="C21" s="258" t="s">
        <v>22</v>
      </c>
      <c r="D21" s="259"/>
      <c r="E21" s="259"/>
      <c r="F21" s="260"/>
      <c r="G21" s="116">
        <f>DATA!P41</f>
        <v>4.4871794871794872</v>
      </c>
      <c r="H21" s="116">
        <f>DATA!P42</f>
        <v>0.55591531311668718</v>
      </c>
      <c r="I21" s="117" t="str">
        <f t="shared" si="0"/>
        <v>มาก</v>
      </c>
    </row>
    <row r="22" spans="3:9" s="111" customFormat="1">
      <c r="C22" s="242" t="s">
        <v>37</v>
      </c>
      <c r="D22" s="243"/>
      <c r="E22" s="243"/>
      <c r="F22" s="244"/>
      <c r="G22" s="128">
        <f>DATA!P44</f>
        <v>4.3384615384615381</v>
      </c>
      <c r="H22" s="128">
        <f>DATA!P43</f>
        <v>0.73098414970595083</v>
      </c>
      <c r="I22" s="130" t="str">
        <f t="shared" si="0"/>
        <v>มาก</v>
      </c>
    </row>
    <row r="23" spans="3:9" s="111" customFormat="1">
      <c r="C23" s="258" t="s">
        <v>63</v>
      </c>
      <c r="D23" s="259"/>
      <c r="E23" s="259"/>
      <c r="F23" s="260"/>
      <c r="G23" s="128"/>
      <c r="H23" s="128"/>
      <c r="I23" s="130"/>
    </row>
    <row r="24" spans="3:9" s="111" customFormat="1">
      <c r="C24" s="270" t="s">
        <v>154</v>
      </c>
      <c r="D24" s="270"/>
      <c r="E24" s="270"/>
      <c r="F24" s="270"/>
      <c r="G24" s="131">
        <f>DATA!W41</f>
        <v>4.0512820512820511</v>
      </c>
      <c r="H24" s="131">
        <f>DATA!W42</f>
        <v>0.72361366359615564</v>
      </c>
      <c r="I24" s="132" t="str">
        <f t="shared" si="0"/>
        <v>มาก</v>
      </c>
    </row>
    <row r="25" spans="3:9" s="111" customFormat="1">
      <c r="C25" s="270" t="s">
        <v>155</v>
      </c>
      <c r="D25" s="270"/>
      <c r="E25" s="270"/>
      <c r="F25" s="270"/>
      <c r="G25" s="131">
        <f>DATA!X41</f>
        <v>4.1025641025641022</v>
      </c>
      <c r="H25" s="131">
        <f>DATA!X42</f>
        <v>0.78789766216551405</v>
      </c>
      <c r="I25" s="132" t="str">
        <f t="shared" si="0"/>
        <v>มาก</v>
      </c>
    </row>
    <row r="26" spans="3:9" s="111" customFormat="1">
      <c r="C26" s="242" t="s">
        <v>41</v>
      </c>
      <c r="D26" s="243"/>
      <c r="E26" s="243"/>
      <c r="F26" s="244"/>
      <c r="G26" s="128">
        <f>DATA!X44</f>
        <v>4.0769230769230766</v>
      </c>
      <c r="H26" s="128">
        <f>DATA!X43</f>
        <v>0.75195383198342969</v>
      </c>
      <c r="I26" s="130" t="str">
        <f t="shared" si="0"/>
        <v>มาก</v>
      </c>
    </row>
    <row r="27" spans="3:9" s="111" customFormat="1">
      <c r="C27" s="258" t="s">
        <v>42</v>
      </c>
      <c r="D27" s="259"/>
      <c r="E27" s="259"/>
      <c r="F27" s="260"/>
      <c r="G27" s="133"/>
      <c r="H27" s="133"/>
      <c r="I27" s="134"/>
    </row>
    <row r="28" spans="3:9" s="111" customFormat="1">
      <c r="C28" s="118" t="s">
        <v>23</v>
      </c>
      <c r="D28" s="118"/>
      <c r="E28" s="118"/>
      <c r="F28" s="118"/>
      <c r="G28" s="133">
        <f>DATA!Y41</f>
        <v>3.641025641025641</v>
      </c>
      <c r="H28" s="133">
        <f>DATA!Y42</f>
        <v>0.95936326162006513</v>
      </c>
      <c r="I28" s="117" t="str">
        <f t="shared" ref="I28:I32" si="1">IF(G28&gt;4.5,"มากที่สุด",IF(G28&gt;3.5,"มาก",IF(G28&gt;2.5,"ปานกลาง",IF(G28&gt;1.5,"น้อย",IF(G28&lt;=1.5,"น้อยที่สุด")))))</f>
        <v>มาก</v>
      </c>
    </row>
    <row r="29" spans="3:9" s="111" customFormat="1">
      <c r="C29" s="268" t="s">
        <v>64</v>
      </c>
      <c r="D29" s="269"/>
      <c r="E29" s="269"/>
      <c r="F29" s="269"/>
      <c r="G29" s="131">
        <f>DATA!Z41</f>
        <v>3.8717948717948718</v>
      </c>
      <c r="H29" s="131">
        <f>DATA!Z42</f>
        <v>0.97816926690110828</v>
      </c>
      <c r="I29" s="132" t="str">
        <f t="shared" si="1"/>
        <v>มาก</v>
      </c>
    </row>
    <row r="30" spans="3:9" s="111" customFormat="1">
      <c r="C30" s="118" t="s">
        <v>24</v>
      </c>
      <c r="D30" s="118"/>
      <c r="E30" s="118"/>
      <c r="F30" s="118"/>
      <c r="G30" s="133">
        <f>DATA!AA41</f>
        <v>3.9230769230769229</v>
      </c>
      <c r="H30" s="133">
        <f>DATA!AA42</f>
        <v>0.92862703930999679</v>
      </c>
      <c r="I30" s="117" t="str">
        <f t="shared" si="1"/>
        <v>มาก</v>
      </c>
    </row>
    <row r="31" spans="3:9" s="111" customFormat="1">
      <c r="C31" s="242" t="s">
        <v>43</v>
      </c>
      <c r="D31" s="243"/>
      <c r="E31" s="243"/>
      <c r="F31" s="244"/>
      <c r="G31" s="128">
        <f>DATA!AA44</f>
        <v>3.8119658119658117</v>
      </c>
      <c r="H31" s="128">
        <f>DATA!AA43</f>
        <v>0.95530843486156525</v>
      </c>
      <c r="I31" s="130" t="str">
        <f t="shared" si="1"/>
        <v>มาก</v>
      </c>
    </row>
    <row r="32" spans="3:9" s="111" customFormat="1" ht="24" thickBot="1">
      <c r="C32" s="272" t="s">
        <v>25</v>
      </c>
      <c r="D32" s="273"/>
      <c r="E32" s="273"/>
      <c r="F32" s="274"/>
      <c r="G32" s="135">
        <f>DATA!AB41</f>
        <v>4.2512820512820513</v>
      </c>
      <c r="H32" s="135">
        <f>DATA!AB42</f>
        <v>0.7786332626080259</v>
      </c>
      <c r="I32" s="136" t="str">
        <f t="shared" si="1"/>
        <v>มาก</v>
      </c>
    </row>
    <row r="33" spans="2:9" s="111" customFormat="1" ht="24" thickTop="1">
      <c r="C33" s="175"/>
      <c r="D33" s="175"/>
      <c r="E33" s="175"/>
      <c r="F33" s="175"/>
      <c r="G33" s="176"/>
      <c r="H33" s="176"/>
      <c r="I33" s="177"/>
    </row>
    <row r="34" spans="2:9" s="10" customFormat="1" ht="24">
      <c r="B34" s="204" t="s">
        <v>164</v>
      </c>
      <c r="C34" s="204"/>
      <c r="D34" s="204"/>
      <c r="E34" s="204"/>
      <c r="F34" s="204"/>
      <c r="G34" s="204"/>
      <c r="H34" s="204"/>
      <c r="I34" s="204"/>
    </row>
    <row r="35" spans="2:9" s="19" customFormat="1" ht="24">
      <c r="C35" s="60"/>
      <c r="D35" s="60"/>
      <c r="E35" s="60"/>
      <c r="F35" s="60"/>
      <c r="G35" s="61"/>
      <c r="H35" s="61"/>
      <c r="I35" s="60"/>
    </row>
    <row r="36" spans="2:9" s="7" customFormat="1" ht="24">
      <c r="C36" s="26"/>
      <c r="D36" s="275" t="s">
        <v>111</v>
      </c>
      <c r="E36" s="275"/>
      <c r="F36" s="275"/>
      <c r="G36" s="275"/>
      <c r="H36" s="275"/>
      <c r="I36" s="275"/>
    </row>
    <row r="37" spans="2:9" s="7" customFormat="1" ht="24">
      <c r="C37" s="181" t="s">
        <v>118</v>
      </c>
      <c r="D37" s="271"/>
      <c r="E37" s="271"/>
      <c r="F37" s="271"/>
      <c r="G37" s="271"/>
      <c r="H37" s="271"/>
      <c r="I37" s="271"/>
    </row>
    <row r="38" spans="2:9" s="7" customFormat="1" ht="24">
      <c r="C38" s="104" t="s">
        <v>124</v>
      </c>
      <c r="D38" s="105"/>
      <c r="E38" s="105"/>
      <c r="F38" s="105"/>
      <c r="G38" s="105"/>
      <c r="H38" s="105"/>
      <c r="I38" s="105"/>
    </row>
    <row r="39" spans="2:9" s="7" customFormat="1" ht="24">
      <c r="C39" s="181" t="s">
        <v>117</v>
      </c>
      <c r="D39" s="271"/>
      <c r="E39" s="271"/>
      <c r="F39" s="271"/>
      <c r="G39" s="271"/>
      <c r="H39" s="271"/>
      <c r="I39" s="271"/>
    </row>
    <row r="40" spans="2:9" s="7" customFormat="1" ht="24">
      <c r="C40" s="43"/>
      <c r="D40" s="181" t="s">
        <v>119</v>
      </c>
      <c r="E40" s="181"/>
      <c r="F40" s="181"/>
      <c r="G40" s="181"/>
      <c r="H40" s="181"/>
      <c r="I40" s="181"/>
    </row>
    <row r="41" spans="2:9" s="7" customFormat="1" ht="24">
      <c r="C41" s="43" t="s">
        <v>120</v>
      </c>
      <c r="D41" s="56"/>
      <c r="E41" s="56"/>
      <c r="F41" s="56"/>
      <c r="G41" s="56"/>
      <c r="H41" s="56"/>
      <c r="I41" s="56"/>
    </row>
    <row r="42" spans="2:9" s="7" customFormat="1" ht="24">
      <c r="C42" s="43" t="s">
        <v>121</v>
      </c>
      <c r="D42" s="104"/>
      <c r="E42" s="104"/>
      <c r="F42" s="104"/>
      <c r="G42" s="104"/>
      <c r="H42" s="104"/>
      <c r="I42" s="104"/>
    </row>
    <row r="43" spans="2:9" s="7" customFormat="1" ht="24">
      <c r="C43" s="181" t="s">
        <v>122</v>
      </c>
      <c r="D43" s="271"/>
      <c r="E43" s="271"/>
      <c r="F43" s="271"/>
      <c r="G43" s="271"/>
      <c r="H43" s="271"/>
      <c r="I43" s="271"/>
    </row>
    <row r="44" spans="2:9" s="7" customFormat="1" ht="24">
      <c r="C44" s="7" t="s">
        <v>123</v>
      </c>
    </row>
    <row r="45" spans="2:9" s="7" customFormat="1" ht="24"/>
    <row r="46" spans="2:9" s="7" customFormat="1" ht="24"/>
    <row r="47" spans="2:9" s="19" customFormat="1" ht="24"/>
    <row r="48" spans="2:9" s="19" customFormat="1" ht="24"/>
    <row r="49" s="19" customFormat="1" ht="24"/>
    <row r="50" s="19" customFormat="1" ht="24"/>
    <row r="51" s="19" customFormat="1" ht="24"/>
    <row r="52" s="19" customFormat="1" ht="24"/>
    <row r="53" s="19" customFormat="1" ht="24"/>
    <row r="54" s="19" customFormat="1" ht="24"/>
    <row r="55" s="19" customFormat="1" ht="24"/>
    <row r="56" s="19" customFormat="1" ht="24"/>
    <row r="57" s="19" customFormat="1" ht="24"/>
    <row r="58" s="19" customFormat="1" ht="24"/>
    <row r="59" s="19" customFormat="1" ht="24"/>
    <row r="60" s="7" customFormat="1" ht="24"/>
    <row r="61" s="7" customFormat="1" ht="24"/>
    <row r="62" s="7" customFormat="1" ht="24"/>
    <row r="63" s="7" customFormat="1" ht="24"/>
    <row r="64" s="7" customFormat="1" ht="24"/>
    <row r="65" spans="3:9" s="7" customFormat="1" ht="24"/>
    <row r="66" spans="3:9" s="18" customFormat="1" ht="24"/>
    <row r="67" spans="3:9" s="18" customFormat="1" ht="24"/>
    <row r="68" spans="3:9" s="18" customFormat="1" ht="24"/>
    <row r="69" spans="3:9" s="18" customFormat="1" ht="24"/>
    <row r="70" spans="3:9" s="18" customFormat="1" ht="24"/>
    <row r="71" spans="3:9" s="18" customFormat="1" ht="24"/>
    <row r="72" spans="3:9" s="5" customFormat="1">
      <c r="C72" s="6"/>
      <c r="D72" s="6"/>
    </row>
    <row r="73" spans="3:9">
      <c r="C73" s="3"/>
      <c r="D73" s="3"/>
      <c r="E73" s="3"/>
      <c r="F73" s="3"/>
      <c r="G73" s="4"/>
      <c r="H73" s="4"/>
      <c r="I73" s="4"/>
    </row>
    <row r="74" spans="3:9">
      <c r="C74" s="3"/>
      <c r="D74" s="3"/>
      <c r="E74" s="3"/>
      <c r="F74" s="3"/>
      <c r="G74" s="4"/>
      <c r="H74" s="4"/>
      <c r="I74" s="4"/>
    </row>
    <row r="75" spans="3:9">
      <c r="C75" s="3"/>
      <c r="D75" s="3"/>
      <c r="E75" s="3"/>
      <c r="F75" s="3"/>
      <c r="G75" s="4"/>
      <c r="H75" s="4"/>
      <c r="I75" s="4"/>
    </row>
    <row r="76" spans="3:9">
      <c r="C76" s="3"/>
      <c r="D76" s="3"/>
      <c r="E76" s="3"/>
      <c r="F76" s="3"/>
      <c r="G76" s="4"/>
      <c r="H76" s="4"/>
      <c r="I76" s="4"/>
    </row>
    <row r="77" spans="3:9">
      <c r="C77" s="3"/>
      <c r="D77" s="3"/>
      <c r="E77" s="3"/>
      <c r="F77" s="3"/>
      <c r="G77" s="4"/>
      <c r="H77" s="4"/>
      <c r="I77" s="4"/>
    </row>
    <row r="78" spans="3:9">
      <c r="C78" s="3"/>
      <c r="D78" s="3"/>
      <c r="E78" s="3"/>
      <c r="F78" s="3"/>
      <c r="G78" s="4"/>
      <c r="H78" s="4"/>
      <c r="I78" s="4"/>
    </row>
    <row r="79" spans="3:9">
      <c r="C79" s="3"/>
      <c r="D79" s="3"/>
      <c r="E79" s="3"/>
      <c r="F79" s="3"/>
      <c r="G79" s="4"/>
      <c r="H79" s="4"/>
      <c r="I79" s="4"/>
    </row>
    <row r="80" spans="3:9">
      <c r="C80" s="3"/>
      <c r="D80" s="3"/>
      <c r="E80" s="3"/>
      <c r="F80" s="3"/>
      <c r="G80" s="4"/>
      <c r="H80" s="4"/>
      <c r="I80" s="4"/>
    </row>
    <row r="81" spans="3:9">
      <c r="C81" s="3"/>
      <c r="D81" s="3"/>
      <c r="E81" s="3"/>
      <c r="F81" s="3"/>
      <c r="G81" s="4"/>
      <c r="H81" s="4"/>
      <c r="I81" s="4"/>
    </row>
    <row r="82" spans="3:9">
      <c r="C82" s="3"/>
      <c r="D82" s="3"/>
      <c r="E82" s="3"/>
      <c r="F82" s="3"/>
      <c r="G82" s="4"/>
      <c r="H82" s="4"/>
      <c r="I82" s="4"/>
    </row>
    <row r="83" spans="3:9">
      <c r="C83" s="3"/>
      <c r="D83" s="3"/>
      <c r="E83" s="3"/>
      <c r="F83" s="3"/>
      <c r="G83" s="4"/>
      <c r="H83" s="4"/>
      <c r="I83" s="4"/>
    </row>
    <row r="84" spans="3:9">
      <c r="C84" s="3"/>
      <c r="D84" s="3"/>
      <c r="E84" s="3"/>
      <c r="F84" s="3"/>
      <c r="G84" s="4"/>
      <c r="H84" s="4"/>
      <c r="I84" s="4"/>
    </row>
  </sheetData>
  <mergeCells count="34">
    <mergeCell ref="D40:I40"/>
    <mergeCell ref="C43:I43"/>
    <mergeCell ref="C31:F31"/>
    <mergeCell ref="C32:F32"/>
    <mergeCell ref="B34:I34"/>
    <mergeCell ref="D36:I36"/>
    <mergeCell ref="C37:I37"/>
    <mergeCell ref="C39:I39"/>
    <mergeCell ref="C29:F29"/>
    <mergeCell ref="C16:F16"/>
    <mergeCell ref="C17:F17"/>
    <mergeCell ref="C18:F18"/>
    <mergeCell ref="C20:F20"/>
    <mergeCell ref="C21:F21"/>
    <mergeCell ref="C22:F22"/>
    <mergeCell ref="C23:F23"/>
    <mergeCell ref="C24:F24"/>
    <mergeCell ref="C25:F25"/>
    <mergeCell ref="C26:F26"/>
    <mergeCell ref="C27:F27"/>
    <mergeCell ref="B1:I1"/>
    <mergeCell ref="C15:F15"/>
    <mergeCell ref="C4:F5"/>
    <mergeCell ref="G4:G5"/>
    <mergeCell ref="H4:H5"/>
    <mergeCell ref="I4:I5"/>
    <mergeCell ref="C6:F6"/>
    <mergeCell ref="C7:F7"/>
    <mergeCell ref="C11:F11"/>
    <mergeCell ref="C12:F12"/>
    <mergeCell ref="C14:F14"/>
    <mergeCell ref="G9:G10"/>
    <mergeCell ref="H9:H10"/>
    <mergeCell ref="I9:I10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140" zoomScaleNormal="140" workbookViewId="0">
      <selection activeCell="C12" sqref="C12"/>
    </sheetView>
  </sheetViews>
  <sheetFormatPr defaultRowHeight="24"/>
  <cols>
    <col min="1" max="1" width="3.85546875" style="7" customWidth="1"/>
    <col min="2" max="2" width="3.5703125" style="7" customWidth="1"/>
    <col min="3" max="3" width="75" style="7" customWidth="1"/>
    <col min="4" max="4" width="6.42578125" style="7" customWidth="1"/>
    <col min="5" max="255" width="9" style="7"/>
    <col min="256" max="256" width="5.85546875" style="7" customWidth="1"/>
    <col min="257" max="257" width="5.5703125" style="7" customWidth="1"/>
    <col min="258" max="258" width="69.28515625" style="7" customWidth="1"/>
    <col min="259" max="259" width="7.42578125" style="7" customWidth="1"/>
    <col min="260" max="511" width="9" style="7"/>
    <col min="512" max="512" width="5.85546875" style="7" customWidth="1"/>
    <col min="513" max="513" width="5.5703125" style="7" customWidth="1"/>
    <col min="514" max="514" width="69.28515625" style="7" customWidth="1"/>
    <col min="515" max="515" width="7.42578125" style="7" customWidth="1"/>
    <col min="516" max="767" width="9" style="7"/>
    <col min="768" max="768" width="5.85546875" style="7" customWidth="1"/>
    <col min="769" max="769" width="5.5703125" style="7" customWidth="1"/>
    <col min="770" max="770" width="69.28515625" style="7" customWidth="1"/>
    <col min="771" max="771" width="7.42578125" style="7" customWidth="1"/>
    <col min="772" max="1023" width="9" style="7"/>
    <col min="1024" max="1024" width="5.85546875" style="7" customWidth="1"/>
    <col min="1025" max="1025" width="5.5703125" style="7" customWidth="1"/>
    <col min="1026" max="1026" width="69.28515625" style="7" customWidth="1"/>
    <col min="1027" max="1027" width="7.42578125" style="7" customWidth="1"/>
    <col min="1028" max="1279" width="9" style="7"/>
    <col min="1280" max="1280" width="5.85546875" style="7" customWidth="1"/>
    <col min="1281" max="1281" width="5.5703125" style="7" customWidth="1"/>
    <col min="1282" max="1282" width="69.28515625" style="7" customWidth="1"/>
    <col min="1283" max="1283" width="7.42578125" style="7" customWidth="1"/>
    <col min="1284" max="1535" width="9" style="7"/>
    <col min="1536" max="1536" width="5.85546875" style="7" customWidth="1"/>
    <col min="1537" max="1537" width="5.5703125" style="7" customWidth="1"/>
    <col min="1538" max="1538" width="69.28515625" style="7" customWidth="1"/>
    <col min="1539" max="1539" width="7.42578125" style="7" customWidth="1"/>
    <col min="1540" max="1791" width="9" style="7"/>
    <col min="1792" max="1792" width="5.85546875" style="7" customWidth="1"/>
    <col min="1793" max="1793" width="5.5703125" style="7" customWidth="1"/>
    <col min="1794" max="1794" width="69.28515625" style="7" customWidth="1"/>
    <col min="1795" max="1795" width="7.42578125" style="7" customWidth="1"/>
    <col min="1796" max="2047" width="9" style="7"/>
    <col min="2048" max="2048" width="5.85546875" style="7" customWidth="1"/>
    <col min="2049" max="2049" width="5.5703125" style="7" customWidth="1"/>
    <col min="2050" max="2050" width="69.28515625" style="7" customWidth="1"/>
    <col min="2051" max="2051" width="7.42578125" style="7" customWidth="1"/>
    <col min="2052" max="2303" width="9" style="7"/>
    <col min="2304" max="2304" width="5.85546875" style="7" customWidth="1"/>
    <col min="2305" max="2305" width="5.5703125" style="7" customWidth="1"/>
    <col min="2306" max="2306" width="69.28515625" style="7" customWidth="1"/>
    <col min="2307" max="2307" width="7.42578125" style="7" customWidth="1"/>
    <col min="2308" max="2559" width="9" style="7"/>
    <col min="2560" max="2560" width="5.85546875" style="7" customWidth="1"/>
    <col min="2561" max="2561" width="5.5703125" style="7" customWidth="1"/>
    <col min="2562" max="2562" width="69.28515625" style="7" customWidth="1"/>
    <col min="2563" max="2563" width="7.42578125" style="7" customWidth="1"/>
    <col min="2564" max="2815" width="9" style="7"/>
    <col min="2816" max="2816" width="5.85546875" style="7" customWidth="1"/>
    <col min="2817" max="2817" width="5.5703125" style="7" customWidth="1"/>
    <col min="2818" max="2818" width="69.28515625" style="7" customWidth="1"/>
    <col min="2819" max="2819" width="7.42578125" style="7" customWidth="1"/>
    <col min="2820" max="3071" width="9" style="7"/>
    <col min="3072" max="3072" width="5.85546875" style="7" customWidth="1"/>
    <col min="3073" max="3073" width="5.5703125" style="7" customWidth="1"/>
    <col min="3074" max="3074" width="69.28515625" style="7" customWidth="1"/>
    <col min="3075" max="3075" width="7.42578125" style="7" customWidth="1"/>
    <col min="3076" max="3327" width="9" style="7"/>
    <col min="3328" max="3328" width="5.85546875" style="7" customWidth="1"/>
    <col min="3329" max="3329" width="5.5703125" style="7" customWidth="1"/>
    <col min="3330" max="3330" width="69.28515625" style="7" customWidth="1"/>
    <col min="3331" max="3331" width="7.42578125" style="7" customWidth="1"/>
    <col min="3332" max="3583" width="9" style="7"/>
    <col min="3584" max="3584" width="5.85546875" style="7" customWidth="1"/>
    <col min="3585" max="3585" width="5.5703125" style="7" customWidth="1"/>
    <col min="3586" max="3586" width="69.28515625" style="7" customWidth="1"/>
    <col min="3587" max="3587" width="7.42578125" style="7" customWidth="1"/>
    <col min="3588" max="3839" width="9" style="7"/>
    <col min="3840" max="3840" width="5.85546875" style="7" customWidth="1"/>
    <col min="3841" max="3841" width="5.5703125" style="7" customWidth="1"/>
    <col min="3842" max="3842" width="69.28515625" style="7" customWidth="1"/>
    <col min="3843" max="3843" width="7.42578125" style="7" customWidth="1"/>
    <col min="3844" max="4095" width="9" style="7"/>
    <col min="4096" max="4096" width="5.85546875" style="7" customWidth="1"/>
    <col min="4097" max="4097" width="5.5703125" style="7" customWidth="1"/>
    <col min="4098" max="4098" width="69.28515625" style="7" customWidth="1"/>
    <col min="4099" max="4099" width="7.42578125" style="7" customWidth="1"/>
    <col min="4100" max="4351" width="9" style="7"/>
    <col min="4352" max="4352" width="5.85546875" style="7" customWidth="1"/>
    <col min="4353" max="4353" width="5.5703125" style="7" customWidth="1"/>
    <col min="4354" max="4354" width="69.28515625" style="7" customWidth="1"/>
    <col min="4355" max="4355" width="7.42578125" style="7" customWidth="1"/>
    <col min="4356" max="4607" width="9" style="7"/>
    <col min="4608" max="4608" width="5.85546875" style="7" customWidth="1"/>
    <col min="4609" max="4609" width="5.5703125" style="7" customWidth="1"/>
    <col min="4610" max="4610" width="69.28515625" style="7" customWidth="1"/>
    <col min="4611" max="4611" width="7.42578125" style="7" customWidth="1"/>
    <col min="4612" max="4863" width="9" style="7"/>
    <col min="4864" max="4864" width="5.85546875" style="7" customWidth="1"/>
    <col min="4865" max="4865" width="5.5703125" style="7" customWidth="1"/>
    <col min="4866" max="4866" width="69.28515625" style="7" customWidth="1"/>
    <col min="4867" max="4867" width="7.42578125" style="7" customWidth="1"/>
    <col min="4868" max="5119" width="9" style="7"/>
    <col min="5120" max="5120" width="5.85546875" style="7" customWidth="1"/>
    <col min="5121" max="5121" width="5.5703125" style="7" customWidth="1"/>
    <col min="5122" max="5122" width="69.28515625" style="7" customWidth="1"/>
    <col min="5123" max="5123" width="7.42578125" style="7" customWidth="1"/>
    <col min="5124" max="5375" width="9" style="7"/>
    <col min="5376" max="5376" width="5.85546875" style="7" customWidth="1"/>
    <col min="5377" max="5377" width="5.5703125" style="7" customWidth="1"/>
    <col min="5378" max="5378" width="69.28515625" style="7" customWidth="1"/>
    <col min="5379" max="5379" width="7.42578125" style="7" customWidth="1"/>
    <col min="5380" max="5631" width="9" style="7"/>
    <col min="5632" max="5632" width="5.85546875" style="7" customWidth="1"/>
    <col min="5633" max="5633" width="5.5703125" style="7" customWidth="1"/>
    <col min="5634" max="5634" width="69.28515625" style="7" customWidth="1"/>
    <col min="5635" max="5635" width="7.42578125" style="7" customWidth="1"/>
    <col min="5636" max="5887" width="9" style="7"/>
    <col min="5888" max="5888" width="5.85546875" style="7" customWidth="1"/>
    <col min="5889" max="5889" width="5.5703125" style="7" customWidth="1"/>
    <col min="5890" max="5890" width="69.28515625" style="7" customWidth="1"/>
    <col min="5891" max="5891" width="7.42578125" style="7" customWidth="1"/>
    <col min="5892" max="6143" width="9" style="7"/>
    <col min="6144" max="6144" width="5.85546875" style="7" customWidth="1"/>
    <col min="6145" max="6145" width="5.5703125" style="7" customWidth="1"/>
    <col min="6146" max="6146" width="69.28515625" style="7" customWidth="1"/>
    <col min="6147" max="6147" width="7.42578125" style="7" customWidth="1"/>
    <col min="6148" max="6399" width="9" style="7"/>
    <col min="6400" max="6400" width="5.85546875" style="7" customWidth="1"/>
    <col min="6401" max="6401" width="5.5703125" style="7" customWidth="1"/>
    <col min="6402" max="6402" width="69.28515625" style="7" customWidth="1"/>
    <col min="6403" max="6403" width="7.42578125" style="7" customWidth="1"/>
    <col min="6404" max="6655" width="9" style="7"/>
    <col min="6656" max="6656" width="5.85546875" style="7" customWidth="1"/>
    <col min="6657" max="6657" width="5.5703125" style="7" customWidth="1"/>
    <col min="6658" max="6658" width="69.28515625" style="7" customWidth="1"/>
    <col min="6659" max="6659" width="7.42578125" style="7" customWidth="1"/>
    <col min="6660" max="6911" width="9" style="7"/>
    <col min="6912" max="6912" width="5.85546875" style="7" customWidth="1"/>
    <col min="6913" max="6913" width="5.5703125" style="7" customWidth="1"/>
    <col min="6914" max="6914" width="69.28515625" style="7" customWidth="1"/>
    <col min="6915" max="6915" width="7.42578125" style="7" customWidth="1"/>
    <col min="6916" max="7167" width="9" style="7"/>
    <col min="7168" max="7168" width="5.85546875" style="7" customWidth="1"/>
    <col min="7169" max="7169" width="5.5703125" style="7" customWidth="1"/>
    <col min="7170" max="7170" width="69.28515625" style="7" customWidth="1"/>
    <col min="7171" max="7171" width="7.42578125" style="7" customWidth="1"/>
    <col min="7172" max="7423" width="9" style="7"/>
    <col min="7424" max="7424" width="5.85546875" style="7" customWidth="1"/>
    <col min="7425" max="7425" width="5.5703125" style="7" customWidth="1"/>
    <col min="7426" max="7426" width="69.28515625" style="7" customWidth="1"/>
    <col min="7427" max="7427" width="7.42578125" style="7" customWidth="1"/>
    <col min="7428" max="7679" width="9" style="7"/>
    <col min="7680" max="7680" width="5.85546875" style="7" customWidth="1"/>
    <col min="7681" max="7681" width="5.5703125" style="7" customWidth="1"/>
    <col min="7682" max="7682" width="69.28515625" style="7" customWidth="1"/>
    <col min="7683" max="7683" width="7.42578125" style="7" customWidth="1"/>
    <col min="7684" max="7935" width="9" style="7"/>
    <col min="7936" max="7936" width="5.85546875" style="7" customWidth="1"/>
    <col min="7937" max="7937" width="5.5703125" style="7" customWidth="1"/>
    <col min="7938" max="7938" width="69.28515625" style="7" customWidth="1"/>
    <col min="7939" max="7939" width="7.42578125" style="7" customWidth="1"/>
    <col min="7940" max="8191" width="9" style="7"/>
    <col min="8192" max="8192" width="5.85546875" style="7" customWidth="1"/>
    <col min="8193" max="8193" width="5.5703125" style="7" customWidth="1"/>
    <col min="8194" max="8194" width="69.28515625" style="7" customWidth="1"/>
    <col min="8195" max="8195" width="7.42578125" style="7" customWidth="1"/>
    <col min="8196" max="8447" width="9" style="7"/>
    <col min="8448" max="8448" width="5.85546875" style="7" customWidth="1"/>
    <col min="8449" max="8449" width="5.5703125" style="7" customWidth="1"/>
    <col min="8450" max="8450" width="69.28515625" style="7" customWidth="1"/>
    <col min="8451" max="8451" width="7.42578125" style="7" customWidth="1"/>
    <col min="8452" max="8703" width="9" style="7"/>
    <col min="8704" max="8704" width="5.85546875" style="7" customWidth="1"/>
    <col min="8705" max="8705" width="5.5703125" style="7" customWidth="1"/>
    <col min="8706" max="8706" width="69.28515625" style="7" customWidth="1"/>
    <col min="8707" max="8707" width="7.42578125" style="7" customWidth="1"/>
    <col min="8708" max="8959" width="9" style="7"/>
    <col min="8960" max="8960" width="5.85546875" style="7" customWidth="1"/>
    <col min="8961" max="8961" width="5.5703125" style="7" customWidth="1"/>
    <col min="8962" max="8962" width="69.28515625" style="7" customWidth="1"/>
    <col min="8963" max="8963" width="7.42578125" style="7" customWidth="1"/>
    <col min="8964" max="9215" width="9" style="7"/>
    <col min="9216" max="9216" width="5.85546875" style="7" customWidth="1"/>
    <col min="9217" max="9217" width="5.5703125" style="7" customWidth="1"/>
    <col min="9218" max="9218" width="69.28515625" style="7" customWidth="1"/>
    <col min="9219" max="9219" width="7.42578125" style="7" customWidth="1"/>
    <col min="9220" max="9471" width="9" style="7"/>
    <col min="9472" max="9472" width="5.85546875" style="7" customWidth="1"/>
    <col min="9473" max="9473" width="5.5703125" style="7" customWidth="1"/>
    <col min="9474" max="9474" width="69.28515625" style="7" customWidth="1"/>
    <col min="9475" max="9475" width="7.42578125" style="7" customWidth="1"/>
    <col min="9476" max="9727" width="9" style="7"/>
    <col min="9728" max="9728" width="5.85546875" style="7" customWidth="1"/>
    <col min="9729" max="9729" width="5.5703125" style="7" customWidth="1"/>
    <col min="9730" max="9730" width="69.28515625" style="7" customWidth="1"/>
    <col min="9731" max="9731" width="7.42578125" style="7" customWidth="1"/>
    <col min="9732" max="9983" width="9" style="7"/>
    <col min="9984" max="9984" width="5.85546875" style="7" customWidth="1"/>
    <col min="9985" max="9985" width="5.5703125" style="7" customWidth="1"/>
    <col min="9986" max="9986" width="69.28515625" style="7" customWidth="1"/>
    <col min="9987" max="9987" width="7.42578125" style="7" customWidth="1"/>
    <col min="9988" max="10239" width="9" style="7"/>
    <col min="10240" max="10240" width="5.85546875" style="7" customWidth="1"/>
    <col min="10241" max="10241" width="5.5703125" style="7" customWidth="1"/>
    <col min="10242" max="10242" width="69.28515625" style="7" customWidth="1"/>
    <col min="10243" max="10243" width="7.42578125" style="7" customWidth="1"/>
    <col min="10244" max="10495" width="9" style="7"/>
    <col min="10496" max="10496" width="5.85546875" style="7" customWidth="1"/>
    <col min="10497" max="10497" width="5.5703125" style="7" customWidth="1"/>
    <col min="10498" max="10498" width="69.28515625" style="7" customWidth="1"/>
    <col min="10499" max="10499" width="7.42578125" style="7" customWidth="1"/>
    <col min="10500" max="10751" width="9" style="7"/>
    <col min="10752" max="10752" width="5.85546875" style="7" customWidth="1"/>
    <col min="10753" max="10753" width="5.5703125" style="7" customWidth="1"/>
    <col min="10754" max="10754" width="69.28515625" style="7" customWidth="1"/>
    <col min="10755" max="10755" width="7.42578125" style="7" customWidth="1"/>
    <col min="10756" max="11007" width="9" style="7"/>
    <col min="11008" max="11008" width="5.85546875" style="7" customWidth="1"/>
    <col min="11009" max="11009" width="5.5703125" style="7" customWidth="1"/>
    <col min="11010" max="11010" width="69.28515625" style="7" customWidth="1"/>
    <col min="11011" max="11011" width="7.42578125" style="7" customWidth="1"/>
    <col min="11012" max="11263" width="9" style="7"/>
    <col min="11264" max="11264" width="5.85546875" style="7" customWidth="1"/>
    <col min="11265" max="11265" width="5.5703125" style="7" customWidth="1"/>
    <col min="11266" max="11266" width="69.28515625" style="7" customWidth="1"/>
    <col min="11267" max="11267" width="7.42578125" style="7" customWidth="1"/>
    <col min="11268" max="11519" width="9" style="7"/>
    <col min="11520" max="11520" width="5.85546875" style="7" customWidth="1"/>
    <col min="11521" max="11521" width="5.5703125" style="7" customWidth="1"/>
    <col min="11522" max="11522" width="69.28515625" style="7" customWidth="1"/>
    <col min="11523" max="11523" width="7.42578125" style="7" customWidth="1"/>
    <col min="11524" max="11775" width="9" style="7"/>
    <col min="11776" max="11776" width="5.85546875" style="7" customWidth="1"/>
    <col min="11777" max="11777" width="5.5703125" style="7" customWidth="1"/>
    <col min="11778" max="11778" width="69.28515625" style="7" customWidth="1"/>
    <col min="11779" max="11779" width="7.42578125" style="7" customWidth="1"/>
    <col min="11780" max="12031" width="9" style="7"/>
    <col min="12032" max="12032" width="5.85546875" style="7" customWidth="1"/>
    <col min="12033" max="12033" width="5.5703125" style="7" customWidth="1"/>
    <col min="12034" max="12034" width="69.28515625" style="7" customWidth="1"/>
    <col min="12035" max="12035" width="7.42578125" style="7" customWidth="1"/>
    <col min="12036" max="12287" width="9" style="7"/>
    <col min="12288" max="12288" width="5.85546875" style="7" customWidth="1"/>
    <col min="12289" max="12289" width="5.5703125" style="7" customWidth="1"/>
    <col min="12290" max="12290" width="69.28515625" style="7" customWidth="1"/>
    <col min="12291" max="12291" width="7.42578125" style="7" customWidth="1"/>
    <col min="12292" max="12543" width="9" style="7"/>
    <col min="12544" max="12544" width="5.85546875" style="7" customWidth="1"/>
    <col min="12545" max="12545" width="5.5703125" style="7" customWidth="1"/>
    <col min="12546" max="12546" width="69.28515625" style="7" customWidth="1"/>
    <col min="12547" max="12547" width="7.42578125" style="7" customWidth="1"/>
    <col min="12548" max="12799" width="9" style="7"/>
    <col min="12800" max="12800" width="5.85546875" style="7" customWidth="1"/>
    <col min="12801" max="12801" width="5.5703125" style="7" customWidth="1"/>
    <col min="12802" max="12802" width="69.28515625" style="7" customWidth="1"/>
    <col min="12803" max="12803" width="7.42578125" style="7" customWidth="1"/>
    <col min="12804" max="13055" width="9" style="7"/>
    <col min="13056" max="13056" width="5.85546875" style="7" customWidth="1"/>
    <col min="13057" max="13057" width="5.5703125" style="7" customWidth="1"/>
    <col min="13058" max="13058" width="69.28515625" style="7" customWidth="1"/>
    <col min="13059" max="13059" width="7.42578125" style="7" customWidth="1"/>
    <col min="13060" max="13311" width="9" style="7"/>
    <col min="13312" max="13312" width="5.85546875" style="7" customWidth="1"/>
    <col min="13313" max="13313" width="5.5703125" style="7" customWidth="1"/>
    <col min="13314" max="13314" width="69.28515625" style="7" customWidth="1"/>
    <col min="13315" max="13315" width="7.42578125" style="7" customWidth="1"/>
    <col min="13316" max="13567" width="9" style="7"/>
    <col min="13568" max="13568" width="5.85546875" style="7" customWidth="1"/>
    <col min="13569" max="13569" width="5.5703125" style="7" customWidth="1"/>
    <col min="13570" max="13570" width="69.28515625" style="7" customWidth="1"/>
    <col min="13571" max="13571" width="7.42578125" style="7" customWidth="1"/>
    <col min="13572" max="13823" width="9" style="7"/>
    <col min="13824" max="13824" width="5.85546875" style="7" customWidth="1"/>
    <col min="13825" max="13825" width="5.5703125" style="7" customWidth="1"/>
    <col min="13826" max="13826" width="69.28515625" style="7" customWidth="1"/>
    <col min="13827" max="13827" width="7.42578125" style="7" customWidth="1"/>
    <col min="13828" max="14079" width="9" style="7"/>
    <col min="14080" max="14080" width="5.85546875" style="7" customWidth="1"/>
    <col min="14081" max="14081" width="5.5703125" style="7" customWidth="1"/>
    <col min="14082" max="14082" width="69.28515625" style="7" customWidth="1"/>
    <col min="14083" max="14083" width="7.42578125" style="7" customWidth="1"/>
    <col min="14084" max="14335" width="9" style="7"/>
    <col min="14336" max="14336" width="5.85546875" style="7" customWidth="1"/>
    <col min="14337" max="14337" width="5.5703125" style="7" customWidth="1"/>
    <col min="14338" max="14338" width="69.28515625" style="7" customWidth="1"/>
    <col min="14339" max="14339" width="7.42578125" style="7" customWidth="1"/>
    <col min="14340" max="14591" width="9" style="7"/>
    <col min="14592" max="14592" width="5.85546875" style="7" customWidth="1"/>
    <col min="14593" max="14593" width="5.5703125" style="7" customWidth="1"/>
    <col min="14594" max="14594" width="69.28515625" style="7" customWidth="1"/>
    <col min="14595" max="14595" width="7.42578125" style="7" customWidth="1"/>
    <col min="14596" max="14847" width="9" style="7"/>
    <col min="14848" max="14848" width="5.85546875" style="7" customWidth="1"/>
    <col min="14849" max="14849" width="5.5703125" style="7" customWidth="1"/>
    <col min="14850" max="14850" width="69.28515625" style="7" customWidth="1"/>
    <col min="14851" max="14851" width="7.42578125" style="7" customWidth="1"/>
    <col min="14852" max="15103" width="9" style="7"/>
    <col min="15104" max="15104" width="5.85546875" style="7" customWidth="1"/>
    <col min="15105" max="15105" width="5.5703125" style="7" customWidth="1"/>
    <col min="15106" max="15106" width="69.28515625" style="7" customWidth="1"/>
    <col min="15107" max="15107" width="7.42578125" style="7" customWidth="1"/>
    <col min="15108" max="15359" width="9" style="7"/>
    <col min="15360" max="15360" width="5.85546875" style="7" customWidth="1"/>
    <col min="15361" max="15361" width="5.5703125" style="7" customWidth="1"/>
    <col min="15362" max="15362" width="69.28515625" style="7" customWidth="1"/>
    <col min="15363" max="15363" width="7.42578125" style="7" customWidth="1"/>
    <col min="15364" max="15615" width="9" style="7"/>
    <col min="15616" max="15616" width="5.85546875" style="7" customWidth="1"/>
    <col min="15617" max="15617" width="5.5703125" style="7" customWidth="1"/>
    <col min="15618" max="15618" width="69.28515625" style="7" customWidth="1"/>
    <col min="15619" max="15619" width="7.42578125" style="7" customWidth="1"/>
    <col min="15620" max="15871" width="9" style="7"/>
    <col min="15872" max="15872" width="5.85546875" style="7" customWidth="1"/>
    <col min="15873" max="15873" width="5.5703125" style="7" customWidth="1"/>
    <col min="15874" max="15874" width="69.28515625" style="7" customWidth="1"/>
    <col min="15875" max="15875" width="7.42578125" style="7" customWidth="1"/>
    <col min="15876" max="16127" width="9" style="7"/>
    <col min="16128" max="16128" width="5.85546875" style="7" customWidth="1"/>
    <col min="16129" max="16129" width="5.5703125" style="7" customWidth="1"/>
    <col min="16130" max="16130" width="69.28515625" style="7" customWidth="1"/>
    <col min="16131" max="16131" width="7.42578125" style="7" customWidth="1"/>
    <col min="16132" max="16383" width="9" style="7"/>
    <col min="16384" max="16384" width="9" style="7" customWidth="1"/>
  </cols>
  <sheetData>
    <row r="1" spans="1:4" ht="21" customHeight="1">
      <c r="A1" s="204" t="s">
        <v>165</v>
      </c>
      <c r="B1" s="204"/>
      <c r="C1" s="204"/>
      <c r="D1" s="204"/>
    </row>
    <row r="2" spans="1:4" ht="21" customHeight="1">
      <c r="A2" s="106"/>
      <c r="B2" s="106"/>
      <c r="C2" s="106"/>
      <c r="D2" s="106"/>
    </row>
    <row r="3" spans="1:4">
      <c r="A3" s="8" t="s">
        <v>166</v>
      </c>
    </row>
    <row r="4" spans="1:4">
      <c r="B4" s="67" t="s">
        <v>125</v>
      </c>
    </row>
    <row r="5" spans="1:4">
      <c r="B5" s="11" t="s">
        <v>29</v>
      </c>
      <c r="C5" s="11" t="s">
        <v>11</v>
      </c>
      <c r="D5" s="12" t="s">
        <v>30</v>
      </c>
    </row>
    <row r="6" spans="1:4">
      <c r="B6" s="66">
        <v>1</v>
      </c>
      <c r="C6" s="39" t="s">
        <v>82</v>
      </c>
      <c r="D6" s="13">
        <v>1</v>
      </c>
    </row>
    <row r="7" spans="1:4">
      <c r="B7" s="278">
        <v>2</v>
      </c>
      <c r="C7" s="102" t="s">
        <v>167</v>
      </c>
      <c r="D7" s="240">
        <v>1</v>
      </c>
    </row>
    <row r="8" spans="1:4">
      <c r="B8" s="279"/>
      <c r="C8" s="140" t="s">
        <v>168</v>
      </c>
      <c r="D8" s="241"/>
    </row>
    <row r="9" spans="1:4">
      <c r="B9" s="66">
        <v>3</v>
      </c>
      <c r="C9" s="140" t="s">
        <v>84</v>
      </c>
      <c r="D9" s="148">
        <v>1</v>
      </c>
    </row>
    <row r="10" spans="1:4">
      <c r="B10" s="149">
        <v>4</v>
      </c>
      <c r="C10" s="39" t="s">
        <v>81</v>
      </c>
      <c r="D10" s="150">
        <v>1</v>
      </c>
    </row>
    <row r="11" spans="1:4">
      <c r="B11" s="66">
        <v>5</v>
      </c>
      <c r="C11" s="90" t="s">
        <v>85</v>
      </c>
      <c r="D11" s="13">
        <v>1</v>
      </c>
    </row>
    <row r="12" spans="1:4">
      <c r="B12" s="66">
        <v>6</v>
      </c>
      <c r="C12" s="90" t="s">
        <v>89</v>
      </c>
      <c r="D12" s="13">
        <v>1</v>
      </c>
    </row>
    <row r="13" spans="1:4">
      <c r="B13" s="66">
        <v>7</v>
      </c>
      <c r="C13" s="90" t="s">
        <v>92</v>
      </c>
      <c r="D13" s="13">
        <v>1</v>
      </c>
    </row>
    <row r="14" spans="1:4">
      <c r="B14" s="66">
        <v>8</v>
      </c>
      <c r="C14" s="90" t="s">
        <v>144</v>
      </c>
      <c r="D14" s="13">
        <v>1</v>
      </c>
    </row>
    <row r="15" spans="1:4">
      <c r="B15" s="66">
        <v>9</v>
      </c>
      <c r="C15" s="39" t="s">
        <v>94</v>
      </c>
      <c r="D15" s="13">
        <v>1</v>
      </c>
    </row>
    <row r="16" spans="1:4">
      <c r="B16" s="278">
        <v>10</v>
      </c>
      <c r="C16" s="102" t="s">
        <v>95</v>
      </c>
      <c r="D16" s="240">
        <v>1</v>
      </c>
    </row>
    <row r="17" spans="2:4">
      <c r="B17" s="279"/>
      <c r="C17" s="140" t="s">
        <v>96</v>
      </c>
      <c r="D17" s="241"/>
    </row>
    <row r="18" spans="2:4">
      <c r="B18" s="166">
        <v>11</v>
      </c>
      <c r="C18" s="165" t="s">
        <v>97</v>
      </c>
      <c r="D18" s="153">
        <v>1</v>
      </c>
    </row>
    <row r="19" spans="2:4">
      <c r="B19" s="166">
        <v>12</v>
      </c>
      <c r="C19" s="165" t="s">
        <v>98</v>
      </c>
      <c r="D19" s="153">
        <v>1</v>
      </c>
    </row>
    <row r="20" spans="2:4">
      <c r="B20" s="276" t="s">
        <v>8</v>
      </c>
      <c r="C20" s="277"/>
      <c r="D20" s="83">
        <f>SUM(D6:D19)</f>
        <v>12</v>
      </c>
    </row>
    <row r="21" spans="2:4">
      <c r="B21" s="19"/>
      <c r="C21" s="19"/>
      <c r="D21" s="19"/>
    </row>
  </sheetData>
  <mergeCells count="6">
    <mergeCell ref="A1:D1"/>
    <mergeCell ref="B20:C20"/>
    <mergeCell ref="B7:B8"/>
    <mergeCell ref="D7:D8"/>
    <mergeCell ref="B16:B17"/>
    <mergeCell ref="D16:D17"/>
  </mergeCells>
  <pageMargins left="0.7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2019-08-16T09:07:06Z</cp:lastPrinted>
  <dcterms:created xsi:type="dcterms:W3CDTF">2014-10-15T08:34:52Z</dcterms:created>
  <dcterms:modified xsi:type="dcterms:W3CDTF">2019-09-04T08:05:32Z</dcterms:modified>
</cp:coreProperties>
</file>