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เมินโครงการ  ปีงบประมาณ 2558\"/>
    </mc:Choice>
  </mc:AlternateContent>
  <bookViews>
    <workbookView xWindow="0" yWindow="0" windowWidth="20490" windowHeight="7755" activeTab="3"/>
  </bookViews>
  <sheets>
    <sheet name="คีย์ข้อมูล" sheetId="1" r:id="rId1"/>
    <sheet name="บทสรุป" sheetId="9" r:id="rId2"/>
    <sheet name="สรุป" sheetId="2" r:id="rId3"/>
    <sheet name="ข้อเสนอแนะ" sheetId="3" r:id="rId4"/>
  </sheets>
  <externalReferences>
    <externalReference r:id="rId5"/>
  </externalReferences>
  <definedNames>
    <definedName name="_xlnm._FilterDatabase" localSheetId="0" hidden="1">คีย์ข้อมูล!$A$1:$AU$49</definedName>
  </definedNames>
  <calcPr calcId="152511"/>
</workbook>
</file>

<file path=xl/calcChain.xml><?xml version="1.0" encoding="utf-8"?>
<calcChain xmlns="http://schemas.openxmlformats.org/spreadsheetml/2006/main">
  <c r="D11" i="3" l="1"/>
  <c r="G113" i="2" l="1"/>
  <c r="F113" i="2"/>
  <c r="G112" i="2"/>
  <c r="F112" i="2"/>
  <c r="G111" i="2"/>
  <c r="G110" i="2"/>
  <c r="G109" i="2"/>
  <c r="F111" i="2"/>
  <c r="F110" i="2"/>
  <c r="F109" i="2"/>
  <c r="G107" i="2"/>
  <c r="F107" i="2"/>
  <c r="G106" i="2"/>
  <c r="G105" i="2"/>
  <c r="G104" i="2"/>
  <c r="F106" i="2"/>
  <c r="F105" i="2"/>
  <c r="F104" i="2"/>
  <c r="G102" i="2"/>
  <c r="F102" i="2"/>
  <c r="G101" i="2"/>
  <c r="G100" i="2"/>
  <c r="G99" i="2"/>
  <c r="G98" i="2"/>
  <c r="G97" i="2"/>
  <c r="F101" i="2"/>
  <c r="F100" i="2"/>
  <c r="F99" i="2"/>
  <c r="F98" i="2"/>
  <c r="F97" i="2"/>
  <c r="G95" i="2"/>
  <c r="F95" i="2"/>
  <c r="G94" i="2"/>
  <c r="G93" i="2"/>
  <c r="F94" i="2"/>
  <c r="F93" i="2"/>
  <c r="G91" i="2"/>
  <c r="F91" i="2"/>
  <c r="G90" i="2"/>
  <c r="G89" i="2"/>
  <c r="G88" i="2"/>
  <c r="F90" i="2"/>
  <c r="F89" i="2"/>
  <c r="F88" i="2"/>
  <c r="G58" i="2"/>
  <c r="F58" i="2"/>
  <c r="G53" i="2"/>
  <c r="F53" i="2"/>
  <c r="G57" i="2" l="1"/>
  <c r="G56" i="2"/>
  <c r="G55" i="2"/>
  <c r="F57" i="2"/>
  <c r="F56" i="2"/>
  <c r="F55" i="2"/>
  <c r="G52" i="2"/>
  <c r="G51" i="2"/>
  <c r="G50" i="2"/>
  <c r="F52" i="2"/>
  <c r="F51" i="2"/>
  <c r="F50" i="2"/>
  <c r="C26" i="2"/>
  <c r="F27" i="2"/>
  <c r="F26" i="2"/>
  <c r="D55" i="1"/>
  <c r="D54" i="1"/>
  <c r="D53" i="1"/>
  <c r="D52" i="1"/>
  <c r="D51" i="1"/>
  <c r="D47" i="1"/>
  <c r="F15" i="2" s="1"/>
  <c r="D46" i="1"/>
  <c r="F14" i="2" s="1"/>
  <c r="D45" i="1"/>
  <c r="F13" i="2" s="1"/>
  <c r="AQ47" i="1"/>
  <c r="AQ46" i="1"/>
  <c r="AN47" i="1"/>
  <c r="AN46" i="1"/>
  <c r="AB47" i="1"/>
  <c r="AB46" i="1"/>
  <c r="F45" i="1"/>
  <c r="G45" i="1"/>
  <c r="H45" i="1"/>
  <c r="I45" i="1"/>
  <c r="F44" i="1"/>
  <c r="G44" i="1"/>
  <c r="F28" i="2" s="1"/>
  <c r="H44" i="1"/>
  <c r="F29" i="2" s="1"/>
  <c r="I44" i="1"/>
  <c r="F30" i="2" s="1"/>
  <c r="AC45" i="1" l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C44" i="1" l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5" i="1" l="1"/>
  <c r="AU44" i="1"/>
  <c r="AT46" i="1"/>
  <c r="AK47" i="1" l="1"/>
  <c r="H107" i="2" s="1"/>
  <c r="AK46" i="1"/>
  <c r="AF47" i="1"/>
  <c r="AF46" i="1"/>
  <c r="AT47" i="1" l="1"/>
  <c r="L47" i="1"/>
  <c r="S47" i="1"/>
  <c r="N47" i="1"/>
  <c r="E44" i="1" l="1"/>
  <c r="S46" i="1" l="1"/>
  <c r="L46" i="1"/>
  <c r="D56" i="1" l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S45" i="1"/>
  <c r="AT45" i="1"/>
  <c r="E45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H51" i="2" s="1"/>
  <c r="AB44" i="1"/>
  <c r="H52" i="2" s="1"/>
  <c r="H55" i="2"/>
  <c r="H56" i="2"/>
  <c r="H57" i="2"/>
  <c r="H104" i="2"/>
  <c r="H105" i="2"/>
  <c r="H106" i="2"/>
  <c r="J44" i="1"/>
  <c r="N46" i="1"/>
  <c r="D48" i="1" l="1"/>
  <c r="Y46" i="1"/>
  <c r="Y47" i="1"/>
  <c r="W47" i="1"/>
  <c r="W46" i="1"/>
  <c r="F16" i="2" l="1"/>
  <c r="H50" i="2"/>
  <c r="H111" i="2"/>
  <c r="H110" i="2"/>
  <c r="H101" i="2"/>
  <c r="H100" i="2"/>
  <c r="H99" i="2"/>
  <c r="H98" i="2"/>
  <c r="H94" i="2"/>
  <c r="H95" i="2"/>
  <c r="H90" i="2"/>
  <c r="H89" i="2"/>
  <c r="H88" i="2"/>
  <c r="G13" i="2" l="1"/>
  <c r="G14" i="2"/>
  <c r="G15" i="2"/>
  <c r="F31" i="2"/>
  <c r="H53" i="2"/>
  <c r="H93" i="2"/>
  <c r="H112" i="2"/>
  <c r="H91" i="2"/>
  <c r="H109" i="2"/>
  <c r="H102" i="2"/>
  <c r="H113" i="2"/>
  <c r="H58" i="2"/>
  <c r="H97" i="2"/>
  <c r="G31" i="2" l="1"/>
  <c r="G28" i="2"/>
  <c r="G27" i="2"/>
  <c r="G30" i="2"/>
  <c r="G29" i="2"/>
  <c r="G16" i="2"/>
  <c r="G26" i="2"/>
</calcChain>
</file>

<file path=xl/sharedStrings.xml><?xml version="1.0" encoding="utf-8"?>
<sst xmlns="http://schemas.openxmlformats.org/spreadsheetml/2006/main" count="237" uniqueCount="130">
  <si>
    <t>ข้อมูล</t>
  </si>
  <si>
    <t>คณะ</t>
  </si>
  <si>
    <t>สาขา</t>
  </si>
  <si>
    <t>web</t>
  </si>
  <si>
    <t>อาจารย์</t>
  </si>
  <si>
    <t>เพื่อน</t>
  </si>
  <si>
    <t>4.1.1</t>
  </si>
  <si>
    <t>4.2.1</t>
  </si>
  <si>
    <t>นิสิตระดับปริญญาโท</t>
  </si>
  <si>
    <t>เทคโนโลยีและสื่อสารการศึกษา</t>
  </si>
  <si>
    <t>- 1 -</t>
  </si>
  <si>
    <t xml:space="preserve">ผลการประเมินโครงการอบรมจริยธรรมการวิจัยระดับบัณฑิตศึกษา </t>
  </si>
  <si>
    <t>สถานภาพ</t>
  </si>
  <si>
    <t>จำนวน</t>
  </si>
  <si>
    <t>ร้อยละ</t>
  </si>
  <si>
    <t>รวม</t>
  </si>
  <si>
    <t>การประชาสัมพันธ์</t>
  </si>
  <si>
    <t>คณะที่สังกัด</t>
  </si>
  <si>
    <t>อาจารย์ที่ปรึกษา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</si>
  <si>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</si>
  <si>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</si>
  <si>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</si>
  <si>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</si>
  <si>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</si>
  <si>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 xml:space="preserve">   1.3  ความเหมาะสมของระยะเวลาในการจัดโครงการ (09.00 - 16.30 น.)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</si>
  <si>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</si>
  <si>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</si>
  <si>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</si>
  <si>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</si>
  <si>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</si>
  <si>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</si>
  <si>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</si>
  <si>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</si>
  <si>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</si>
  <si>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</si>
  <si>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>5. ด้านเอกสารประกอบโครงการฯ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</si>
  <si>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</si>
  <si>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</si>
  <si>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</si>
  <si>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</si>
  <si>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</si>
  <si>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</si>
  <si>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</si>
  <si>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3.1  ข้อเสนอแนะการจัดโครงการอบรมจริยธรรมในครั้งต่อไป</t>
  </si>
  <si>
    <t>ที่</t>
  </si>
  <si>
    <t>ความถี่</t>
  </si>
  <si>
    <t>บทสรุปสำหรับผู้บริหาร</t>
  </si>
  <si>
    <t>- 3 -</t>
  </si>
  <si>
    <t>- 2 -</t>
  </si>
  <si>
    <t>- 4 -</t>
  </si>
  <si>
    <t xml:space="preserve">- 5 - </t>
  </si>
  <si>
    <t>4.1.2</t>
  </si>
  <si>
    <t>4.1.3</t>
  </si>
  <si>
    <t>4.2.2</t>
  </si>
  <si>
    <t>4.2.3</t>
  </si>
  <si>
    <t>4.2.4</t>
  </si>
  <si>
    <t>4.2.5</t>
  </si>
  <si>
    <t>นิสิตระดับปริญญาเอก</t>
  </si>
  <si>
    <t>ไม่ระบุ</t>
  </si>
  <si>
    <t xml:space="preserve">   5.2 เนื้อหาสาระของเอกสารประกอบการอบรมตรงตาม
ความต้องการของท่าน</t>
  </si>
  <si>
    <r>
      <t>ตาราง 4</t>
    </r>
    <r>
      <rPr>
        <sz val="15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</t>
    </r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</si>
  <si>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</si>
  <si>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</si>
  <si>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t xml:space="preserve">            เฉลี่ยรวมด้านเอกสารประกอบโครงการฯ</t>
  </si>
  <si>
    <t>วันที่  6  มิถุนายน  2558</t>
  </si>
  <si>
    <t>ณ ห้องทับทิม - เกษม เภสัชกรรมสมาคมแห่งประเทศไทยในพระบรมราชูปถัมภ์</t>
  </si>
  <si>
    <t>N = 42</t>
  </si>
  <si>
    <t>4.1.1  จริยธรรมการวิจัยในคน</t>
  </si>
  <si>
    <t>4.1.2  การตรวจสอบการคัดลอกผลงานวิชาการ</t>
  </si>
  <si>
    <t xml:space="preserve">4.1.3  การเขียนผลงานวิทยานิพนธ์ โดยไม่มีการคัดลอก
</t>
  </si>
  <si>
    <t>4.2.1   จริยธรรมการวิจัยในคน</t>
  </si>
  <si>
    <t>4.2.2  การตรวจสอบการคัดลอกผลงานวิชาการ</t>
  </si>
  <si>
    <t xml:space="preserve">4.2.3  การเขียนผลงานวิทยานิพนธ์ โดยไม่มีการคัดลอก
</t>
  </si>
  <si>
    <t xml:space="preserve">   1.2  ความเหมาะสมของวันจัดโครงการ (วันเสาร์ที่ 6 มิถุนายน 2558)</t>
  </si>
  <si>
    <t>4.1  ความรู้ และความสามารถในการถ่ายทอดความรู้ของวิทยากร 
(ศ.แพทย์หญิงพรรณแข มไหสะวริยะ)</t>
  </si>
  <si>
    <t>4.2  ความรู้ และความสามารถในการถ่ายทอดความรู้ของวิทยากร 
(รศ.ดร.รัตติมา จีนาพงษา)</t>
  </si>
  <si>
    <t xml:space="preserve">4.3  การเข้ารับการอบรมจริยธรรมการวิจัยในครั้งนี้เป็นประโยชน์ต่อการทำวิทยานิพนธ์และรายงานการค้นตนเองของท่าน
</t>
  </si>
  <si>
    <t>ควรมีการบอกพิกัดสถานที่อบรม เพื่อง่ายต่อการเดินทาง</t>
  </si>
  <si>
    <t>เภสัชกรรมชุมชน</t>
  </si>
  <si>
    <t>ผู้เข้าร่วมจากภายนอก</t>
  </si>
  <si>
    <t>ฟิสิกส์ประยุกต์</t>
  </si>
  <si>
    <t>จนท.บว</t>
  </si>
  <si>
    <t>เวชศาสตร์ครอบครัวและชุมชน</t>
  </si>
  <si>
    <t>จากตาราง 1 พบว่า ส่วนใหญ่ผู้ตอบแบบสอบถามเป็นนิสิตระดับปริญญาโท  ร้อยละ  95.24</t>
  </si>
  <si>
    <t>รองลงมาได้แก่นิสิตระดับปริญญาเอก  และผู้เข้าร่วมจากภายนอก ร้อยละ 2.38</t>
  </si>
  <si>
    <t>เจ้าหน้าที่บัณฑิตวิทยาลัย</t>
  </si>
  <si>
    <t>จากตาราง 2  พบว่าผู้ตอบแบบสอบถามทราบข้อมูลจากคณะที่สังกัด มากที่สุดร้อยละ 80.85</t>
  </si>
  <si>
    <t>รองลงมาได้แก่ website บัณฑิตวิทยาลัย ร้อยละ 8.51</t>
  </si>
  <si>
    <t>จากตาราง 4 พบว่าผู้ตอบแบบสอบถามมีความคิดเห็นเกี่ยวกับการจัดโครงการอบรมจริยธรรมการวิจัย</t>
  </si>
  <si>
    <t>ในพระบรมราชูปถัมภ์ ในภาพรวมพบว่า ผู้เข้าร่วมโครงการฯ มีความคิดเห็นอยู่ในระดับมาก (ค่าเฉลี่ย 4.11)</t>
  </si>
  <si>
    <t>(ตอบได้มากกว่า 1 ข้อ)</t>
  </si>
  <si>
    <t xml:space="preserve">          จากการจัดโครงการอบรมจริยธรรมการวิจัยระดับบัณฑิตศึกษา ในวันเสาร์ที่ 6  มิถุนายน  2558 </t>
  </si>
  <si>
    <t>บัณฑิตวิทยาลัย  ร้อยละ 8.51 ความคิดเห็นเกี่ยวกับการจัดโครงการอบรมจริยธรรมการวิจัยระดับบัณฑิตศึกษา</t>
  </si>
  <si>
    <t xml:space="preserve">อยู่ในระดับปานกลาง (ค่าเฉลี่ย 2.69) และหลังเข้ารับการอบรมค่าเฉลี่ยความรู้ ความเข้าใจสูงขึ้น อยู่ในระดับมาก </t>
  </si>
  <si>
    <t xml:space="preserve">          ความคิดเห็นเกี่ยวกับการจัดโครงการฯ ในภาพรวมอยู่ในระดับมาก (ค่าเฉลี่ย 4.11) เมื่อพิจารณารายด้าน</t>
  </si>
  <si>
    <t>(ค่าเฉลี่ย 4.59) รองลงมาคือ ด้านเจ้าหน้าที่ให้บริการ (ค่าเฉลี่ย 4.57) และพิจารณารายข้อแล้วพบว่า</t>
  </si>
  <si>
    <t>ของท่าน (ค่าเฉลี่ย 4.19)</t>
  </si>
  <si>
    <t xml:space="preserve">          ข้อเสนอแนะการจัดโครงการครั้งต่อไปคือ ควรมีการบอกพิกัดสถานที่อบรม เพื่อง่ายต่อการเดินทาง</t>
  </si>
  <si>
    <t>4. ได้รับทราบขั้นตอนในการขอจริยธรรมการวิจัยในคน</t>
  </si>
  <si>
    <t xml:space="preserve">     เฉลี่ยรวมด้านขั้นตอนในการขอจริยธรรมการวิจัยในคน</t>
  </si>
  <si>
    <t>ระดับบัณฑิตศึกษา ในวันที่ 6  มิถุนายน 2558  ณ  ห้องทับทิม - เกษม เภสัชกรรมสมาคมแห่งประเทศไทย</t>
  </si>
  <si>
    <t>จัดอบรมที่มหาวิทยาลัยนเรศวร</t>
  </si>
  <si>
    <t xml:space="preserve">          และควรจัดอบรมที่มหาวิทยาลัยนเรศวร</t>
  </si>
  <si>
    <t>ณ ห้องทับทิม - เกษม เภสัชกรรมสมาคมแห่งประเทศไทยในพระบรมราชูปถัมภ์ มีผู้เข้าร่วมโครงการ</t>
  </si>
  <si>
    <t xml:space="preserve">จำนวน 44 คน มีผู้ตอบแบบสอบถาม จำนวนทั้งสิ้น 42 คน คิดเป็นร้อยละ 95.45 ของผู้เข้าร่วมโครงการ </t>
  </si>
  <si>
    <t>ร้อยละ 2.38 ตามลำดับ</t>
  </si>
  <si>
    <t xml:space="preserve">          ผู้ตอบแบบสอบถามทราบข้อมูลจากคณะที่สังกัด  มากที่สุด ร้อยละ 80.85 รองลงมาได้แก่ website</t>
  </si>
  <si>
    <t>พบว่า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</t>
  </si>
  <si>
    <t>(ค่าเฉลี่ย 4.14)  เมื่อพิจารณารายข้อพบว่า ก่อนการอบรบผู้เข้าร่วมโครงการมีความรู้เรื่องการตรวจสอบการคัดลอก</t>
  </si>
  <si>
    <t>พบว่า ทุกด้านอยู่ในระดับมากและมากที่สุด โดยด้านที่มีค่าเฉลี่ยสูงที่สุด คือ ด้านขั้นตอนในการขอจริยธรรมการวิจัยฯ</t>
  </si>
  <si>
    <t xml:space="preserve">ข้อที่มีค่าเฉลี่ยสูงที่สุด คือ ความรู้ และความสามารถในการถ่ายทอดความรู้ของวิทยากร (รศ.ดร.รัตติมา จีนาพงษา) </t>
  </si>
  <si>
    <t>(ค่าเฉลี่ย 4.71) และข้อที่มีค่าเฉลี่ยต่ำที่สุด คือ  เนื้อหาสาระของเอกสารประกอบการอบรมตรงตามความต้องการ</t>
  </si>
  <si>
    <t>เมื่อพิจารณารายด้านแล้วพบว่า ทุกด้านอยู่ในระดับมากและมากที่สุด โดยด้านที่มีค่าเฉลี่ยสูงที่สุด คือ</t>
  </si>
  <si>
    <t xml:space="preserve">ด้านขั้นตอนในการขอจริยธรรมการวิจัยฯ (ค่าเฉลี่ย 4.59) รองลงมาคือ ด้านเจ้าหน้าที่ให้บริการ (ค่าเฉลี่ย 4.57)  </t>
  </si>
  <si>
    <t xml:space="preserve">โดยผู้เข้าร่วมโครงการ เป็นนิสิตปริญญาโท ร้อยละ 95.24  นิสิตระดับปริญญาเอก และผู้เข้าร่วมจากภายนอก </t>
  </si>
  <si>
    <t>และพิจารณารายข้อแล้วพบว่า ข้อที่มีค่าเฉลี่ยสูงที่สุด คือ ความรู้ และความสามารถในการถ่ายทอดความรู้</t>
  </si>
  <si>
    <t>ของวิทยากร  (รศ.ดร.รัตติมา จีนาพงษา) (ค่าเฉลี่ย 4.71) และข้อที่มีค่าเฉลี่ยต่ำที่สุด คือ เนื้อหาสาระของ</t>
  </si>
  <si>
    <t>เอกสารประกอบการอบรมตรงตามความต้องการของท่าน (ค่าเฉลี่ย 4.19)</t>
  </si>
  <si>
    <t>จากตาราง 3 ก่อนเข้ารับการอบรมผู้เข้าร่วมโครงการมีความรู้ความเข้าใจเกี่ยวกับกิจกรรม</t>
  </si>
  <si>
    <t xml:space="preserve">ที่จัดในโครงการฯ ภาพรวม อยู่ในระดับปานกลาง (ค่าเฉลี่ย 2.69) และหลังเข้ารับการอบรมค่าเฉลี่ยความรู้ </t>
  </si>
  <si>
    <t>ความเข้าใจสูงขึ้น อยู่ในระดับมาก (ค่าเฉลี่ย 4.14) เมื่อพิจารณารายข้อพบว่า ก่อนการอบรบเข้าร่วมโครงการ</t>
  </si>
  <si>
    <r>
      <t>ตอนที่ 1</t>
    </r>
    <r>
      <rPr>
        <b/>
        <sz val="16"/>
        <color theme="1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</si>
  <si>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color theme="1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</si>
  <si>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 xml:space="preserve">ตาราง 2 </t>
    </r>
    <r>
      <rPr>
        <sz val="16"/>
        <color theme="1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</si>
  <si>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</si>
  <si>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r>
      <t>ตาราง  3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</si>
  <si>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สูงที่สุด  (ค่าเฉลี่ย 4.21)</t>
  </si>
  <si>
    <t>ผลงานวิชาการต่ำที่สุด (ค่าเฉลี่ย 2.67) หลังการอบรมผู้เข้าร่วมโครงการมีความรู้เรื่องการเขียนผลงานวิทยานิพนธ์</t>
  </si>
  <si>
    <t>มีความรู้เรื่องการตรวจสอบการคัดลอกผลงานวิชาการต่ำที่สุด (ค่าเฉลี่ย 2.67) หลังอบรมผู้เข้าร่วมโครงการ</t>
  </si>
  <si>
    <t>มีความรู้เรื่องการเขียนผลงานวิทยานิพนธ์ โดยไม่มีการคัดลอกสูงที่สุด (ค่าเฉลี่ย 4.21)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</si>
</sst>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22"/>
      <scheme val="minor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u/>
      <sz val="15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4"/>
      <name val="TH SarabunPSK"/>
      <family val="2"/>
    </font>
    <font>
      <sz val="18"/>
      <color theme="1"/>
      <name val="Calibri"/>
      <family val="2"/>
      <charset val="222"/>
      <scheme val="minor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i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i/>
      <sz val="16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D9D2E9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2" xfId="0" applyFont="1" applyBorder="1"/>
    <xf numFmtId="2" fontId="4" fillId="0" borderId="0" xfId="0" applyNumberFormat="1" applyFont="1"/>
    <xf numFmtId="0" fontId="6" fillId="0" borderId="0" xfId="0" applyFont="1" applyFill="1" applyBorder="1" applyAlignment="1">
      <alignment horizontal="center"/>
    </xf>
    <xf numFmtId="0" fontId="10" fillId="0" borderId="0" xfId="0" applyFont="1" applyAlignment="1"/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9" fillId="0" borderId="24" xfId="0" applyFont="1" applyBorder="1" applyAlignment="1">
      <alignment horizontal="center"/>
    </xf>
    <xf numFmtId="0" fontId="6" fillId="0" borderId="1" xfId="0" applyFont="1" applyBorder="1"/>
    <xf numFmtId="2" fontId="9" fillId="0" borderId="11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22" xfId="0" applyFont="1" applyBorder="1"/>
    <xf numFmtId="0" fontId="8" fillId="0" borderId="23" xfId="0" applyFont="1" applyBorder="1"/>
    <xf numFmtId="0" fontId="9" fillId="0" borderId="23" xfId="0" applyFont="1" applyBorder="1"/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/>
    <xf numFmtId="0" fontId="11" fillId="0" borderId="0" xfId="0" applyFont="1"/>
    <xf numFmtId="0" fontId="3" fillId="0" borderId="0" xfId="0" applyFont="1" applyBorder="1"/>
    <xf numFmtId="0" fontId="6" fillId="0" borderId="20" xfId="0" applyFont="1" applyFill="1" applyBorder="1" applyAlignment="1">
      <alignment horizontal="center" vertical="center"/>
    </xf>
    <xf numFmtId="0" fontId="13" fillId="0" borderId="0" xfId="0" applyFont="1"/>
    <xf numFmtId="0" fontId="1" fillId="0" borderId="0" xfId="0" applyFont="1" applyAlignment="1">
      <alignment horizontal="center" wrapText="1"/>
    </xf>
    <xf numFmtId="0" fontId="1" fillId="4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1" fillId="4" borderId="0" xfId="0" applyFont="1" applyFill="1" applyAlignment="1">
      <alignment horizontal="right" wrapText="1"/>
    </xf>
    <xf numFmtId="0" fontId="1" fillId="5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3" fillId="0" borderId="17" xfId="0" applyFont="1" applyBorder="1"/>
    <xf numFmtId="0" fontId="12" fillId="0" borderId="10" xfId="0" applyFont="1" applyBorder="1" applyAlignment="1">
      <alignment horizontal="center"/>
    </xf>
    <xf numFmtId="0" fontId="4" fillId="0" borderId="0" xfId="0" applyFont="1" applyAlignment="1">
      <alignment vertical="top"/>
    </xf>
    <xf numFmtId="2" fontId="6" fillId="0" borderId="10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4" fillId="0" borderId="18" xfId="0" applyFont="1" applyBorder="1"/>
    <xf numFmtId="2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1" fillId="6" borderId="0" xfId="0" applyFont="1" applyFill="1" applyAlignment="1">
      <alignment horizontal="right" wrapText="1"/>
    </xf>
    <xf numFmtId="0" fontId="2" fillId="6" borderId="0" xfId="0" applyFont="1" applyFill="1" applyAlignment="1">
      <alignment wrapText="1"/>
    </xf>
    <xf numFmtId="2" fontId="2" fillId="0" borderId="0" xfId="0" applyNumberFormat="1" applyFont="1" applyAlignment="1">
      <alignment wrapText="1"/>
    </xf>
    <xf numFmtId="0" fontId="2" fillId="7" borderId="0" xfId="0" applyFont="1" applyFill="1" applyAlignment="1">
      <alignment wrapText="1"/>
    </xf>
    <xf numFmtId="2" fontId="2" fillId="7" borderId="0" xfId="0" applyNumberFormat="1" applyFont="1" applyFill="1" applyAlignment="1">
      <alignment wrapText="1"/>
    </xf>
    <xf numFmtId="0" fontId="2" fillId="8" borderId="0" xfId="0" applyFont="1" applyFill="1" applyAlignment="1">
      <alignment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wrapText="1"/>
    </xf>
    <xf numFmtId="2" fontId="2" fillId="9" borderId="0" xfId="0" applyNumberFormat="1" applyFont="1" applyFill="1" applyAlignment="1">
      <alignment wrapText="1"/>
    </xf>
    <xf numFmtId="0" fontId="1" fillId="7" borderId="0" xfId="0" applyFont="1" applyFill="1" applyAlignment="1">
      <alignment horizontal="right" wrapText="1"/>
    </xf>
    <xf numFmtId="2" fontId="2" fillId="5" borderId="0" xfId="0" applyNumberFormat="1" applyFont="1" applyFill="1" applyAlignment="1">
      <alignment wrapText="1"/>
    </xf>
    <xf numFmtId="0" fontId="1" fillId="10" borderId="0" xfId="0" applyFont="1" applyFill="1" applyAlignment="1">
      <alignment wrapText="1"/>
    </xf>
    <xf numFmtId="0" fontId="2" fillId="10" borderId="0" xfId="0" applyFont="1" applyFill="1" applyAlignment="1">
      <alignment wrapText="1"/>
    </xf>
    <xf numFmtId="2" fontId="2" fillId="10" borderId="0" xfId="0" applyNumberFormat="1" applyFont="1" applyFill="1" applyAlignment="1">
      <alignment wrapText="1"/>
    </xf>
    <xf numFmtId="0" fontId="19" fillId="10" borderId="0" xfId="0" applyFont="1" applyFill="1" applyAlignment="1">
      <alignment wrapText="1"/>
    </xf>
    <xf numFmtId="2" fontId="19" fillId="10" borderId="0" xfId="0" applyNumberFormat="1" applyFont="1" applyFill="1" applyAlignment="1">
      <alignment wrapText="1"/>
    </xf>
    <xf numFmtId="0" fontId="19" fillId="9" borderId="0" xfId="0" applyFont="1" applyFill="1" applyAlignment="1">
      <alignment wrapText="1"/>
    </xf>
    <xf numFmtId="2" fontId="19" fillId="9" borderId="0" xfId="0" applyNumberFormat="1" applyFont="1" applyFill="1" applyAlignment="1">
      <alignment wrapText="1"/>
    </xf>
    <xf numFmtId="0" fontId="19" fillId="4" borderId="0" xfId="0" applyFont="1" applyFill="1" applyAlignment="1">
      <alignment wrapText="1"/>
    </xf>
    <xf numFmtId="2" fontId="19" fillId="4" borderId="0" xfId="0" applyNumberFormat="1" applyFont="1" applyFill="1" applyAlignment="1">
      <alignment wrapText="1"/>
    </xf>
    <xf numFmtId="0" fontId="19" fillId="7" borderId="0" xfId="0" applyFont="1" applyFill="1" applyAlignment="1">
      <alignment wrapText="1"/>
    </xf>
    <xf numFmtId="2" fontId="19" fillId="7" borderId="0" xfId="0" applyNumberFormat="1" applyFont="1" applyFill="1" applyAlignment="1">
      <alignment wrapText="1"/>
    </xf>
    <xf numFmtId="0" fontId="19" fillId="5" borderId="0" xfId="0" applyFont="1" applyFill="1" applyAlignment="1">
      <alignment wrapText="1"/>
    </xf>
    <xf numFmtId="2" fontId="19" fillId="5" borderId="0" xfId="0" applyNumberFormat="1" applyFont="1" applyFill="1" applyAlignment="1">
      <alignment wrapText="1"/>
    </xf>
    <xf numFmtId="0" fontId="3" fillId="11" borderId="0" xfId="0" applyFont="1" applyFill="1" applyAlignment="1">
      <alignment horizontal="right"/>
    </xf>
    <xf numFmtId="2" fontId="2" fillId="11" borderId="0" xfId="0" applyNumberFormat="1" applyFont="1" applyFill="1" applyAlignment="1">
      <alignment wrapText="1"/>
    </xf>
    <xf numFmtId="0" fontId="1" fillId="12" borderId="0" xfId="0" applyFont="1" applyFill="1" applyAlignment="1">
      <alignment wrapText="1"/>
    </xf>
    <xf numFmtId="0" fontId="2" fillId="12" borderId="0" xfId="0" applyFont="1" applyFill="1" applyAlignment="1">
      <alignment wrapText="1"/>
    </xf>
    <xf numFmtId="2" fontId="2" fillId="12" borderId="0" xfId="0" applyNumberFormat="1" applyFont="1" applyFill="1" applyAlignment="1">
      <alignment wrapText="1"/>
    </xf>
    <xf numFmtId="2" fontId="19" fillId="12" borderId="0" xfId="0" applyNumberFormat="1" applyFont="1" applyFill="1" applyAlignment="1">
      <alignment wrapText="1"/>
    </xf>
    <xf numFmtId="0" fontId="1" fillId="7" borderId="0" xfId="0" applyFont="1" applyFill="1" applyAlignment="1">
      <alignment horizontal="center" wrapText="1"/>
    </xf>
    <xf numFmtId="0" fontId="20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/>
    <xf numFmtId="0" fontId="4" fillId="0" borderId="16" xfId="0" applyFont="1" applyBorder="1" applyAlignment="1"/>
    <xf numFmtId="0" fontId="4" fillId="0" borderId="17" xfId="0" applyFont="1" applyBorder="1" applyAlignment="1"/>
    <xf numFmtId="0" fontId="4" fillId="0" borderId="32" xfId="0" applyFont="1" applyBorder="1" applyAlignment="1"/>
    <xf numFmtId="0" fontId="2" fillId="13" borderId="0" xfId="0" applyFont="1" applyFill="1" applyAlignment="1">
      <alignment wrapText="1"/>
    </xf>
    <xf numFmtId="49" fontId="16" fillId="0" borderId="0" xfId="0" applyNumberFormat="1" applyFont="1" applyAlignment="1">
      <alignment horizontal="center"/>
    </xf>
    <xf numFmtId="0" fontId="16" fillId="0" borderId="30" xfId="0" applyFont="1" applyFill="1" applyBorder="1" applyAlignment="1">
      <alignment horizontal="left"/>
    </xf>
    <xf numFmtId="0" fontId="16" fillId="0" borderId="28" xfId="0" applyFont="1" applyFill="1" applyBorder="1" applyAlignment="1">
      <alignment horizontal="center"/>
    </xf>
    <xf numFmtId="2" fontId="16" fillId="0" borderId="28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2" fontId="16" fillId="0" borderId="31" xfId="0" applyNumberFormat="1" applyFont="1" applyFill="1" applyBorder="1" applyAlignment="1">
      <alignment horizontal="center"/>
    </xf>
    <xf numFmtId="1" fontId="18" fillId="0" borderId="21" xfId="0" applyNumberFormat="1" applyFont="1" applyFill="1" applyBorder="1" applyAlignment="1">
      <alignment horizontal="center"/>
    </xf>
    <xf numFmtId="2" fontId="18" fillId="0" borderId="21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 vertical="top"/>
    </xf>
    <xf numFmtId="2" fontId="9" fillId="0" borderId="21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22" fillId="0" borderId="0" xfId="0" applyFont="1" applyAlignment="1"/>
    <xf numFmtId="0" fontId="23" fillId="0" borderId="0" xfId="0" applyFont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0" fontId="3" fillId="0" borderId="0" xfId="0" applyFont="1" applyAlignment="1">
      <alignment horizontal="left" indent="5"/>
    </xf>
    <xf numFmtId="0" fontId="24" fillId="0" borderId="0" xfId="0" applyFont="1"/>
    <xf numFmtId="0" fontId="3" fillId="0" borderId="0" xfId="0" applyFont="1" applyFill="1" applyBorder="1" applyAlignment="1">
      <alignment horizontal="left" vertical="center" indent="5"/>
    </xf>
    <xf numFmtId="0" fontId="12" fillId="0" borderId="0" xfId="0" applyFont="1" applyFill="1" applyBorder="1" applyAlignment="1">
      <alignment horizontal="left" vertical="center" indent="5"/>
    </xf>
    <xf numFmtId="0" fontId="24" fillId="0" borderId="0" xfId="0" applyFont="1" applyAlignment="1">
      <alignment horizontal="left" indent="5"/>
    </xf>
    <xf numFmtId="0" fontId="25" fillId="0" borderId="0" xfId="0" applyFont="1"/>
    <xf numFmtId="1" fontId="16" fillId="0" borderId="18" xfId="0" applyNumberFormat="1" applyFont="1" applyFill="1" applyBorder="1" applyAlignment="1">
      <alignment horizontal="center"/>
    </xf>
    <xf numFmtId="2" fontId="16" fillId="0" borderId="18" xfId="0" applyNumberFormat="1" applyFont="1" applyFill="1" applyBorder="1" applyAlignment="1">
      <alignment horizontal="center"/>
    </xf>
    <xf numFmtId="0" fontId="3" fillId="0" borderId="18" xfId="0" applyFont="1" applyBorder="1"/>
    <xf numFmtId="0" fontId="3" fillId="0" borderId="0" xfId="0" applyFont="1" applyAlignment="1">
      <alignment horizontal="left" indent="5"/>
    </xf>
    <xf numFmtId="0" fontId="13" fillId="0" borderId="0" xfId="0" applyFont="1" applyAlignment="1">
      <alignment horizontal="center"/>
    </xf>
    <xf numFmtId="2" fontId="18" fillId="0" borderId="9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Alignment="1"/>
    <xf numFmtId="0" fontId="26" fillId="0" borderId="0" xfId="0" applyFont="1"/>
    <xf numFmtId="0" fontId="27" fillId="0" borderId="0" xfId="0" applyFont="1"/>
    <xf numFmtId="0" fontId="28" fillId="0" borderId="18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10" xfId="0" applyFont="1" applyFill="1" applyBorder="1" applyAlignment="1">
      <alignment horizontal="center"/>
    </xf>
    <xf numFmtId="0" fontId="3" fillId="0" borderId="0" xfId="0" applyFont="1" applyAlignment="1">
      <alignment horizontal="left" indent="5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 indent="5"/>
    </xf>
    <xf numFmtId="0" fontId="12" fillId="0" borderId="0" xfId="0" applyFont="1" applyFill="1" applyBorder="1" applyAlignment="1">
      <alignment horizontal="left" vertical="center" indent="5"/>
    </xf>
    <xf numFmtId="0" fontId="3" fillId="0" borderId="0" xfId="0" applyFont="1" applyAlignment="1">
      <alignment horizontal="left" vertical="center" indent="5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left"/>
    </xf>
    <xf numFmtId="0" fontId="16" fillId="0" borderId="29" xfId="0" applyFont="1" applyFill="1" applyBorder="1" applyAlignment="1">
      <alignment horizontal="left"/>
    </xf>
    <xf numFmtId="0" fontId="4" fillId="0" borderId="18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wrapText="1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85</xdr:row>
          <xdr:rowOff>66675</xdr:rowOff>
        </xdr:from>
        <xdr:to>
          <xdr:col>5</xdr:col>
          <xdr:colOff>390525</xdr:colOff>
          <xdr:row>85</xdr:row>
          <xdr:rowOff>247650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47</xdr:row>
          <xdr:rowOff>57150</xdr:rowOff>
        </xdr:from>
        <xdr:to>
          <xdr:col>5</xdr:col>
          <xdr:colOff>390525</xdr:colOff>
          <xdr:row>47</xdr:row>
          <xdr:rowOff>247650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tac\Downloads\ethich_December_26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ีย์ข้อมูล"/>
      <sheetName val="บทสรุป"/>
      <sheetName val="สรุปผล"/>
      <sheetName val="ข้อเสนอแนะ"/>
      <sheetName val="Sheet1"/>
    </sheetNames>
    <sheetDataSet>
      <sheetData sheetId="0" refreshError="1">
        <row r="3">
          <cell r="K3">
            <v>4</v>
          </cell>
        </row>
        <row r="223">
          <cell r="K223" t="str">
            <v>website บัณฑิตวิทยาลัย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0"/>
  <sheetViews>
    <sheetView topLeftCell="B40" zoomScale="110" zoomScaleNormal="110" workbookViewId="0">
      <selection activeCell="D14" sqref="D14"/>
    </sheetView>
  </sheetViews>
  <sheetFormatPr defaultColWidth="15" defaultRowHeight="18.75"/>
  <cols>
    <col min="1" max="1" width="4" style="4" bestFit="1" customWidth="1"/>
    <col min="2" max="2" width="7.7109375" style="4" customWidth="1"/>
    <col min="3" max="3" width="28.140625" style="4" customWidth="1"/>
    <col min="4" max="4" width="32.7109375" style="4" customWidth="1"/>
    <col min="5" max="5" width="6.7109375" style="4" customWidth="1"/>
    <col min="6" max="6" width="6.140625" style="4" customWidth="1"/>
    <col min="7" max="9" width="8.85546875" style="4" customWidth="1"/>
    <col min="10" max="10" width="6.42578125" style="90" customWidth="1"/>
    <col min="11" max="12" width="7.7109375" style="90" customWidth="1"/>
    <col min="13" max="14" width="7.7109375" style="75" customWidth="1"/>
    <col min="15" max="19" width="7.7109375" style="70" customWidth="1"/>
    <col min="20" max="25" width="8.28515625" style="4" hidden="1" customWidth="1"/>
    <col min="26" max="26" width="7.42578125" style="66" customWidth="1"/>
    <col min="27" max="27" width="7.140625" style="66" customWidth="1"/>
    <col min="28" max="28" width="6.7109375" style="66" customWidth="1"/>
    <col min="29" max="29" width="5.85546875" style="64" hidden="1" customWidth="1"/>
    <col min="30" max="30" width="6.140625" style="64" hidden="1" customWidth="1"/>
    <col min="31" max="31" width="6.7109375" style="64" hidden="1" customWidth="1"/>
    <col min="32" max="32" width="6.140625" style="64" hidden="1" customWidth="1"/>
    <col min="33" max="33" width="8.5703125" style="38" hidden="1" customWidth="1"/>
    <col min="34" max="34" width="7.7109375" style="38" hidden="1" customWidth="1"/>
    <col min="35" max="35" width="7.140625" style="38" hidden="1" customWidth="1"/>
    <col min="36" max="36" width="6.42578125" style="38" hidden="1" customWidth="1"/>
    <col min="37" max="37" width="7.42578125" style="38" hidden="1" customWidth="1"/>
    <col min="38" max="43" width="7.42578125" style="66" customWidth="1"/>
    <col min="44" max="44" width="7.7109375" style="41" customWidth="1"/>
    <col min="45" max="45" width="9.140625" style="41" customWidth="1"/>
    <col min="46" max="46" width="9.42578125" style="41" customWidth="1"/>
    <col min="47" max="16384" width="15" style="4"/>
  </cols>
  <sheetData>
    <row r="1" spans="1:46" s="1" customFormat="1" ht="26.25" customHeight="1">
      <c r="B1" s="36" t="s">
        <v>0</v>
      </c>
      <c r="C1" s="36" t="s">
        <v>1</v>
      </c>
      <c r="D1" s="36" t="s">
        <v>2</v>
      </c>
      <c r="E1" s="36" t="s">
        <v>3</v>
      </c>
      <c r="F1" s="36" t="s">
        <v>1</v>
      </c>
      <c r="G1" s="36" t="s">
        <v>4</v>
      </c>
      <c r="H1" s="36" t="s">
        <v>5</v>
      </c>
      <c r="I1" s="36" t="s">
        <v>81</v>
      </c>
      <c r="J1" s="89">
        <v>1.1000000000000001</v>
      </c>
      <c r="K1" s="89">
        <v>1.2</v>
      </c>
      <c r="L1" s="89">
        <v>1.3</v>
      </c>
      <c r="M1" s="74">
        <v>2.1</v>
      </c>
      <c r="N1" s="74">
        <v>2.2000000000000002</v>
      </c>
      <c r="O1" s="69">
        <v>3.1</v>
      </c>
      <c r="P1" s="69">
        <v>3.2</v>
      </c>
      <c r="Q1" s="69">
        <v>3.3</v>
      </c>
      <c r="R1" s="69">
        <v>3.4</v>
      </c>
      <c r="S1" s="69">
        <v>3.5</v>
      </c>
      <c r="T1" s="2">
        <v>4.0999999999999996</v>
      </c>
      <c r="U1" s="2" t="s">
        <v>6</v>
      </c>
      <c r="V1" s="2">
        <v>4.2</v>
      </c>
      <c r="W1" s="2" t="s">
        <v>7</v>
      </c>
      <c r="X1" s="3">
        <v>4.3</v>
      </c>
      <c r="Y1" s="3">
        <v>4.4000000000000004</v>
      </c>
      <c r="Z1" s="72" t="s">
        <v>6</v>
      </c>
      <c r="AA1" s="72" t="s">
        <v>51</v>
      </c>
      <c r="AB1" s="72" t="s">
        <v>52</v>
      </c>
      <c r="AC1" s="63" t="s">
        <v>7</v>
      </c>
      <c r="AD1" s="63" t="s">
        <v>53</v>
      </c>
      <c r="AE1" s="63" t="s">
        <v>54</v>
      </c>
      <c r="AF1" s="63" t="s">
        <v>55</v>
      </c>
      <c r="AG1" s="39" t="s">
        <v>56</v>
      </c>
      <c r="AH1" s="37">
        <v>4.3</v>
      </c>
      <c r="AI1" s="37">
        <v>4.4000000000000004</v>
      </c>
      <c r="AJ1" s="37">
        <v>4.5</v>
      </c>
      <c r="AK1" s="37">
        <v>4.5999999999999996</v>
      </c>
      <c r="AL1" s="93" t="s">
        <v>7</v>
      </c>
      <c r="AM1" s="93" t="s">
        <v>53</v>
      </c>
      <c r="AN1" s="93" t="s">
        <v>54</v>
      </c>
      <c r="AO1" s="93">
        <v>4.3</v>
      </c>
      <c r="AP1" s="93">
        <v>4.4000000000000004</v>
      </c>
      <c r="AQ1" s="93">
        <v>4.5</v>
      </c>
      <c r="AR1" s="40">
        <v>5.0999999999999996</v>
      </c>
      <c r="AS1" s="40">
        <v>5.2</v>
      </c>
      <c r="AT1" s="40">
        <v>5.3</v>
      </c>
    </row>
    <row r="2" spans="1:46">
      <c r="A2" s="4">
        <v>1</v>
      </c>
      <c r="B2" s="4">
        <v>2</v>
      </c>
      <c r="C2" s="4" t="s">
        <v>8</v>
      </c>
      <c r="D2" s="4" t="s">
        <v>78</v>
      </c>
      <c r="E2" s="4">
        <v>0</v>
      </c>
      <c r="F2" s="4">
        <v>0</v>
      </c>
      <c r="G2" s="4">
        <v>0</v>
      </c>
      <c r="H2" s="4">
        <v>1</v>
      </c>
      <c r="I2" s="4">
        <v>0</v>
      </c>
      <c r="J2" s="90">
        <v>5</v>
      </c>
      <c r="K2" s="90">
        <v>5</v>
      </c>
      <c r="L2" s="90">
        <v>5</v>
      </c>
      <c r="M2" s="75">
        <v>5</v>
      </c>
      <c r="N2" s="75">
        <v>5</v>
      </c>
      <c r="O2" s="70">
        <v>5</v>
      </c>
      <c r="P2" s="70">
        <v>5</v>
      </c>
      <c r="Q2" s="70">
        <v>5</v>
      </c>
      <c r="R2" s="70">
        <v>5</v>
      </c>
      <c r="S2" s="70">
        <v>5</v>
      </c>
      <c r="T2" s="5">
        <v>3</v>
      </c>
      <c r="U2" s="5">
        <v>3</v>
      </c>
      <c r="V2" s="5">
        <v>4</v>
      </c>
      <c r="W2" s="5">
        <v>4</v>
      </c>
      <c r="X2" s="6">
        <v>5</v>
      </c>
      <c r="Y2" s="6">
        <v>5</v>
      </c>
      <c r="Z2" s="66">
        <v>5</v>
      </c>
      <c r="AA2" s="66">
        <v>5</v>
      </c>
      <c r="AB2" s="66">
        <v>5</v>
      </c>
      <c r="AC2" s="64">
        <v>4</v>
      </c>
      <c r="AD2" s="64">
        <v>4</v>
      </c>
      <c r="AE2" s="64">
        <v>4</v>
      </c>
      <c r="AF2" s="64">
        <v>4</v>
      </c>
      <c r="AG2" s="38">
        <v>4</v>
      </c>
      <c r="AH2" s="38">
        <v>4</v>
      </c>
      <c r="AI2" s="38">
        <v>4</v>
      </c>
      <c r="AJ2" s="38">
        <v>4</v>
      </c>
      <c r="AK2" s="38">
        <v>4</v>
      </c>
      <c r="AL2" s="66">
        <v>5</v>
      </c>
      <c r="AM2" s="66">
        <v>5</v>
      </c>
      <c r="AN2" s="66">
        <v>5</v>
      </c>
      <c r="AO2" s="66">
        <v>5</v>
      </c>
      <c r="AP2" s="66">
        <v>5</v>
      </c>
      <c r="AQ2" s="66">
        <v>5</v>
      </c>
      <c r="AR2" s="41">
        <v>5</v>
      </c>
      <c r="AS2" s="41">
        <v>5</v>
      </c>
      <c r="AT2" s="41">
        <v>5</v>
      </c>
    </row>
    <row r="3" spans="1:46">
      <c r="A3" s="4">
        <v>2</v>
      </c>
      <c r="B3" s="4">
        <v>2</v>
      </c>
      <c r="C3" s="4" t="s">
        <v>8</v>
      </c>
      <c r="D3" s="4" t="s">
        <v>78</v>
      </c>
      <c r="E3" s="4">
        <v>0</v>
      </c>
      <c r="F3" s="4">
        <v>1</v>
      </c>
      <c r="G3" s="4">
        <v>0</v>
      </c>
      <c r="H3" s="4">
        <v>0</v>
      </c>
      <c r="I3" s="4">
        <v>0</v>
      </c>
      <c r="J3" s="90">
        <v>5</v>
      </c>
      <c r="K3" s="90">
        <v>5</v>
      </c>
      <c r="L3" s="90">
        <v>4</v>
      </c>
      <c r="M3" s="75">
        <v>5</v>
      </c>
      <c r="N3" s="75">
        <v>5</v>
      </c>
      <c r="O3" s="70">
        <v>5</v>
      </c>
      <c r="P3" s="70">
        <v>5</v>
      </c>
      <c r="Q3" s="70">
        <v>5</v>
      </c>
      <c r="R3" s="70">
        <v>5</v>
      </c>
      <c r="S3" s="70">
        <v>5</v>
      </c>
      <c r="T3" s="5">
        <v>4</v>
      </c>
      <c r="U3" s="5">
        <v>4</v>
      </c>
      <c r="V3" s="5">
        <v>4</v>
      </c>
      <c r="W3" s="5">
        <v>4</v>
      </c>
      <c r="X3" s="6">
        <v>5</v>
      </c>
      <c r="Y3" s="6">
        <v>5</v>
      </c>
      <c r="Z3" s="66">
        <v>4</v>
      </c>
      <c r="AA3" s="66">
        <v>5</v>
      </c>
      <c r="AB3" s="66">
        <v>5</v>
      </c>
      <c r="AC3" s="64">
        <v>5</v>
      </c>
      <c r="AD3" s="64">
        <v>5</v>
      </c>
      <c r="AE3" s="64">
        <v>5</v>
      </c>
      <c r="AF3" s="64">
        <v>5</v>
      </c>
      <c r="AG3" s="38">
        <v>5</v>
      </c>
      <c r="AH3" s="38">
        <v>3</v>
      </c>
      <c r="AI3" s="38">
        <v>4</v>
      </c>
      <c r="AJ3" s="38">
        <v>5</v>
      </c>
      <c r="AK3" s="38">
        <v>5</v>
      </c>
      <c r="AL3" s="66">
        <v>4</v>
      </c>
      <c r="AM3" s="66">
        <v>5</v>
      </c>
      <c r="AN3" s="66">
        <v>5</v>
      </c>
      <c r="AO3" s="66">
        <v>5</v>
      </c>
      <c r="AP3" s="66">
        <v>5</v>
      </c>
      <c r="AQ3" s="66">
        <v>5</v>
      </c>
      <c r="AR3" s="41">
        <v>5</v>
      </c>
      <c r="AS3" s="41">
        <v>5</v>
      </c>
      <c r="AT3" s="41">
        <v>5</v>
      </c>
    </row>
    <row r="4" spans="1:46">
      <c r="A4" s="4">
        <v>3</v>
      </c>
      <c r="B4" s="4">
        <v>2</v>
      </c>
      <c r="C4" s="4" t="s">
        <v>8</v>
      </c>
      <c r="D4" s="4" t="s">
        <v>78</v>
      </c>
      <c r="E4" s="4">
        <v>0</v>
      </c>
      <c r="F4" s="4">
        <v>1</v>
      </c>
      <c r="G4" s="4">
        <v>0</v>
      </c>
      <c r="H4" s="4">
        <v>0</v>
      </c>
      <c r="I4" s="4">
        <v>0</v>
      </c>
      <c r="J4" s="90">
        <v>4</v>
      </c>
      <c r="K4" s="90">
        <v>4</v>
      </c>
      <c r="L4" s="90">
        <v>4</v>
      </c>
      <c r="M4" s="75">
        <v>4</v>
      </c>
      <c r="N4" s="75">
        <v>4</v>
      </c>
      <c r="O4" s="70">
        <v>4</v>
      </c>
      <c r="P4" s="70">
        <v>3</v>
      </c>
      <c r="Q4" s="70">
        <v>4</v>
      </c>
      <c r="R4" s="70">
        <v>4</v>
      </c>
      <c r="S4" s="70">
        <v>4</v>
      </c>
      <c r="T4" s="5">
        <v>4</v>
      </c>
      <c r="U4" s="5">
        <v>4</v>
      </c>
      <c r="V4" s="5">
        <v>4</v>
      </c>
      <c r="W4" s="5">
        <v>4</v>
      </c>
      <c r="X4" s="6">
        <v>4</v>
      </c>
      <c r="Y4" s="6">
        <v>4</v>
      </c>
      <c r="Z4" s="66">
        <v>3</v>
      </c>
      <c r="AA4" s="66">
        <v>2</v>
      </c>
      <c r="AB4" s="66">
        <v>3</v>
      </c>
      <c r="AC4" s="64">
        <v>3</v>
      </c>
      <c r="AD4" s="64">
        <v>3</v>
      </c>
      <c r="AE4" s="64">
        <v>3</v>
      </c>
      <c r="AF4" s="64">
        <v>3</v>
      </c>
      <c r="AG4" s="38">
        <v>3</v>
      </c>
      <c r="AH4" s="38">
        <v>4</v>
      </c>
      <c r="AI4" s="38">
        <v>3</v>
      </c>
      <c r="AJ4" s="38">
        <v>3</v>
      </c>
      <c r="AK4" s="38">
        <v>4</v>
      </c>
      <c r="AL4" s="66">
        <v>4</v>
      </c>
      <c r="AM4" s="66">
        <v>4</v>
      </c>
      <c r="AN4" s="66">
        <v>4</v>
      </c>
      <c r="AO4" s="66">
        <v>4</v>
      </c>
      <c r="AP4" s="66">
        <v>4</v>
      </c>
      <c r="AQ4" s="66">
        <v>4</v>
      </c>
      <c r="AR4" s="41">
        <v>4</v>
      </c>
      <c r="AS4" s="41">
        <v>4</v>
      </c>
      <c r="AT4" s="41">
        <v>4</v>
      </c>
    </row>
    <row r="5" spans="1:46">
      <c r="A5" s="4">
        <v>4</v>
      </c>
      <c r="B5" s="4">
        <v>2</v>
      </c>
      <c r="C5" s="4" t="s">
        <v>8</v>
      </c>
      <c r="D5" s="4" t="s">
        <v>78</v>
      </c>
      <c r="E5" s="4">
        <v>0</v>
      </c>
      <c r="F5" s="4">
        <v>1</v>
      </c>
      <c r="G5" s="4">
        <v>0</v>
      </c>
      <c r="H5" s="4">
        <v>0</v>
      </c>
      <c r="I5" s="4">
        <v>0</v>
      </c>
      <c r="J5" s="90">
        <v>4</v>
      </c>
      <c r="K5" s="90">
        <v>4</v>
      </c>
      <c r="L5" s="90">
        <v>4</v>
      </c>
      <c r="M5" s="75">
        <v>4</v>
      </c>
      <c r="N5" s="75">
        <v>4</v>
      </c>
      <c r="O5" s="70">
        <v>4</v>
      </c>
      <c r="P5" s="70">
        <v>4</v>
      </c>
      <c r="Q5" s="70">
        <v>4</v>
      </c>
      <c r="R5" s="70">
        <v>4</v>
      </c>
      <c r="S5" s="70">
        <v>4</v>
      </c>
      <c r="T5" s="5">
        <v>4</v>
      </c>
      <c r="U5" s="5">
        <v>4</v>
      </c>
      <c r="V5" s="5">
        <v>4</v>
      </c>
      <c r="W5" s="5">
        <v>4</v>
      </c>
      <c r="X5" s="6">
        <v>4</v>
      </c>
      <c r="Y5" s="6">
        <v>4</v>
      </c>
      <c r="Z5" s="66">
        <v>2</v>
      </c>
      <c r="AA5" s="66">
        <v>2</v>
      </c>
      <c r="AB5" s="66">
        <v>2</v>
      </c>
      <c r="AC5" s="64">
        <v>4</v>
      </c>
      <c r="AD5" s="64">
        <v>4</v>
      </c>
      <c r="AE5" s="64">
        <v>5</v>
      </c>
      <c r="AF5" s="64">
        <v>4</v>
      </c>
      <c r="AG5" s="38">
        <v>4</v>
      </c>
      <c r="AH5" s="38">
        <v>5</v>
      </c>
      <c r="AI5" s="38">
        <v>3</v>
      </c>
      <c r="AJ5" s="38">
        <v>4</v>
      </c>
      <c r="AK5" s="38">
        <v>5</v>
      </c>
      <c r="AL5" s="66">
        <v>4</v>
      </c>
      <c r="AM5" s="66">
        <v>4</v>
      </c>
      <c r="AN5" s="66">
        <v>4</v>
      </c>
      <c r="AO5" s="66">
        <v>4</v>
      </c>
      <c r="AP5" s="66">
        <v>4</v>
      </c>
      <c r="AQ5" s="66">
        <v>4</v>
      </c>
      <c r="AR5" s="41">
        <v>4</v>
      </c>
      <c r="AS5" s="41">
        <v>4</v>
      </c>
      <c r="AT5" s="41">
        <v>4</v>
      </c>
    </row>
    <row r="6" spans="1:46">
      <c r="A6" s="4">
        <v>5</v>
      </c>
      <c r="B6" s="4">
        <v>2</v>
      </c>
      <c r="C6" s="4" t="s">
        <v>8</v>
      </c>
      <c r="D6" s="4" t="s">
        <v>78</v>
      </c>
      <c r="E6" s="4">
        <v>0</v>
      </c>
      <c r="F6" s="4">
        <v>1</v>
      </c>
      <c r="G6" s="4">
        <v>0</v>
      </c>
      <c r="H6" s="4">
        <v>0</v>
      </c>
      <c r="I6" s="4">
        <v>0</v>
      </c>
      <c r="J6" s="90">
        <v>5</v>
      </c>
      <c r="K6" s="90">
        <v>5</v>
      </c>
      <c r="L6" s="90">
        <v>5</v>
      </c>
      <c r="M6" s="75">
        <v>5</v>
      </c>
      <c r="N6" s="75">
        <v>5</v>
      </c>
      <c r="O6" s="70">
        <v>5</v>
      </c>
      <c r="P6" s="70">
        <v>5</v>
      </c>
      <c r="Q6" s="70">
        <v>5</v>
      </c>
      <c r="R6" s="70">
        <v>5</v>
      </c>
      <c r="S6" s="70">
        <v>5</v>
      </c>
      <c r="T6" s="5">
        <v>1</v>
      </c>
      <c r="U6" s="5">
        <v>4</v>
      </c>
      <c r="V6" s="5">
        <v>4</v>
      </c>
      <c r="W6" s="5">
        <v>4</v>
      </c>
      <c r="X6" s="6">
        <v>5</v>
      </c>
      <c r="Y6" s="6">
        <v>5</v>
      </c>
      <c r="Z6" s="66">
        <v>2</v>
      </c>
      <c r="AA6" s="66">
        <v>1</v>
      </c>
      <c r="AB6" s="66">
        <v>1</v>
      </c>
      <c r="AC6" s="64">
        <v>3</v>
      </c>
      <c r="AD6" s="64">
        <v>4</v>
      </c>
      <c r="AE6" s="64">
        <v>4</v>
      </c>
      <c r="AF6" s="64">
        <v>5</v>
      </c>
      <c r="AG6" s="38">
        <v>4</v>
      </c>
      <c r="AH6" s="38">
        <v>4</v>
      </c>
      <c r="AI6" s="38">
        <v>5</v>
      </c>
      <c r="AJ6" s="38">
        <v>4</v>
      </c>
      <c r="AK6" s="38">
        <v>5</v>
      </c>
      <c r="AL6" s="66">
        <v>4</v>
      </c>
      <c r="AM6" s="66">
        <v>4</v>
      </c>
      <c r="AN6" s="66">
        <v>4</v>
      </c>
      <c r="AO6" s="66">
        <v>4</v>
      </c>
      <c r="AP6" s="66">
        <v>5</v>
      </c>
      <c r="AQ6" s="66">
        <v>4</v>
      </c>
      <c r="AR6" s="41">
        <v>4</v>
      </c>
      <c r="AS6" s="41">
        <v>4</v>
      </c>
      <c r="AT6" s="41">
        <v>4</v>
      </c>
    </row>
    <row r="7" spans="1:46">
      <c r="A7" s="4">
        <v>6</v>
      </c>
      <c r="B7" s="4">
        <v>2</v>
      </c>
      <c r="C7" s="4" t="s">
        <v>8</v>
      </c>
      <c r="D7" s="4" t="s">
        <v>78</v>
      </c>
      <c r="E7" s="4">
        <v>0</v>
      </c>
      <c r="F7" s="4">
        <v>1</v>
      </c>
      <c r="G7" s="4">
        <v>0</v>
      </c>
      <c r="H7" s="4">
        <v>0</v>
      </c>
      <c r="I7" s="4">
        <v>0</v>
      </c>
      <c r="J7" s="90">
        <v>5</v>
      </c>
      <c r="K7" s="90">
        <v>5</v>
      </c>
      <c r="L7" s="90">
        <v>4</v>
      </c>
      <c r="M7" s="75">
        <v>5</v>
      </c>
      <c r="N7" s="75">
        <v>5</v>
      </c>
      <c r="O7" s="70">
        <v>5</v>
      </c>
      <c r="P7" s="70">
        <v>5</v>
      </c>
      <c r="Q7" s="70">
        <v>5</v>
      </c>
      <c r="R7" s="70">
        <v>3</v>
      </c>
      <c r="S7" s="70">
        <v>4</v>
      </c>
      <c r="T7" s="5">
        <v>3</v>
      </c>
      <c r="U7" s="5">
        <v>3</v>
      </c>
      <c r="V7" s="5">
        <v>4</v>
      </c>
      <c r="W7" s="5">
        <v>4</v>
      </c>
      <c r="X7" s="6">
        <v>5</v>
      </c>
      <c r="Y7" s="6">
        <v>4</v>
      </c>
      <c r="Z7" s="66">
        <v>2</v>
      </c>
      <c r="AA7" s="66">
        <v>3</v>
      </c>
      <c r="AB7" s="66">
        <v>3</v>
      </c>
      <c r="AC7" s="64">
        <v>2</v>
      </c>
      <c r="AD7" s="64">
        <v>4</v>
      </c>
      <c r="AE7" s="64">
        <v>4</v>
      </c>
      <c r="AF7" s="64">
        <v>5</v>
      </c>
      <c r="AG7" s="38">
        <v>4</v>
      </c>
      <c r="AH7" s="38">
        <v>5</v>
      </c>
      <c r="AI7" s="38">
        <v>4</v>
      </c>
      <c r="AJ7" s="38">
        <v>4</v>
      </c>
      <c r="AK7" s="38">
        <v>4</v>
      </c>
      <c r="AL7" s="66">
        <v>5</v>
      </c>
      <c r="AM7" s="66">
        <v>5</v>
      </c>
      <c r="AN7" s="66">
        <v>5</v>
      </c>
      <c r="AO7" s="66">
        <v>3</v>
      </c>
      <c r="AP7" s="66">
        <v>5</v>
      </c>
      <c r="AQ7" s="66">
        <v>5</v>
      </c>
      <c r="AR7" s="41">
        <v>4</v>
      </c>
      <c r="AS7" s="41">
        <v>5</v>
      </c>
      <c r="AT7" s="41">
        <v>5</v>
      </c>
    </row>
    <row r="8" spans="1:46">
      <c r="A8" s="4">
        <v>7</v>
      </c>
      <c r="B8" s="4">
        <v>2</v>
      </c>
      <c r="C8" s="4" t="s">
        <v>8</v>
      </c>
      <c r="D8" s="4" t="s">
        <v>78</v>
      </c>
      <c r="E8" s="4">
        <v>0</v>
      </c>
      <c r="F8" s="4">
        <v>1</v>
      </c>
      <c r="G8" s="4">
        <v>0</v>
      </c>
      <c r="H8" s="4">
        <v>0</v>
      </c>
      <c r="I8" s="4">
        <v>0</v>
      </c>
      <c r="J8" s="90">
        <v>5</v>
      </c>
      <c r="K8" s="90">
        <v>4</v>
      </c>
      <c r="L8" s="90">
        <v>3</v>
      </c>
      <c r="M8" s="75">
        <v>4</v>
      </c>
      <c r="N8" s="75">
        <v>4</v>
      </c>
      <c r="O8" s="70">
        <v>4</v>
      </c>
      <c r="P8" s="70">
        <v>4</v>
      </c>
      <c r="Q8" s="70">
        <v>4</v>
      </c>
      <c r="R8" s="70">
        <v>4</v>
      </c>
      <c r="S8" s="70">
        <v>4</v>
      </c>
      <c r="T8" s="5">
        <v>1</v>
      </c>
      <c r="U8" s="5">
        <v>1</v>
      </c>
      <c r="V8" s="5">
        <v>3</v>
      </c>
      <c r="W8" s="5">
        <v>3</v>
      </c>
      <c r="X8" s="6">
        <v>4</v>
      </c>
      <c r="Y8" s="6">
        <v>4</v>
      </c>
      <c r="Z8" s="66">
        <v>3</v>
      </c>
      <c r="AA8" s="66">
        <v>3</v>
      </c>
      <c r="AB8" s="66">
        <v>3</v>
      </c>
      <c r="AC8" s="64">
        <v>4</v>
      </c>
      <c r="AD8" s="64">
        <v>4</v>
      </c>
      <c r="AE8" s="64">
        <v>3</v>
      </c>
      <c r="AF8" s="64">
        <v>3</v>
      </c>
      <c r="AG8" s="38">
        <v>3</v>
      </c>
      <c r="AH8" s="38">
        <v>5</v>
      </c>
      <c r="AI8" s="38">
        <v>4</v>
      </c>
      <c r="AJ8" s="38">
        <v>4</v>
      </c>
      <c r="AK8" s="38">
        <v>5</v>
      </c>
      <c r="AL8" s="66">
        <v>4</v>
      </c>
      <c r="AM8" s="66">
        <v>4</v>
      </c>
      <c r="AN8" s="66">
        <v>4</v>
      </c>
      <c r="AO8" s="66">
        <v>5</v>
      </c>
      <c r="AP8" s="66">
        <v>5</v>
      </c>
      <c r="AQ8" s="66">
        <v>4</v>
      </c>
      <c r="AR8" s="41">
        <v>3</v>
      </c>
      <c r="AS8" s="41">
        <v>4</v>
      </c>
      <c r="AT8" s="41">
        <v>4</v>
      </c>
    </row>
    <row r="9" spans="1:46">
      <c r="A9" s="4">
        <v>8</v>
      </c>
      <c r="B9" s="4">
        <v>2</v>
      </c>
      <c r="C9" s="4" t="s">
        <v>8</v>
      </c>
      <c r="D9" s="4" t="s">
        <v>78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90">
        <v>5</v>
      </c>
      <c r="K9" s="90">
        <v>5</v>
      </c>
      <c r="L9" s="90">
        <v>5</v>
      </c>
      <c r="M9" s="75">
        <v>5</v>
      </c>
      <c r="N9" s="75">
        <v>5</v>
      </c>
      <c r="O9" s="70">
        <v>5</v>
      </c>
      <c r="P9" s="70">
        <v>5</v>
      </c>
      <c r="Q9" s="70">
        <v>5</v>
      </c>
      <c r="R9" s="70">
        <v>5</v>
      </c>
      <c r="S9" s="70">
        <v>5</v>
      </c>
      <c r="T9" s="5">
        <v>2</v>
      </c>
      <c r="U9" s="5">
        <v>2</v>
      </c>
      <c r="V9" s="5">
        <v>2</v>
      </c>
      <c r="W9" s="5">
        <v>4</v>
      </c>
      <c r="X9" s="6">
        <v>5</v>
      </c>
      <c r="Y9" s="6">
        <v>5</v>
      </c>
      <c r="Z9" s="66">
        <v>3</v>
      </c>
      <c r="AA9" s="66">
        <v>3</v>
      </c>
      <c r="AB9" s="66">
        <v>3</v>
      </c>
      <c r="AC9" s="64">
        <v>4</v>
      </c>
      <c r="AD9" s="64">
        <v>4</v>
      </c>
      <c r="AE9" s="64">
        <v>4</v>
      </c>
      <c r="AF9" s="64">
        <v>4</v>
      </c>
      <c r="AG9" s="38">
        <v>4</v>
      </c>
      <c r="AH9" s="38">
        <v>4</v>
      </c>
      <c r="AI9" s="38">
        <v>4</v>
      </c>
      <c r="AJ9" s="38">
        <v>4</v>
      </c>
      <c r="AK9" s="38">
        <v>4</v>
      </c>
      <c r="AL9" s="66">
        <v>4</v>
      </c>
      <c r="AM9" s="66">
        <v>5</v>
      </c>
      <c r="AN9" s="66">
        <v>5</v>
      </c>
      <c r="AO9" s="66">
        <v>5</v>
      </c>
      <c r="AP9" s="66">
        <v>5</v>
      </c>
      <c r="AQ9" s="66">
        <v>5</v>
      </c>
      <c r="AR9" s="41">
        <v>5</v>
      </c>
      <c r="AS9" s="41">
        <v>5</v>
      </c>
      <c r="AT9" s="41">
        <v>5</v>
      </c>
    </row>
    <row r="10" spans="1:46">
      <c r="A10" s="4">
        <v>9</v>
      </c>
      <c r="B10" s="4">
        <v>2</v>
      </c>
      <c r="C10" s="4" t="s">
        <v>8</v>
      </c>
      <c r="D10" s="4" t="s">
        <v>78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90">
        <v>4</v>
      </c>
      <c r="K10" s="90">
        <v>4</v>
      </c>
      <c r="L10" s="90">
        <v>4</v>
      </c>
      <c r="M10" s="75">
        <v>4</v>
      </c>
      <c r="N10" s="75">
        <v>4</v>
      </c>
      <c r="O10" s="70">
        <v>4</v>
      </c>
      <c r="P10" s="70">
        <v>4</v>
      </c>
      <c r="Q10" s="70">
        <v>4</v>
      </c>
      <c r="R10" s="70">
        <v>4</v>
      </c>
      <c r="S10" s="70">
        <v>4</v>
      </c>
      <c r="T10" s="5">
        <v>2</v>
      </c>
      <c r="U10" s="5">
        <v>2</v>
      </c>
      <c r="V10" s="5">
        <v>3</v>
      </c>
      <c r="W10" s="5">
        <v>3</v>
      </c>
      <c r="X10" s="6">
        <v>5</v>
      </c>
      <c r="Y10" s="6">
        <v>4</v>
      </c>
      <c r="Z10" s="66">
        <v>2</v>
      </c>
      <c r="AA10" s="66">
        <v>2</v>
      </c>
      <c r="AB10" s="66">
        <v>2</v>
      </c>
      <c r="AC10" s="64">
        <v>4</v>
      </c>
      <c r="AD10" s="64">
        <v>4</v>
      </c>
      <c r="AE10" s="64">
        <v>3</v>
      </c>
      <c r="AF10" s="64">
        <v>4</v>
      </c>
      <c r="AG10" s="38">
        <v>3</v>
      </c>
      <c r="AH10" s="38">
        <v>5</v>
      </c>
      <c r="AI10" s="38">
        <v>5</v>
      </c>
      <c r="AJ10" s="38">
        <v>5</v>
      </c>
      <c r="AK10" s="38">
        <v>4</v>
      </c>
      <c r="AL10" s="66">
        <v>3</v>
      </c>
      <c r="AM10" s="66">
        <v>3</v>
      </c>
      <c r="AN10" s="66">
        <v>3</v>
      </c>
      <c r="AO10" s="66">
        <v>4</v>
      </c>
      <c r="AP10" s="66">
        <v>4</v>
      </c>
      <c r="AQ10" s="66">
        <v>4</v>
      </c>
      <c r="AR10" s="41">
        <v>3</v>
      </c>
      <c r="AS10" s="41">
        <v>3</v>
      </c>
      <c r="AT10" s="41">
        <v>3</v>
      </c>
    </row>
    <row r="11" spans="1:46">
      <c r="A11" s="4">
        <v>10</v>
      </c>
      <c r="B11" s="4">
        <v>2</v>
      </c>
      <c r="C11" s="4" t="s">
        <v>8</v>
      </c>
      <c r="D11" s="4" t="s">
        <v>78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90">
        <v>4</v>
      </c>
      <c r="K11" s="90">
        <v>4</v>
      </c>
      <c r="L11" s="90">
        <v>4</v>
      </c>
      <c r="M11" s="75">
        <v>4</v>
      </c>
      <c r="N11" s="75">
        <v>4</v>
      </c>
      <c r="O11" s="70">
        <v>4</v>
      </c>
      <c r="P11" s="70">
        <v>4</v>
      </c>
      <c r="Q11" s="70">
        <v>4</v>
      </c>
      <c r="R11" s="70">
        <v>4</v>
      </c>
      <c r="S11" s="70">
        <v>4</v>
      </c>
      <c r="T11" s="5">
        <v>2</v>
      </c>
      <c r="U11" s="5">
        <v>4</v>
      </c>
      <c r="V11" s="5">
        <v>4</v>
      </c>
      <c r="W11" s="5">
        <v>4</v>
      </c>
      <c r="X11" s="6">
        <v>4</v>
      </c>
      <c r="Y11" s="6">
        <v>4</v>
      </c>
      <c r="Z11" s="66">
        <v>2</v>
      </c>
      <c r="AA11" s="66">
        <v>2</v>
      </c>
      <c r="AB11" s="66">
        <v>2</v>
      </c>
      <c r="AC11" s="64">
        <v>4</v>
      </c>
      <c r="AD11" s="64">
        <v>4</v>
      </c>
      <c r="AE11" s="64">
        <v>4</v>
      </c>
      <c r="AF11" s="64">
        <v>4</v>
      </c>
      <c r="AG11" s="38">
        <v>4</v>
      </c>
      <c r="AH11" s="38">
        <v>3</v>
      </c>
      <c r="AI11" s="38">
        <v>3</v>
      </c>
      <c r="AJ11" s="38">
        <v>3</v>
      </c>
      <c r="AK11" s="38">
        <v>4</v>
      </c>
      <c r="AL11" s="66">
        <v>4</v>
      </c>
      <c r="AM11" s="66">
        <v>4</v>
      </c>
      <c r="AN11" s="66">
        <v>4</v>
      </c>
      <c r="AO11" s="66">
        <v>5</v>
      </c>
      <c r="AP11" s="66">
        <v>5</v>
      </c>
      <c r="AQ11" s="66">
        <v>5</v>
      </c>
      <c r="AR11" s="41">
        <v>3</v>
      </c>
      <c r="AS11" s="41">
        <v>3</v>
      </c>
      <c r="AT11" s="41">
        <v>3</v>
      </c>
    </row>
    <row r="12" spans="1:46">
      <c r="A12" s="4">
        <v>11</v>
      </c>
      <c r="B12" s="4">
        <v>2</v>
      </c>
      <c r="C12" s="4" t="s">
        <v>8</v>
      </c>
      <c r="D12" s="4" t="s">
        <v>78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90">
        <v>4</v>
      </c>
      <c r="K12" s="90">
        <v>4</v>
      </c>
      <c r="L12" s="90">
        <v>4</v>
      </c>
      <c r="M12" s="75">
        <v>4</v>
      </c>
      <c r="N12" s="75">
        <v>4</v>
      </c>
      <c r="O12" s="70">
        <v>4</v>
      </c>
      <c r="P12" s="70">
        <v>4</v>
      </c>
      <c r="Q12" s="70">
        <v>4</v>
      </c>
      <c r="R12" s="70">
        <v>5</v>
      </c>
      <c r="S12" s="70">
        <v>4</v>
      </c>
      <c r="T12" s="5">
        <v>4</v>
      </c>
      <c r="U12" s="5">
        <v>4</v>
      </c>
      <c r="V12" s="5">
        <v>4</v>
      </c>
      <c r="W12" s="5">
        <v>3</v>
      </c>
      <c r="X12" s="6">
        <v>4</v>
      </c>
      <c r="Y12" s="6">
        <v>4</v>
      </c>
      <c r="Z12" s="66">
        <v>4</v>
      </c>
      <c r="AA12" s="66">
        <v>4</v>
      </c>
      <c r="AB12" s="66">
        <v>4</v>
      </c>
      <c r="AC12" s="64">
        <v>5</v>
      </c>
      <c r="AD12" s="64">
        <v>4</v>
      </c>
      <c r="AE12" s="64">
        <v>4</v>
      </c>
      <c r="AF12" s="64">
        <v>4</v>
      </c>
      <c r="AG12" s="38">
        <v>4</v>
      </c>
      <c r="AH12" s="38">
        <v>5</v>
      </c>
      <c r="AI12" s="38">
        <v>3</v>
      </c>
      <c r="AJ12" s="38">
        <v>2</v>
      </c>
      <c r="AK12" s="38">
        <v>4</v>
      </c>
      <c r="AL12" s="66">
        <v>4</v>
      </c>
      <c r="AM12" s="66">
        <v>4</v>
      </c>
      <c r="AN12" s="66">
        <v>4</v>
      </c>
      <c r="AO12" s="66">
        <v>5</v>
      </c>
      <c r="AP12" s="66">
        <v>5</v>
      </c>
      <c r="AQ12" s="66">
        <v>5</v>
      </c>
      <c r="AR12" s="41">
        <v>4</v>
      </c>
      <c r="AS12" s="41">
        <v>4</v>
      </c>
      <c r="AT12" s="41">
        <v>4</v>
      </c>
    </row>
    <row r="13" spans="1:46">
      <c r="A13" s="4">
        <v>12</v>
      </c>
      <c r="B13" s="4">
        <v>2</v>
      </c>
      <c r="C13" s="4" t="s">
        <v>8</v>
      </c>
      <c r="D13" s="4" t="s">
        <v>78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90">
        <v>4</v>
      </c>
      <c r="K13" s="90">
        <v>4</v>
      </c>
      <c r="L13" s="90">
        <v>5</v>
      </c>
      <c r="M13" s="75">
        <v>4</v>
      </c>
      <c r="N13" s="75">
        <v>4</v>
      </c>
      <c r="O13" s="70">
        <v>4</v>
      </c>
      <c r="P13" s="70">
        <v>4</v>
      </c>
      <c r="Q13" s="70">
        <v>4</v>
      </c>
      <c r="R13" s="70">
        <v>4</v>
      </c>
      <c r="S13" s="70">
        <v>4</v>
      </c>
      <c r="T13" s="5">
        <v>3</v>
      </c>
      <c r="U13" s="5">
        <v>4</v>
      </c>
      <c r="V13" s="5">
        <v>5</v>
      </c>
      <c r="W13" s="5">
        <v>5</v>
      </c>
      <c r="X13" s="6">
        <v>4</v>
      </c>
      <c r="Y13" s="6">
        <v>4</v>
      </c>
      <c r="Z13" s="66">
        <v>2</v>
      </c>
      <c r="AA13" s="66">
        <v>2</v>
      </c>
      <c r="AB13" s="66">
        <v>2</v>
      </c>
      <c r="AC13" s="64">
        <v>1</v>
      </c>
      <c r="AD13" s="64">
        <v>4</v>
      </c>
      <c r="AE13" s="64">
        <v>4</v>
      </c>
      <c r="AF13" s="64">
        <v>4</v>
      </c>
      <c r="AG13" s="38">
        <v>3</v>
      </c>
      <c r="AH13" s="38">
        <v>5</v>
      </c>
      <c r="AI13" s="38">
        <v>3</v>
      </c>
      <c r="AJ13" s="38">
        <v>3</v>
      </c>
      <c r="AK13" s="38">
        <v>3</v>
      </c>
      <c r="AL13" s="66">
        <v>4</v>
      </c>
      <c r="AM13" s="66">
        <v>4</v>
      </c>
      <c r="AN13" s="66">
        <v>4</v>
      </c>
      <c r="AO13" s="66">
        <v>5</v>
      </c>
      <c r="AP13" s="66">
        <v>5</v>
      </c>
      <c r="AQ13" s="66">
        <v>5</v>
      </c>
      <c r="AR13" s="41">
        <v>4</v>
      </c>
      <c r="AS13" s="41">
        <v>4</v>
      </c>
      <c r="AT13" s="41">
        <v>4</v>
      </c>
    </row>
    <row r="14" spans="1:46">
      <c r="A14" s="4">
        <v>13</v>
      </c>
      <c r="B14" s="4">
        <v>2</v>
      </c>
      <c r="C14" s="4" t="s">
        <v>8</v>
      </c>
      <c r="D14" s="4" t="s">
        <v>78</v>
      </c>
      <c r="E14" s="4">
        <v>0</v>
      </c>
      <c r="F14" s="4">
        <v>1</v>
      </c>
      <c r="G14" s="4">
        <v>0</v>
      </c>
      <c r="H14" s="4">
        <v>0</v>
      </c>
      <c r="I14" s="4">
        <v>0</v>
      </c>
      <c r="J14" s="90">
        <v>4</v>
      </c>
      <c r="K14" s="90">
        <v>4</v>
      </c>
      <c r="L14" s="90">
        <v>4</v>
      </c>
      <c r="M14" s="75">
        <v>4</v>
      </c>
      <c r="N14" s="75">
        <v>4</v>
      </c>
      <c r="O14" s="70">
        <v>5</v>
      </c>
      <c r="P14" s="70">
        <v>5</v>
      </c>
      <c r="Q14" s="70">
        <v>5</v>
      </c>
      <c r="R14" s="70">
        <v>5</v>
      </c>
      <c r="S14" s="70">
        <v>5</v>
      </c>
      <c r="T14" s="5">
        <v>1</v>
      </c>
      <c r="U14" s="5">
        <v>1</v>
      </c>
      <c r="V14" s="5">
        <v>3</v>
      </c>
      <c r="W14" s="5">
        <v>3</v>
      </c>
      <c r="X14" s="6">
        <v>4</v>
      </c>
      <c r="Y14" s="6">
        <v>4</v>
      </c>
      <c r="Z14" s="66">
        <v>1</v>
      </c>
      <c r="AA14" s="66">
        <v>1</v>
      </c>
      <c r="AB14" s="66">
        <v>1</v>
      </c>
      <c r="AC14" s="64">
        <v>4</v>
      </c>
      <c r="AD14" s="64">
        <v>4</v>
      </c>
      <c r="AE14" s="64">
        <v>4</v>
      </c>
      <c r="AF14" s="64">
        <v>4</v>
      </c>
      <c r="AG14" s="38">
        <v>4</v>
      </c>
      <c r="AH14" s="38">
        <v>3</v>
      </c>
      <c r="AI14" s="38">
        <v>3</v>
      </c>
      <c r="AJ14" s="38">
        <v>3</v>
      </c>
      <c r="AK14" s="38">
        <v>3</v>
      </c>
      <c r="AL14" s="66">
        <v>4</v>
      </c>
      <c r="AM14" s="66">
        <v>4</v>
      </c>
      <c r="AN14" s="66">
        <v>4</v>
      </c>
      <c r="AO14" s="66">
        <v>5</v>
      </c>
      <c r="AP14" s="66">
        <v>5</v>
      </c>
      <c r="AQ14" s="66">
        <v>5</v>
      </c>
      <c r="AR14" s="41">
        <v>4</v>
      </c>
      <c r="AS14" s="41">
        <v>4</v>
      </c>
      <c r="AT14" s="41">
        <v>4</v>
      </c>
    </row>
    <row r="15" spans="1:46">
      <c r="A15" s="4">
        <v>14</v>
      </c>
      <c r="B15" s="4">
        <v>2</v>
      </c>
      <c r="C15" s="4" t="s">
        <v>8</v>
      </c>
      <c r="D15" s="4" t="s">
        <v>78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90">
        <v>5</v>
      </c>
      <c r="K15" s="90">
        <v>5</v>
      </c>
      <c r="L15" s="90">
        <v>4</v>
      </c>
      <c r="M15" s="75">
        <v>4</v>
      </c>
      <c r="N15" s="75">
        <v>4</v>
      </c>
      <c r="O15" s="70">
        <v>5</v>
      </c>
      <c r="P15" s="70">
        <v>5</v>
      </c>
      <c r="Q15" s="70">
        <v>5</v>
      </c>
      <c r="R15" s="70">
        <v>5</v>
      </c>
      <c r="S15" s="70">
        <v>5</v>
      </c>
      <c r="T15" s="5">
        <v>4</v>
      </c>
      <c r="U15" s="5">
        <v>4</v>
      </c>
      <c r="V15" s="5">
        <v>4</v>
      </c>
      <c r="W15" s="5">
        <v>4</v>
      </c>
      <c r="X15" s="6">
        <v>5</v>
      </c>
      <c r="Y15" s="6">
        <v>5</v>
      </c>
      <c r="Z15" s="66">
        <v>3</v>
      </c>
      <c r="AA15" s="66">
        <v>3</v>
      </c>
      <c r="AB15" s="66">
        <v>3</v>
      </c>
      <c r="AC15" s="64">
        <v>4</v>
      </c>
      <c r="AD15" s="64">
        <v>5</v>
      </c>
      <c r="AE15" s="64">
        <v>5</v>
      </c>
      <c r="AF15" s="64">
        <v>5</v>
      </c>
      <c r="AG15" s="38">
        <v>5</v>
      </c>
      <c r="AH15" s="38">
        <v>5</v>
      </c>
      <c r="AI15" s="38">
        <v>5</v>
      </c>
      <c r="AJ15" s="38">
        <v>5</v>
      </c>
      <c r="AK15" s="38">
        <v>5</v>
      </c>
      <c r="AL15" s="66">
        <v>4</v>
      </c>
      <c r="AM15" s="66">
        <v>4</v>
      </c>
      <c r="AN15" s="66">
        <v>4</v>
      </c>
      <c r="AO15" s="66">
        <v>4</v>
      </c>
      <c r="AP15" s="66">
        <v>4</v>
      </c>
      <c r="AQ15" s="66">
        <v>5</v>
      </c>
      <c r="AR15" s="41">
        <v>4</v>
      </c>
      <c r="AS15" s="41">
        <v>4</v>
      </c>
      <c r="AT15" s="41">
        <v>4</v>
      </c>
    </row>
    <row r="16" spans="1:46">
      <c r="A16" s="4">
        <v>15</v>
      </c>
      <c r="B16" s="4">
        <v>2</v>
      </c>
      <c r="C16" s="4" t="s">
        <v>8</v>
      </c>
      <c r="D16" s="4" t="s">
        <v>78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90">
        <v>4</v>
      </c>
      <c r="K16" s="90">
        <v>4</v>
      </c>
      <c r="L16" s="90">
        <v>3</v>
      </c>
      <c r="M16" s="75">
        <v>4</v>
      </c>
      <c r="N16" s="75">
        <v>4</v>
      </c>
      <c r="O16" s="70">
        <v>4</v>
      </c>
      <c r="P16" s="70">
        <v>4</v>
      </c>
      <c r="Q16" s="70">
        <v>4</v>
      </c>
      <c r="R16" s="70">
        <v>3</v>
      </c>
      <c r="S16" s="70">
        <v>3</v>
      </c>
      <c r="T16" s="5">
        <v>5</v>
      </c>
      <c r="U16" s="5">
        <v>5</v>
      </c>
      <c r="V16" s="5">
        <v>5</v>
      </c>
      <c r="W16" s="5">
        <v>5</v>
      </c>
      <c r="X16" s="6">
        <v>5</v>
      </c>
      <c r="Y16" s="6">
        <v>5</v>
      </c>
      <c r="Z16" s="66">
        <v>3</v>
      </c>
      <c r="AA16" s="66">
        <v>3</v>
      </c>
      <c r="AB16" s="66">
        <v>3</v>
      </c>
      <c r="AC16" s="64">
        <v>4</v>
      </c>
      <c r="AD16" s="64">
        <v>4</v>
      </c>
      <c r="AE16" s="64">
        <v>4</v>
      </c>
      <c r="AF16" s="64">
        <v>4</v>
      </c>
      <c r="AG16" s="38">
        <v>4</v>
      </c>
      <c r="AH16" s="38">
        <v>4</v>
      </c>
      <c r="AI16" s="38">
        <v>4</v>
      </c>
      <c r="AJ16" s="38">
        <v>4</v>
      </c>
      <c r="AK16" s="38">
        <v>5</v>
      </c>
      <c r="AL16" s="66">
        <v>4</v>
      </c>
      <c r="AM16" s="66">
        <v>4</v>
      </c>
      <c r="AN16" s="66">
        <v>4</v>
      </c>
      <c r="AO16" s="66">
        <v>4</v>
      </c>
      <c r="AP16" s="66">
        <v>4</v>
      </c>
      <c r="AQ16" s="66">
        <v>5</v>
      </c>
      <c r="AR16" s="41">
        <v>3</v>
      </c>
      <c r="AS16" s="41">
        <v>3</v>
      </c>
      <c r="AT16" s="41">
        <v>3</v>
      </c>
    </row>
    <row r="17" spans="1:46">
      <c r="A17" s="4">
        <v>16</v>
      </c>
      <c r="B17" s="4">
        <v>2</v>
      </c>
      <c r="C17" s="4" t="s">
        <v>8</v>
      </c>
      <c r="D17" s="4" t="s">
        <v>78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90">
        <v>5</v>
      </c>
      <c r="K17" s="90">
        <v>5</v>
      </c>
      <c r="L17" s="90">
        <v>5</v>
      </c>
      <c r="M17" s="75">
        <v>5</v>
      </c>
      <c r="N17" s="75">
        <v>5</v>
      </c>
      <c r="O17" s="70">
        <v>5</v>
      </c>
      <c r="P17" s="70">
        <v>5</v>
      </c>
      <c r="Q17" s="70">
        <v>5</v>
      </c>
      <c r="R17" s="70">
        <v>5</v>
      </c>
      <c r="S17" s="70">
        <v>5</v>
      </c>
      <c r="T17" s="5">
        <v>2</v>
      </c>
      <c r="U17" s="5">
        <v>2</v>
      </c>
      <c r="V17" s="5">
        <v>2</v>
      </c>
      <c r="W17" s="5">
        <v>4</v>
      </c>
      <c r="X17" s="6">
        <v>5</v>
      </c>
      <c r="Y17" s="6">
        <v>5</v>
      </c>
      <c r="Z17" s="66">
        <v>1</v>
      </c>
      <c r="AA17" s="66">
        <v>1</v>
      </c>
      <c r="AB17" s="66">
        <v>1</v>
      </c>
      <c r="AC17" s="64">
        <v>1</v>
      </c>
      <c r="AD17" s="64">
        <v>2</v>
      </c>
      <c r="AE17" s="64">
        <v>4</v>
      </c>
      <c r="AF17" s="64">
        <v>4</v>
      </c>
      <c r="AG17" s="38">
        <v>4</v>
      </c>
      <c r="AH17" s="38">
        <v>4</v>
      </c>
      <c r="AI17" s="38">
        <v>4</v>
      </c>
      <c r="AJ17" s="38">
        <v>4</v>
      </c>
      <c r="AK17" s="38">
        <v>4</v>
      </c>
      <c r="AL17" s="66">
        <v>3</v>
      </c>
      <c r="AM17" s="66">
        <v>4</v>
      </c>
      <c r="AN17" s="66">
        <v>4</v>
      </c>
      <c r="AO17" s="66">
        <v>3</v>
      </c>
      <c r="AP17" s="66">
        <v>4</v>
      </c>
      <c r="AQ17" s="66">
        <v>5</v>
      </c>
      <c r="AR17" s="41">
        <v>4</v>
      </c>
      <c r="AS17" s="41">
        <v>4</v>
      </c>
      <c r="AT17" s="41">
        <v>4</v>
      </c>
    </row>
    <row r="18" spans="1:46">
      <c r="A18" s="4">
        <v>17</v>
      </c>
      <c r="B18" s="4">
        <v>2</v>
      </c>
      <c r="C18" s="4" t="s">
        <v>8</v>
      </c>
      <c r="D18" s="4" t="s">
        <v>78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90">
        <v>5</v>
      </c>
      <c r="K18" s="90">
        <v>5</v>
      </c>
      <c r="L18" s="90">
        <v>5</v>
      </c>
      <c r="M18" s="75">
        <v>5</v>
      </c>
      <c r="N18" s="75">
        <v>5</v>
      </c>
      <c r="O18" s="70">
        <v>5</v>
      </c>
      <c r="P18" s="70">
        <v>5</v>
      </c>
      <c r="Q18" s="70">
        <v>5</v>
      </c>
      <c r="R18" s="70">
        <v>5</v>
      </c>
      <c r="S18" s="70">
        <v>5</v>
      </c>
      <c r="T18" s="5">
        <v>3</v>
      </c>
      <c r="U18" s="5">
        <v>3</v>
      </c>
      <c r="V18" s="5">
        <v>4</v>
      </c>
      <c r="W18" s="5">
        <v>4</v>
      </c>
      <c r="X18" s="6">
        <v>5</v>
      </c>
      <c r="Y18" s="6">
        <v>5</v>
      </c>
      <c r="Z18" s="66">
        <v>1</v>
      </c>
      <c r="AA18" s="66">
        <v>2</v>
      </c>
      <c r="AB18" s="66">
        <v>2</v>
      </c>
      <c r="AC18" s="64">
        <v>4</v>
      </c>
      <c r="AD18" s="64">
        <v>4</v>
      </c>
      <c r="AE18" s="64">
        <v>4</v>
      </c>
      <c r="AF18" s="64">
        <v>4</v>
      </c>
      <c r="AG18" s="38">
        <v>4</v>
      </c>
      <c r="AH18" s="38">
        <v>4</v>
      </c>
      <c r="AI18" s="38">
        <v>4</v>
      </c>
      <c r="AJ18" s="38">
        <v>4</v>
      </c>
      <c r="AK18" s="38">
        <v>5</v>
      </c>
      <c r="AL18" s="66">
        <v>4</v>
      </c>
      <c r="AM18" s="66">
        <v>4</v>
      </c>
      <c r="AN18" s="66">
        <v>4</v>
      </c>
      <c r="AO18" s="66">
        <v>4</v>
      </c>
      <c r="AP18" s="66">
        <v>5</v>
      </c>
      <c r="AQ18" s="66">
        <v>5</v>
      </c>
      <c r="AR18" s="41">
        <v>5</v>
      </c>
      <c r="AS18" s="41">
        <v>5</v>
      </c>
      <c r="AT18" s="41">
        <v>5</v>
      </c>
    </row>
    <row r="19" spans="1:46">
      <c r="A19" s="4">
        <v>18</v>
      </c>
      <c r="B19" s="4">
        <v>2</v>
      </c>
      <c r="C19" s="4" t="s">
        <v>8</v>
      </c>
      <c r="D19" s="4" t="s">
        <v>78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90">
        <v>4</v>
      </c>
      <c r="K19" s="90">
        <v>4</v>
      </c>
      <c r="L19" s="90">
        <v>4</v>
      </c>
      <c r="M19" s="75">
        <v>4</v>
      </c>
      <c r="N19" s="75">
        <v>4</v>
      </c>
      <c r="O19" s="70">
        <v>4</v>
      </c>
      <c r="P19" s="70">
        <v>4</v>
      </c>
      <c r="Q19" s="70">
        <v>4</v>
      </c>
      <c r="R19" s="70">
        <v>4</v>
      </c>
      <c r="S19" s="70">
        <v>4</v>
      </c>
      <c r="T19" s="5">
        <v>2</v>
      </c>
      <c r="U19" s="5">
        <v>2</v>
      </c>
      <c r="V19" s="5">
        <v>4</v>
      </c>
      <c r="W19" s="5">
        <v>4</v>
      </c>
      <c r="X19" s="6">
        <v>4</v>
      </c>
      <c r="Y19" s="6">
        <v>4</v>
      </c>
      <c r="Z19" s="66">
        <v>2</v>
      </c>
      <c r="AA19" s="66">
        <v>3</v>
      </c>
      <c r="AB19" s="66">
        <v>3</v>
      </c>
      <c r="AC19" s="64">
        <v>2</v>
      </c>
      <c r="AD19" s="64">
        <v>4</v>
      </c>
      <c r="AE19" s="64">
        <v>4</v>
      </c>
      <c r="AF19" s="64">
        <v>5</v>
      </c>
      <c r="AG19" s="38">
        <v>4</v>
      </c>
      <c r="AH19" s="38">
        <v>5</v>
      </c>
      <c r="AI19" s="38">
        <v>4</v>
      </c>
      <c r="AJ19" s="38">
        <v>5</v>
      </c>
      <c r="AK19" s="38">
        <v>5</v>
      </c>
      <c r="AL19" s="66">
        <v>4</v>
      </c>
      <c r="AM19" s="66">
        <v>5</v>
      </c>
      <c r="AN19" s="66">
        <v>5</v>
      </c>
      <c r="AO19" s="66">
        <v>4</v>
      </c>
      <c r="AP19" s="66">
        <v>5</v>
      </c>
      <c r="AQ19" s="66">
        <v>5</v>
      </c>
      <c r="AR19" s="41">
        <v>4</v>
      </c>
      <c r="AS19" s="41">
        <v>4</v>
      </c>
      <c r="AT19" s="41">
        <v>4</v>
      </c>
    </row>
    <row r="20" spans="1:46">
      <c r="A20" s="4">
        <v>19</v>
      </c>
      <c r="B20" s="4">
        <v>2</v>
      </c>
      <c r="C20" s="4" t="s">
        <v>8</v>
      </c>
      <c r="D20" s="4" t="s">
        <v>78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90">
        <v>5</v>
      </c>
      <c r="K20" s="90">
        <v>5</v>
      </c>
      <c r="L20" s="90">
        <v>5</v>
      </c>
      <c r="M20" s="75">
        <v>5</v>
      </c>
      <c r="N20" s="75">
        <v>5</v>
      </c>
      <c r="O20" s="70">
        <v>5</v>
      </c>
      <c r="P20" s="70">
        <v>5</v>
      </c>
      <c r="Q20" s="70">
        <v>5</v>
      </c>
      <c r="R20" s="70">
        <v>4</v>
      </c>
      <c r="S20" s="70">
        <v>5</v>
      </c>
      <c r="T20" s="5">
        <v>4</v>
      </c>
      <c r="U20" s="5">
        <v>4</v>
      </c>
      <c r="V20" s="5">
        <v>4</v>
      </c>
      <c r="W20" s="5">
        <v>4</v>
      </c>
      <c r="X20" s="6">
        <v>4</v>
      </c>
      <c r="Y20" s="6">
        <v>4</v>
      </c>
      <c r="Z20" s="66">
        <v>3</v>
      </c>
      <c r="AA20" s="66">
        <v>2</v>
      </c>
      <c r="AB20" s="66">
        <v>3</v>
      </c>
      <c r="AC20" s="64">
        <v>4</v>
      </c>
      <c r="AD20" s="64">
        <v>4</v>
      </c>
      <c r="AE20" s="64">
        <v>4</v>
      </c>
      <c r="AF20" s="64">
        <v>4</v>
      </c>
      <c r="AG20" s="38">
        <v>4</v>
      </c>
      <c r="AH20" s="38">
        <v>4</v>
      </c>
      <c r="AI20" s="38">
        <v>4</v>
      </c>
      <c r="AJ20" s="38">
        <v>3</v>
      </c>
      <c r="AK20" s="38">
        <v>4</v>
      </c>
      <c r="AL20" s="66">
        <v>4</v>
      </c>
      <c r="AM20" s="66">
        <v>4</v>
      </c>
      <c r="AN20" s="66">
        <v>4</v>
      </c>
      <c r="AO20" s="66">
        <v>5</v>
      </c>
      <c r="AP20" s="66">
        <v>5</v>
      </c>
      <c r="AQ20" s="66">
        <v>5</v>
      </c>
      <c r="AR20" s="41">
        <v>4</v>
      </c>
      <c r="AS20" s="41">
        <v>4</v>
      </c>
      <c r="AT20" s="41">
        <v>4</v>
      </c>
    </row>
    <row r="21" spans="1:46">
      <c r="A21" s="4">
        <v>20</v>
      </c>
      <c r="B21" s="4">
        <v>2</v>
      </c>
      <c r="C21" s="4" t="s">
        <v>8</v>
      </c>
      <c r="D21" s="4" t="s">
        <v>78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90">
        <v>5</v>
      </c>
      <c r="K21" s="90">
        <v>5</v>
      </c>
      <c r="L21" s="90">
        <v>5</v>
      </c>
      <c r="M21" s="75">
        <v>5</v>
      </c>
      <c r="N21" s="75">
        <v>5</v>
      </c>
      <c r="O21" s="70">
        <v>5</v>
      </c>
      <c r="P21" s="70">
        <v>5</v>
      </c>
      <c r="Q21" s="70">
        <v>5</v>
      </c>
      <c r="R21" s="70">
        <v>5</v>
      </c>
      <c r="S21" s="70">
        <v>5</v>
      </c>
      <c r="T21" s="5">
        <v>1</v>
      </c>
      <c r="U21" s="5">
        <v>1</v>
      </c>
      <c r="V21" s="5">
        <v>3</v>
      </c>
      <c r="W21" s="5">
        <v>3</v>
      </c>
      <c r="X21" s="6">
        <v>5</v>
      </c>
      <c r="Y21" s="6">
        <v>5</v>
      </c>
      <c r="Z21" s="66">
        <v>5</v>
      </c>
      <c r="AA21" s="66">
        <v>5</v>
      </c>
      <c r="AB21" s="66">
        <v>5</v>
      </c>
      <c r="AC21" s="64">
        <v>3</v>
      </c>
      <c r="AD21" s="64">
        <v>4</v>
      </c>
      <c r="AE21" s="64">
        <v>5</v>
      </c>
      <c r="AF21" s="64">
        <v>5</v>
      </c>
      <c r="AG21" s="38">
        <v>3</v>
      </c>
      <c r="AH21" s="38">
        <v>3</v>
      </c>
      <c r="AI21" s="38">
        <v>5</v>
      </c>
      <c r="AJ21" s="38">
        <v>4</v>
      </c>
      <c r="AK21" s="38">
        <v>5</v>
      </c>
      <c r="AL21" s="66">
        <v>5</v>
      </c>
      <c r="AM21" s="66">
        <v>5</v>
      </c>
      <c r="AN21" s="66">
        <v>5</v>
      </c>
      <c r="AO21" s="66">
        <v>5</v>
      </c>
      <c r="AP21" s="66">
        <v>5</v>
      </c>
      <c r="AQ21" s="66">
        <v>5</v>
      </c>
      <c r="AR21" s="41">
        <v>5</v>
      </c>
      <c r="AS21" s="41">
        <v>5</v>
      </c>
      <c r="AT21" s="41">
        <v>5</v>
      </c>
    </row>
    <row r="22" spans="1:46">
      <c r="A22" s="4">
        <v>21</v>
      </c>
      <c r="B22" s="4">
        <v>2</v>
      </c>
      <c r="C22" s="4" t="s">
        <v>8</v>
      </c>
      <c r="D22" s="4" t="s">
        <v>78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90">
        <v>5</v>
      </c>
      <c r="K22" s="90">
        <v>5</v>
      </c>
      <c r="L22" s="90">
        <v>5</v>
      </c>
      <c r="M22" s="75">
        <v>5</v>
      </c>
      <c r="N22" s="75">
        <v>5</v>
      </c>
      <c r="O22" s="70">
        <v>5</v>
      </c>
      <c r="P22" s="70">
        <v>5</v>
      </c>
      <c r="Q22" s="70">
        <v>5</v>
      </c>
      <c r="R22" s="70">
        <v>5</v>
      </c>
      <c r="S22" s="70">
        <v>5</v>
      </c>
      <c r="T22" s="5">
        <v>1</v>
      </c>
      <c r="U22" s="5">
        <v>1</v>
      </c>
      <c r="V22" s="5">
        <v>3</v>
      </c>
      <c r="W22" s="5">
        <v>3</v>
      </c>
      <c r="X22" s="6">
        <v>5</v>
      </c>
      <c r="Y22" s="6">
        <v>5</v>
      </c>
      <c r="Z22" s="66">
        <v>2</v>
      </c>
      <c r="AA22" s="66">
        <v>2</v>
      </c>
      <c r="AB22" s="66">
        <v>2</v>
      </c>
      <c r="AC22" s="64">
        <v>2</v>
      </c>
      <c r="AD22" s="64">
        <v>4</v>
      </c>
      <c r="AE22" s="64">
        <v>4</v>
      </c>
      <c r="AF22" s="64">
        <v>4</v>
      </c>
      <c r="AG22" s="38">
        <v>4</v>
      </c>
      <c r="AH22" s="38">
        <v>5</v>
      </c>
      <c r="AI22" s="38">
        <v>3</v>
      </c>
      <c r="AJ22" s="38">
        <v>3</v>
      </c>
      <c r="AK22" s="38">
        <v>3</v>
      </c>
      <c r="AL22" s="66">
        <v>5</v>
      </c>
      <c r="AM22" s="66">
        <v>5</v>
      </c>
      <c r="AN22" s="66">
        <v>5</v>
      </c>
      <c r="AO22" s="66">
        <v>5</v>
      </c>
      <c r="AP22" s="66">
        <v>5</v>
      </c>
      <c r="AQ22" s="66">
        <v>5</v>
      </c>
      <c r="AR22" s="41">
        <v>5</v>
      </c>
      <c r="AS22" s="41">
        <v>5</v>
      </c>
      <c r="AT22" s="41">
        <v>5</v>
      </c>
    </row>
    <row r="23" spans="1:46">
      <c r="A23" s="4">
        <v>22</v>
      </c>
      <c r="B23" s="4">
        <v>2</v>
      </c>
      <c r="C23" s="4" t="s">
        <v>8</v>
      </c>
      <c r="D23" s="4" t="s">
        <v>78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90">
        <v>5</v>
      </c>
      <c r="K23" s="90">
        <v>5</v>
      </c>
      <c r="L23" s="90">
        <v>5</v>
      </c>
      <c r="M23" s="75">
        <v>5</v>
      </c>
      <c r="N23" s="75">
        <v>5</v>
      </c>
      <c r="O23" s="70">
        <v>5</v>
      </c>
      <c r="P23" s="70">
        <v>5</v>
      </c>
      <c r="Q23" s="70">
        <v>5</v>
      </c>
      <c r="R23" s="70">
        <v>4</v>
      </c>
      <c r="S23" s="70">
        <v>5</v>
      </c>
      <c r="T23" s="5">
        <v>3</v>
      </c>
      <c r="U23" s="5">
        <v>3</v>
      </c>
      <c r="V23" s="5">
        <v>4</v>
      </c>
      <c r="W23" s="5">
        <v>4</v>
      </c>
      <c r="X23" s="6">
        <v>5</v>
      </c>
      <c r="Y23" s="6">
        <v>4</v>
      </c>
      <c r="Z23" s="66">
        <v>3</v>
      </c>
      <c r="AA23" s="66">
        <v>3</v>
      </c>
      <c r="AB23" s="66">
        <v>3</v>
      </c>
      <c r="AC23" s="64">
        <v>1</v>
      </c>
      <c r="AD23" s="64">
        <v>4</v>
      </c>
      <c r="AE23" s="64">
        <v>4</v>
      </c>
      <c r="AF23" s="64">
        <v>5</v>
      </c>
      <c r="AG23" s="38">
        <v>4</v>
      </c>
      <c r="AH23" s="38">
        <v>4</v>
      </c>
      <c r="AI23" s="38">
        <v>4</v>
      </c>
      <c r="AJ23" s="38">
        <v>4</v>
      </c>
      <c r="AK23" s="38">
        <v>3</v>
      </c>
      <c r="AL23" s="66">
        <v>4</v>
      </c>
      <c r="AM23" s="66">
        <v>5</v>
      </c>
      <c r="AN23" s="66">
        <v>5</v>
      </c>
      <c r="AO23" s="66">
        <v>5</v>
      </c>
      <c r="AP23" s="66">
        <v>5</v>
      </c>
      <c r="AQ23" s="66">
        <v>5</v>
      </c>
      <c r="AR23" s="41">
        <v>5</v>
      </c>
      <c r="AS23" s="41">
        <v>5</v>
      </c>
      <c r="AT23" s="41">
        <v>5</v>
      </c>
    </row>
    <row r="24" spans="1:46">
      <c r="A24" s="4">
        <v>23</v>
      </c>
      <c r="B24" s="4">
        <v>2</v>
      </c>
      <c r="C24" s="4" t="s">
        <v>8</v>
      </c>
      <c r="D24" s="4" t="s">
        <v>78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90">
        <v>5</v>
      </c>
      <c r="K24" s="90">
        <v>5</v>
      </c>
      <c r="L24" s="90">
        <v>5</v>
      </c>
      <c r="M24" s="75">
        <v>5</v>
      </c>
      <c r="N24" s="75">
        <v>5</v>
      </c>
      <c r="O24" s="70">
        <v>5</v>
      </c>
      <c r="P24" s="70">
        <v>5</v>
      </c>
      <c r="Q24" s="70">
        <v>5</v>
      </c>
      <c r="R24" s="70">
        <v>5</v>
      </c>
      <c r="S24" s="70">
        <v>5</v>
      </c>
      <c r="T24" s="5">
        <v>2</v>
      </c>
      <c r="U24" s="5">
        <v>2</v>
      </c>
      <c r="V24" s="5">
        <v>4</v>
      </c>
      <c r="W24" s="5">
        <v>4</v>
      </c>
      <c r="X24" s="6">
        <v>4</v>
      </c>
      <c r="Y24" s="6">
        <v>4</v>
      </c>
      <c r="Z24" s="66">
        <v>5</v>
      </c>
      <c r="AA24" s="66">
        <v>5</v>
      </c>
      <c r="AB24" s="66">
        <v>5</v>
      </c>
      <c r="AC24" s="64">
        <v>1</v>
      </c>
      <c r="AD24" s="64">
        <v>4</v>
      </c>
      <c r="AE24" s="64">
        <v>4</v>
      </c>
      <c r="AF24" s="64">
        <v>4</v>
      </c>
      <c r="AG24" s="38">
        <v>4</v>
      </c>
      <c r="AH24" s="38">
        <v>4</v>
      </c>
      <c r="AI24" s="38">
        <v>4</v>
      </c>
      <c r="AJ24" s="38">
        <v>4</v>
      </c>
      <c r="AK24" s="38">
        <v>4</v>
      </c>
      <c r="AL24" s="66">
        <v>5</v>
      </c>
      <c r="AM24" s="66">
        <v>5</v>
      </c>
      <c r="AN24" s="66">
        <v>5</v>
      </c>
      <c r="AO24" s="66">
        <v>5</v>
      </c>
      <c r="AP24" s="66">
        <v>5</v>
      </c>
      <c r="AQ24" s="66">
        <v>5</v>
      </c>
      <c r="AR24" s="41">
        <v>5</v>
      </c>
      <c r="AS24" s="41">
        <v>5</v>
      </c>
      <c r="AT24" s="41">
        <v>5</v>
      </c>
    </row>
    <row r="25" spans="1:46">
      <c r="A25" s="4">
        <v>24</v>
      </c>
      <c r="B25" s="4">
        <v>2</v>
      </c>
      <c r="C25" s="4" t="s">
        <v>8</v>
      </c>
      <c r="D25" s="4" t="s">
        <v>78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90">
        <v>5</v>
      </c>
      <c r="K25" s="90">
        <v>5</v>
      </c>
      <c r="L25" s="90">
        <v>5</v>
      </c>
      <c r="M25" s="75">
        <v>5</v>
      </c>
      <c r="N25" s="75">
        <v>5</v>
      </c>
      <c r="O25" s="70">
        <v>5</v>
      </c>
      <c r="P25" s="70">
        <v>4</v>
      </c>
      <c r="Q25" s="70">
        <v>4</v>
      </c>
      <c r="R25" s="70">
        <v>4</v>
      </c>
      <c r="S25" s="70">
        <v>4</v>
      </c>
      <c r="T25" s="5">
        <v>4</v>
      </c>
      <c r="U25" s="5">
        <v>4</v>
      </c>
      <c r="V25" s="5">
        <v>4</v>
      </c>
      <c r="W25" s="5">
        <v>4</v>
      </c>
      <c r="X25" s="6">
        <v>5</v>
      </c>
      <c r="Y25" s="6">
        <v>5</v>
      </c>
      <c r="Z25" s="66">
        <v>2</v>
      </c>
      <c r="AA25" s="66">
        <v>2</v>
      </c>
      <c r="AB25" s="66">
        <v>2</v>
      </c>
      <c r="AC25" s="64">
        <v>3</v>
      </c>
      <c r="AD25" s="64">
        <v>3</v>
      </c>
      <c r="AE25" s="64">
        <v>3</v>
      </c>
      <c r="AF25" s="64">
        <v>3</v>
      </c>
      <c r="AG25" s="38">
        <v>3</v>
      </c>
      <c r="AH25" s="38">
        <v>4</v>
      </c>
      <c r="AI25" s="38">
        <v>4</v>
      </c>
      <c r="AJ25" s="38">
        <v>4</v>
      </c>
      <c r="AK25" s="38">
        <v>4</v>
      </c>
      <c r="AL25" s="66">
        <v>3</v>
      </c>
      <c r="AM25" s="66">
        <v>3</v>
      </c>
      <c r="AN25" s="66">
        <v>3</v>
      </c>
      <c r="AO25" s="66">
        <v>4</v>
      </c>
      <c r="AP25" s="66">
        <v>5</v>
      </c>
      <c r="AQ25" s="66">
        <v>4</v>
      </c>
      <c r="AR25" s="41">
        <v>4</v>
      </c>
      <c r="AS25" s="41">
        <v>4</v>
      </c>
      <c r="AT25" s="41">
        <v>4</v>
      </c>
    </row>
    <row r="26" spans="1:46">
      <c r="A26" s="4">
        <v>25</v>
      </c>
      <c r="B26" s="4">
        <v>2</v>
      </c>
      <c r="C26" s="4" t="s">
        <v>8</v>
      </c>
      <c r="D26" s="4" t="s">
        <v>78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90">
        <v>4</v>
      </c>
      <c r="K26" s="90">
        <v>5</v>
      </c>
      <c r="L26" s="90">
        <v>5</v>
      </c>
      <c r="M26" s="75">
        <v>5</v>
      </c>
      <c r="N26" s="75">
        <v>5</v>
      </c>
      <c r="O26" s="70">
        <v>4</v>
      </c>
      <c r="P26" s="70">
        <v>3</v>
      </c>
      <c r="Q26" s="70">
        <v>4</v>
      </c>
      <c r="R26" s="70">
        <v>4</v>
      </c>
      <c r="S26" s="70">
        <v>3</v>
      </c>
      <c r="T26" s="5">
        <v>4</v>
      </c>
      <c r="U26" s="5">
        <v>4</v>
      </c>
      <c r="V26" s="5">
        <v>4</v>
      </c>
      <c r="W26" s="5">
        <v>4</v>
      </c>
      <c r="X26" s="6">
        <v>4</v>
      </c>
      <c r="Y26" s="6">
        <v>5</v>
      </c>
      <c r="Z26" s="66">
        <v>2</v>
      </c>
      <c r="AA26" s="66">
        <v>2</v>
      </c>
      <c r="AB26" s="66">
        <v>2</v>
      </c>
      <c r="AC26" s="64">
        <v>5</v>
      </c>
      <c r="AD26" s="64">
        <v>5</v>
      </c>
      <c r="AE26" s="64">
        <v>5</v>
      </c>
      <c r="AF26" s="64">
        <v>4</v>
      </c>
      <c r="AG26" s="38">
        <v>5</v>
      </c>
      <c r="AH26" s="38">
        <v>4</v>
      </c>
      <c r="AI26" s="38">
        <v>4</v>
      </c>
      <c r="AJ26" s="38">
        <v>4</v>
      </c>
      <c r="AK26" s="38">
        <v>4</v>
      </c>
      <c r="AL26" s="66">
        <v>4</v>
      </c>
      <c r="AM26" s="66">
        <v>4</v>
      </c>
      <c r="AN26" s="66">
        <v>4</v>
      </c>
      <c r="AO26" s="66">
        <v>4</v>
      </c>
      <c r="AP26" s="66">
        <v>5</v>
      </c>
      <c r="AQ26" s="66">
        <v>4</v>
      </c>
      <c r="AR26" s="41">
        <v>4</v>
      </c>
      <c r="AS26" s="41">
        <v>4</v>
      </c>
      <c r="AT26" s="41">
        <v>4</v>
      </c>
    </row>
    <row r="27" spans="1:46">
      <c r="A27" s="4">
        <v>26</v>
      </c>
      <c r="B27" s="4">
        <v>2</v>
      </c>
      <c r="C27" s="4" t="s">
        <v>8</v>
      </c>
      <c r="D27" s="4" t="s">
        <v>78</v>
      </c>
      <c r="E27" s="4">
        <v>0</v>
      </c>
      <c r="F27" s="4">
        <v>1</v>
      </c>
      <c r="G27" s="4">
        <v>0</v>
      </c>
      <c r="H27" s="4">
        <v>0</v>
      </c>
      <c r="I27" s="4">
        <v>0</v>
      </c>
      <c r="J27" s="90">
        <v>4</v>
      </c>
      <c r="K27" s="90">
        <v>4</v>
      </c>
      <c r="L27" s="90">
        <v>3</v>
      </c>
      <c r="M27" s="75">
        <v>4</v>
      </c>
      <c r="N27" s="75">
        <v>4</v>
      </c>
      <c r="O27" s="70">
        <v>4</v>
      </c>
      <c r="P27" s="70">
        <v>4</v>
      </c>
      <c r="Q27" s="70">
        <v>4</v>
      </c>
      <c r="R27" s="70">
        <v>4</v>
      </c>
      <c r="S27" s="70">
        <v>4</v>
      </c>
      <c r="T27" s="5"/>
      <c r="U27" s="5"/>
      <c r="V27" s="5"/>
      <c r="W27" s="5"/>
      <c r="X27" s="6"/>
      <c r="Y27" s="6"/>
      <c r="Z27" s="66">
        <v>2</v>
      </c>
      <c r="AA27" s="66">
        <v>2</v>
      </c>
      <c r="AB27" s="66">
        <v>2</v>
      </c>
      <c r="AC27" s="64">
        <v>3</v>
      </c>
      <c r="AD27" s="64">
        <v>4</v>
      </c>
      <c r="AE27" s="64">
        <v>4</v>
      </c>
      <c r="AF27" s="64">
        <v>4</v>
      </c>
      <c r="AG27" s="38">
        <v>4</v>
      </c>
      <c r="AH27" s="38">
        <v>4</v>
      </c>
      <c r="AI27" s="38">
        <v>4</v>
      </c>
      <c r="AJ27" s="38">
        <v>4</v>
      </c>
      <c r="AK27" s="38">
        <v>4</v>
      </c>
      <c r="AL27" s="66">
        <v>4</v>
      </c>
      <c r="AM27" s="66">
        <v>4</v>
      </c>
      <c r="AN27" s="66">
        <v>4</v>
      </c>
      <c r="AO27" s="66">
        <v>4</v>
      </c>
      <c r="AP27" s="66">
        <v>4</v>
      </c>
      <c r="AQ27" s="66">
        <v>4</v>
      </c>
      <c r="AR27" s="41">
        <v>4</v>
      </c>
      <c r="AS27" s="41">
        <v>4</v>
      </c>
      <c r="AT27" s="41">
        <v>4</v>
      </c>
    </row>
    <row r="28" spans="1:46">
      <c r="A28" s="4">
        <v>27</v>
      </c>
      <c r="B28" s="4">
        <v>2</v>
      </c>
      <c r="C28" s="4" t="s">
        <v>8</v>
      </c>
      <c r="D28" s="4" t="s">
        <v>78</v>
      </c>
      <c r="E28" s="4">
        <v>0</v>
      </c>
      <c r="F28" s="4">
        <v>1</v>
      </c>
      <c r="G28" s="4">
        <v>0</v>
      </c>
      <c r="H28" s="4">
        <v>0</v>
      </c>
      <c r="I28" s="4">
        <v>0</v>
      </c>
      <c r="J28" s="90">
        <v>4</v>
      </c>
      <c r="K28" s="90">
        <v>4</v>
      </c>
      <c r="L28" s="90">
        <v>4</v>
      </c>
      <c r="M28" s="75">
        <v>4</v>
      </c>
      <c r="N28" s="75">
        <v>4</v>
      </c>
      <c r="O28" s="70">
        <v>4</v>
      </c>
      <c r="P28" s="70">
        <v>4</v>
      </c>
      <c r="Q28" s="70">
        <v>4</v>
      </c>
      <c r="R28" s="70">
        <v>4</v>
      </c>
      <c r="S28" s="70">
        <v>4</v>
      </c>
      <c r="T28" s="5"/>
      <c r="U28" s="5"/>
      <c r="V28" s="5"/>
      <c r="W28" s="5"/>
      <c r="X28" s="6"/>
      <c r="Y28" s="6"/>
      <c r="Z28" s="66">
        <v>3</v>
      </c>
      <c r="AA28" s="66">
        <v>2</v>
      </c>
      <c r="AB28" s="66">
        <v>2</v>
      </c>
      <c r="AC28" s="64">
        <v>5</v>
      </c>
      <c r="AD28" s="64">
        <v>5</v>
      </c>
      <c r="AE28" s="64">
        <v>5</v>
      </c>
      <c r="AF28" s="64">
        <v>5</v>
      </c>
      <c r="AG28" s="38">
        <v>5</v>
      </c>
      <c r="AH28" s="38">
        <v>5</v>
      </c>
      <c r="AI28" s="38">
        <v>5</v>
      </c>
      <c r="AJ28" s="38">
        <v>5</v>
      </c>
      <c r="AK28" s="38">
        <v>5</v>
      </c>
      <c r="AL28" s="66">
        <v>4</v>
      </c>
      <c r="AM28" s="66">
        <v>4</v>
      </c>
      <c r="AN28" s="66">
        <v>4</v>
      </c>
      <c r="AO28" s="66">
        <v>4</v>
      </c>
      <c r="AP28" s="66">
        <v>5</v>
      </c>
      <c r="AQ28" s="66">
        <v>5</v>
      </c>
      <c r="AR28" s="41">
        <v>4</v>
      </c>
      <c r="AS28" s="41">
        <v>4</v>
      </c>
      <c r="AT28" s="41">
        <v>4</v>
      </c>
    </row>
    <row r="29" spans="1:46">
      <c r="A29" s="4">
        <v>28</v>
      </c>
      <c r="B29" s="4">
        <v>2</v>
      </c>
      <c r="C29" s="4" t="s">
        <v>8</v>
      </c>
      <c r="D29" s="4" t="s">
        <v>58</v>
      </c>
      <c r="E29" s="4">
        <v>1</v>
      </c>
      <c r="F29" s="4">
        <v>1</v>
      </c>
      <c r="G29" s="4">
        <v>0</v>
      </c>
      <c r="H29" s="4">
        <v>0</v>
      </c>
      <c r="I29" s="4">
        <v>0</v>
      </c>
      <c r="J29" s="90">
        <v>4</v>
      </c>
      <c r="K29" s="90">
        <v>4</v>
      </c>
      <c r="L29" s="90">
        <v>5</v>
      </c>
      <c r="M29" s="75">
        <v>4</v>
      </c>
      <c r="N29" s="75">
        <v>4</v>
      </c>
      <c r="O29" s="70">
        <v>5</v>
      </c>
      <c r="P29" s="70">
        <v>5</v>
      </c>
      <c r="Q29" s="70">
        <v>5</v>
      </c>
      <c r="R29" s="70">
        <v>4</v>
      </c>
      <c r="S29" s="70">
        <v>5</v>
      </c>
      <c r="T29" s="5"/>
      <c r="U29" s="5"/>
      <c r="V29" s="5"/>
      <c r="W29" s="5"/>
      <c r="X29" s="6"/>
      <c r="Y29" s="6"/>
      <c r="Z29" s="66">
        <v>3</v>
      </c>
      <c r="AA29" s="66">
        <v>3</v>
      </c>
      <c r="AB29" s="66">
        <v>4</v>
      </c>
      <c r="AC29" s="64">
        <v>2</v>
      </c>
      <c r="AD29" s="64">
        <v>4</v>
      </c>
      <c r="AE29" s="64">
        <v>4</v>
      </c>
      <c r="AF29" s="64">
        <v>4</v>
      </c>
      <c r="AG29" s="38">
        <v>4</v>
      </c>
      <c r="AH29" s="38">
        <v>4</v>
      </c>
      <c r="AI29" s="38">
        <v>4</v>
      </c>
      <c r="AJ29" s="38">
        <v>4</v>
      </c>
      <c r="AK29" s="38">
        <v>4</v>
      </c>
      <c r="AL29" s="66">
        <v>4</v>
      </c>
      <c r="AM29" s="66">
        <v>4</v>
      </c>
      <c r="AN29" s="66">
        <v>5</v>
      </c>
      <c r="AO29" s="66">
        <v>4</v>
      </c>
      <c r="AP29" s="66">
        <v>4</v>
      </c>
      <c r="AQ29" s="66">
        <v>4</v>
      </c>
      <c r="AR29" s="41">
        <v>5</v>
      </c>
      <c r="AS29" s="41">
        <v>4</v>
      </c>
      <c r="AT29" s="41">
        <v>4</v>
      </c>
    </row>
    <row r="30" spans="1:46">
      <c r="A30" s="4">
        <v>29</v>
      </c>
      <c r="B30" s="4">
        <v>2</v>
      </c>
      <c r="C30" s="4" t="s">
        <v>8</v>
      </c>
      <c r="D30" s="4" t="s">
        <v>78</v>
      </c>
      <c r="E30" s="4">
        <v>0</v>
      </c>
      <c r="F30" s="4">
        <v>1</v>
      </c>
      <c r="G30" s="4">
        <v>0</v>
      </c>
      <c r="H30" s="4">
        <v>0</v>
      </c>
      <c r="I30" s="4">
        <v>0</v>
      </c>
      <c r="J30" s="90">
        <v>5</v>
      </c>
      <c r="K30" s="90">
        <v>5</v>
      </c>
      <c r="L30" s="90">
        <v>5</v>
      </c>
      <c r="M30" s="75">
        <v>5</v>
      </c>
      <c r="N30" s="75">
        <v>5</v>
      </c>
      <c r="O30" s="70">
        <v>5</v>
      </c>
      <c r="P30" s="70">
        <v>5</v>
      </c>
      <c r="Q30" s="70">
        <v>5</v>
      </c>
      <c r="R30" s="70">
        <v>5</v>
      </c>
      <c r="S30" s="70">
        <v>5</v>
      </c>
      <c r="T30" s="5"/>
      <c r="U30" s="5"/>
      <c r="V30" s="5"/>
      <c r="W30" s="5"/>
      <c r="X30" s="6"/>
      <c r="Y30" s="6"/>
      <c r="Z30" s="66">
        <v>5</v>
      </c>
      <c r="AA30" s="66">
        <v>5</v>
      </c>
      <c r="AB30" s="66">
        <v>5</v>
      </c>
      <c r="AC30" s="64">
        <v>2</v>
      </c>
      <c r="AD30" s="64">
        <v>4</v>
      </c>
      <c r="AE30" s="64">
        <v>4</v>
      </c>
      <c r="AF30" s="64">
        <v>4</v>
      </c>
      <c r="AG30" s="38">
        <v>4</v>
      </c>
      <c r="AH30" s="38">
        <v>4</v>
      </c>
      <c r="AI30" s="38">
        <v>5</v>
      </c>
      <c r="AJ30" s="38">
        <v>4</v>
      </c>
      <c r="AK30" s="38">
        <v>4</v>
      </c>
      <c r="AL30" s="66">
        <v>4</v>
      </c>
      <c r="AM30" s="66">
        <v>4</v>
      </c>
      <c r="AN30" s="66">
        <v>4</v>
      </c>
      <c r="AO30" s="66">
        <v>5</v>
      </c>
      <c r="AP30" s="66">
        <v>5</v>
      </c>
      <c r="AQ30" s="66">
        <v>4</v>
      </c>
      <c r="AR30" s="41">
        <v>5</v>
      </c>
      <c r="AS30" s="41">
        <v>5</v>
      </c>
      <c r="AT30" s="41">
        <v>5</v>
      </c>
    </row>
    <row r="31" spans="1:46">
      <c r="A31" s="4">
        <v>30</v>
      </c>
      <c r="B31" s="4">
        <v>2</v>
      </c>
      <c r="C31" s="4" t="s">
        <v>8</v>
      </c>
      <c r="D31" s="4" t="s">
        <v>78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90">
        <v>5</v>
      </c>
      <c r="K31" s="90">
        <v>4</v>
      </c>
      <c r="L31" s="90">
        <v>4</v>
      </c>
      <c r="M31" s="75">
        <v>5</v>
      </c>
      <c r="N31" s="75">
        <v>5</v>
      </c>
      <c r="O31" s="70">
        <v>4</v>
      </c>
      <c r="P31" s="70">
        <v>4</v>
      </c>
      <c r="Q31" s="70">
        <v>4</v>
      </c>
      <c r="R31" s="70">
        <v>4</v>
      </c>
      <c r="S31" s="70">
        <v>4</v>
      </c>
      <c r="T31" s="5"/>
      <c r="U31" s="5"/>
      <c r="V31" s="5"/>
      <c r="W31" s="5"/>
      <c r="X31" s="6"/>
      <c r="Y31" s="6"/>
      <c r="Z31" s="66">
        <v>3</v>
      </c>
      <c r="AA31" s="66">
        <v>2</v>
      </c>
      <c r="AB31" s="66">
        <v>2</v>
      </c>
      <c r="AC31" s="64">
        <v>1</v>
      </c>
      <c r="AD31" s="64">
        <v>3</v>
      </c>
      <c r="AE31" s="64">
        <v>3</v>
      </c>
      <c r="AF31" s="64">
        <v>3</v>
      </c>
      <c r="AG31" s="38">
        <v>3</v>
      </c>
      <c r="AH31" s="38">
        <v>3</v>
      </c>
      <c r="AI31" s="38">
        <v>3</v>
      </c>
      <c r="AJ31" s="38">
        <v>3</v>
      </c>
      <c r="AK31" s="38">
        <v>4</v>
      </c>
      <c r="AL31" s="66">
        <v>5</v>
      </c>
      <c r="AM31" s="66">
        <v>5</v>
      </c>
      <c r="AN31" s="66">
        <v>5</v>
      </c>
      <c r="AO31" s="66">
        <v>4</v>
      </c>
      <c r="AP31" s="66">
        <v>5</v>
      </c>
      <c r="AQ31" s="66">
        <v>4</v>
      </c>
      <c r="AR31" s="41">
        <v>4</v>
      </c>
      <c r="AS31" s="41">
        <v>4</v>
      </c>
      <c r="AT31" s="41">
        <v>4</v>
      </c>
    </row>
    <row r="32" spans="1:46">
      <c r="A32" s="4">
        <v>31</v>
      </c>
      <c r="B32" s="4">
        <v>2</v>
      </c>
      <c r="C32" s="4" t="s">
        <v>8</v>
      </c>
      <c r="D32" s="4" t="s">
        <v>78</v>
      </c>
      <c r="E32" s="4">
        <v>0</v>
      </c>
      <c r="F32" s="4">
        <v>1</v>
      </c>
      <c r="G32" s="4">
        <v>0</v>
      </c>
      <c r="H32" s="4">
        <v>0</v>
      </c>
      <c r="I32" s="4">
        <v>0</v>
      </c>
      <c r="J32" s="90">
        <v>5</v>
      </c>
      <c r="K32" s="90">
        <v>5</v>
      </c>
      <c r="L32" s="90">
        <v>5</v>
      </c>
      <c r="M32" s="75">
        <v>5</v>
      </c>
      <c r="N32" s="75">
        <v>5</v>
      </c>
      <c r="O32" s="70">
        <v>5</v>
      </c>
      <c r="P32" s="70">
        <v>5</v>
      </c>
      <c r="Q32" s="70">
        <v>5</v>
      </c>
      <c r="R32" s="70">
        <v>5</v>
      </c>
      <c r="S32" s="70">
        <v>5</v>
      </c>
      <c r="T32" s="5"/>
      <c r="U32" s="5"/>
      <c r="V32" s="5"/>
      <c r="W32" s="5"/>
      <c r="X32" s="6"/>
      <c r="Y32" s="6"/>
      <c r="Z32" s="66">
        <v>3</v>
      </c>
      <c r="AA32" s="66">
        <v>2</v>
      </c>
      <c r="AB32" s="66">
        <v>2</v>
      </c>
      <c r="AC32" s="64">
        <v>3</v>
      </c>
      <c r="AD32" s="64">
        <v>5</v>
      </c>
      <c r="AE32" s="64">
        <v>5</v>
      </c>
      <c r="AF32" s="64">
        <v>5</v>
      </c>
      <c r="AG32" s="38">
        <v>5</v>
      </c>
      <c r="AH32" s="38">
        <v>5</v>
      </c>
      <c r="AI32" s="38">
        <v>5</v>
      </c>
      <c r="AJ32" s="38">
        <v>5</v>
      </c>
      <c r="AK32" s="38">
        <v>5</v>
      </c>
      <c r="AL32" s="66">
        <v>5</v>
      </c>
      <c r="AM32" s="66">
        <v>4</v>
      </c>
      <c r="AN32" s="66">
        <v>4</v>
      </c>
      <c r="AO32" s="66">
        <v>4</v>
      </c>
      <c r="AP32" s="66">
        <v>4</v>
      </c>
      <c r="AQ32" s="66">
        <v>4</v>
      </c>
      <c r="AR32" s="41">
        <v>4</v>
      </c>
      <c r="AS32" s="41">
        <v>3</v>
      </c>
      <c r="AT32" s="41">
        <v>4</v>
      </c>
    </row>
    <row r="33" spans="1:48">
      <c r="A33" s="4">
        <v>32</v>
      </c>
      <c r="B33" s="4">
        <v>2</v>
      </c>
      <c r="C33" s="4" t="s">
        <v>8</v>
      </c>
      <c r="D33" s="4" t="s">
        <v>78</v>
      </c>
      <c r="E33" s="4">
        <v>0</v>
      </c>
      <c r="F33" s="4">
        <v>1</v>
      </c>
      <c r="G33" s="4">
        <v>0</v>
      </c>
      <c r="H33" s="4">
        <v>0</v>
      </c>
      <c r="I33" s="4">
        <v>0</v>
      </c>
      <c r="J33" s="90">
        <v>5</v>
      </c>
      <c r="K33" s="90">
        <v>5</v>
      </c>
      <c r="L33" s="90">
        <v>5</v>
      </c>
      <c r="M33" s="75">
        <v>5</v>
      </c>
      <c r="N33" s="75">
        <v>5</v>
      </c>
      <c r="O33" s="70">
        <v>5</v>
      </c>
      <c r="P33" s="70">
        <v>5</v>
      </c>
      <c r="Q33" s="70">
        <v>5</v>
      </c>
      <c r="R33" s="70">
        <v>5</v>
      </c>
      <c r="S33" s="70">
        <v>5</v>
      </c>
      <c r="T33" s="5"/>
      <c r="U33" s="5"/>
      <c r="V33" s="5"/>
      <c r="W33" s="5"/>
      <c r="X33" s="6"/>
      <c r="Y33" s="6"/>
      <c r="Z33" s="66">
        <v>2</v>
      </c>
      <c r="AA33" s="66">
        <v>2</v>
      </c>
      <c r="AB33" s="66">
        <v>2</v>
      </c>
      <c r="AC33" s="64">
        <v>3</v>
      </c>
      <c r="AD33" s="64">
        <v>4</v>
      </c>
      <c r="AE33" s="64">
        <v>5</v>
      </c>
      <c r="AF33" s="64">
        <v>4</v>
      </c>
      <c r="AG33" s="38">
        <v>4</v>
      </c>
      <c r="AH33" s="38">
        <v>5</v>
      </c>
      <c r="AI33" s="38">
        <v>5</v>
      </c>
      <c r="AJ33" s="38">
        <v>5</v>
      </c>
      <c r="AK33" s="38">
        <v>5</v>
      </c>
      <c r="AL33" s="66">
        <v>4</v>
      </c>
      <c r="AM33" s="66">
        <v>4</v>
      </c>
      <c r="AN33" s="66">
        <v>4</v>
      </c>
      <c r="AO33" s="66">
        <v>4</v>
      </c>
      <c r="AP33" s="66">
        <v>5</v>
      </c>
      <c r="AQ33" s="66">
        <v>4</v>
      </c>
      <c r="AR33" s="41">
        <v>4</v>
      </c>
      <c r="AS33" s="41">
        <v>4</v>
      </c>
      <c r="AT33" s="41">
        <v>4</v>
      </c>
    </row>
    <row r="34" spans="1:48">
      <c r="A34" s="4">
        <v>33</v>
      </c>
      <c r="B34" s="4">
        <v>2</v>
      </c>
      <c r="C34" s="4" t="s">
        <v>8</v>
      </c>
      <c r="D34" s="4" t="s">
        <v>78</v>
      </c>
      <c r="E34" s="4">
        <v>0</v>
      </c>
      <c r="F34" s="4">
        <v>1</v>
      </c>
      <c r="G34" s="4">
        <v>0</v>
      </c>
      <c r="H34" s="4">
        <v>0</v>
      </c>
      <c r="I34" s="4">
        <v>0</v>
      </c>
      <c r="J34" s="90">
        <v>5</v>
      </c>
      <c r="K34" s="90">
        <v>5</v>
      </c>
      <c r="L34" s="90">
        <v>5</v>
      </c>
      <c r="M34" s="75">
        <v>5</v>
      </c>
      <c r="N34" s="75">
        <v>5</v>
      </c>
      <c r="O34" s="70">
        <v>5</v>
      </c>
      <c r="P34" s="70">
        <v>5</v>
      </c>
      <c r="Q34" s="70">
        <v>5</v>
      </c>
      <c r="R34" s="70">
        <v>5</v>
      </c>
      <c r="S34" s="70">
        <v>5</v>
      </c>
      <c r="T34" s="5"/>
      <c r="U34" s="5"/>
      <c r="V34" s="5"/>
      <c r="W34" s="5"/>
      <c r="X34" s="6"/>
      <c r="Y34" s="6"/>
      <c r="Z34" s="66">
        <v>3</v>
      </c>
      <c r="AA34" s="66">
        <v>2</v>
      </c>
      <c r="AB34" s="66">
        <v>2</v>
      </c>
      <c r="AC34" s="64">
        <v>4</v>
      </c>
      <c r="AD34" s="64">
        <v>5</v>
      </c>
      <c r="AE34" s="64">
        <v>5</v>
      </c>
      <c r="AF34" s="64">
        <v>5</v>
      </c>
      <c r="AG34" s="38">
        <v>5</v>
      </c>
      <c r="AH34" s="38">
        <v>5</v>
      </c>
      <c r="AI34" s="38">
        <v>4</v>
      </c>
      <c r="AJ34" s="38">
        <v>4</v>
      </c>
      <c r="AK34" s="38">
        <v>5</v>
      </c>
      <c r="AL34" s="66">
        <v>3</v>
      </c>
      <c r="AM34" s="66">
        <v>2</v>
      </c>
      <c r="AN34" s="66">
        <v>2</v>
      </c>
      <c r="AO34" s="66">
        <v>5</v>
      </c>
      <c r="AP34" s="66">
        <v>5</v>
      </c>
      <c r="AQ34" s="66">
        <v>5</v>
      </c>
      <c r="AR34" s="41">
        <v>5</v>
      </c>
      <c r="AS34" s="41">
        <v>5</v>
      </c>
      <c r="AT34" s="41">
        <v>5</v>
      </c>
    </row>
    <row r="35" spans="1:48">
      <c r="A35" s="4">
        <v>34</v>
      </c>
      <c r="B35" s="4">
        <v>2</v>
      </c>
      <c r="C35" s="4" t="s">
        <v>8</v>
      </c>
      <c r="D35" s="4" t="s">
        <v>78</v>
      </c>
      <c r="E35" s="4">
        <v>0</v>
      </c>
      <c r="F35" s="4">
        <v>1</v>
      </c>
      <c r="G35" s="4">
        <v>0</v>
      </c>
      <c r="H35" s="4">
        <v>0</v>
      </c>
      <c r="I35" s="4">
        <v>0</v>
      </c>
      <c r="J35" s="90">
        <v>4</v>
      </c>
      <c r="K35" s="90">
        <v>3</v>
      </c>
      <c r="L35" s="90">
        <v>3</v>
      </c>
      <c r="M35" s="75">
        <v>4</v>
      </c>
      <c r="N35" s="75">
        <v>4</v>
      </c>
      <c r="O35" s="70">
        <v>3</v>
      </c>
      <c r="P35" s="70">
        <v>4</v>
      </c>
      <c r="Q35" s="70">
        <v>4</v>
      </c>
      <c r="R35" s="70">
        <v>4</v>
      </c>
      <c r="S35" s="70">
        <v>4</v>
      </c>
      <c r="T35" s="5"/>
      <c r="U35" s="5"/>
      <c r="V35" s="5"/>
      <c r="W35" s="5"/>
      <c r="X35" s="6"/>
      <c r="Y35" s="6"/>
      <c r="Z35" s="66">
        <v>2</v>
      </c>
      <c r="AA35" s="66">
        <v>2</v>
      </c>
      <c r="AB35" s="66">
        <v>2</v>
      </c>
      <c r="AC35" s="64">
        <v>5</v>
      </c>
      <c r="AD35" s="64">
        <v>5</v>
      </c>
      <c r="AE35" s="64">
        <v>5</v>
      </c>
      <c r="AF35" s="64">
        <v>4</v>
      </c>
      <c r="AG35" s="38">
        <v>4</v>
      </c>
      <c r="AH35" s="38">
        <v>4</v>
      </c>
      <c r="AI35" s="38">
        <v>5</v>
      </c>
      <c r="AJ35" s="38">
        <v>5</v>
      </c>
      <c r="AK35" s="38">
        <v>5</v>
      </c>
      <c r="AL35" s="66">
        <v>4</v>
      </c>
      <c r="AM35" s="66">
        <v>4</v>
      </c>
      <c r="AN35" s="66">
        <v>4</v>
      </c>
      <c r="AO35" s="66">
        <v>5</v>
      </c>
      <c r="AP35" s="66">
        <v>5</v>
      </c>
      <c r="AQ35" s="66">
        <v>5</v>
      </c>
      <c r="AR35" s="41">
        <v>4</v>
      </c>
      <c r="AS35" s="41">
        <v>4</v>
      </c>
      <c r="AT35" s="41">
        <v>5</v>
      </c>
    </row>
    <row r="36" spans="1:48">
      <c r="A36" s="4">
        <v>35</v>
      </c>
      <c r="B36" s="4">
        <v>2</v>
      </c>
      <c r="C36" s="4" t="s">
        <v>8</v>
      </c>
      <c r="D36" s="4" t="s">
        <v>78</v>
      </c>
      <c r="E36" s="4">
        <v>0</v>
      </c>
      <c r="F36" s="4">
        <v>1</v>
      </c>
      <c r="G36" s="4">
        <v>0</v>
      </c>
      <c r="H36" s="4">
        <v>0</v>
      </c>
      <c r="I36" s="4">
        <v>0</v>
      </c>
      <c r="J36" s="90">
        <v>4</v>
      </c>
      <c r="K36" s="90">
        <v>4</v>
      </c>
      <c r="L36" s="90">
        <v>4</v>
      </c>
      <c r="M36" s="75">
        <v>4</v>
      </c>
      <c r="N36" s="75">
        <v>4</v>
      </c>
      <c r="O36" s="70">
        <v>4</v>
      </c>
      <c r="P36" s="70">
        <v>4</v>
      </c>
      <c r="Q36" s="70">
        <v>4</v>
      </c>
      <c r="R36" s="70">
        <v>4</v>
      </c>
      <c r="S36" s="70">
        <v>4</v>
      </c>
      <c r="T36" s="5"/>
      <c r="U36" s="5"/>
      <c r="V36" s="5"/>
      <c r="W36" s="5"/>
      <c r="X36" s="6"/>
      <c r="Y36" s="6"/>
      <c r="Z36" s="66">
        <v>2</v>
      </c>
      <c r="AA36" s="66">
        <v>2</v>
      </c>
      <c r="AB36" s="66">
        <v>2</v>
      </c>
      <c r="AC36" s="64">
        <v>3</v>
      </c>
      <c r="AD36" s="64">
        <v>5</v>
      </c>
      <c r="AE36" s="64">
        <v>5</v>
      </c>
      <c r="AF36" s="64">
        <v>5</v>
      </c>
      <c r="AG36" s="38">
        <v>5</v>
      </c>
      <c r="AH36" s="38">
        <v>5</v>
      </c>
      <c r="AI36" s="38">
        <v>5</v>
      </c>
      <c r="AJ36" s="38">
        <v>5</v>
      </c>
      <c r="AK36" s="38">
        <v>5</v>
      </c>
      <c r="AL36" s="66">
        <v>3</v>
      </c>
      <c r="AM36" s="66">
        <v>4</v>
      </c>
      <c r="AN36" s="66">
        <v>4</v>
      </c>
      <c r="AO36" s="66">
        <v>4</v>
      </c>
      <c r="AP36" s="66">
        <v>4</v>
      </c>
      <c r="AQ36" s="66">
        <v>3</v>
      </c>
      <c r="AR36" s="41">
        <v>3</v>
      </c>
      <c r="AS36" s="41">
        <v>3</v>
      </c>
      <c r="AT36" s="41">
        <v>3</v>
      </c>
    </row>
    <row r="37" spans="1:48">
      <c r="A37" s="4">
        <v>36</v>
      </c>
      <c r="B37" s="4">
        <v>2</v>
      </c>
      <c r="C37" s="4" t="s">
        <v>8</v>
      </c>
      <c r="D37" s="4" t="s">
        <v>78</v>
      </c>
      <c r="E37" s="4">
        <v>0</v>
      </c>
      <c r="F37" s="4">
        <v>1</v>
      </c>
      <c r="G37" s="4">
        <v>0</v>
      </c>
      <c r="H37" s="4">
        <v>0</v>
      </c>
      <c r="I37" s="4">
        <v>0</v>
      </c>
      <c r="J37" s="90">
        <v>5</v>
      </c>
      <c r="K37" s="90">
        <v>5</v>
      </c>
      <c r="L37" s="90">
        <v>5</v>
      </c>
      <c r="M37" s="75">
        <v>5</v>
      </c>
      <c r="N37" s="75">
        <v>5</v>
      </c>
      <c r="O37" s="70">
        <v>5</v>
      </c>
      <c r="P37" s="70">
        <v>5</v>
      </c>
      <c r="Q37" s="70">
        <v>5</v>
      </c>
      <c r="R37" s="70">
        <v>5</v>
      </c>
      <c r="S37" s="70">
        <v>5</v>
      </c>
      <c r="T37" s="5"/>
      <c r="U37" s="5"/>
      <c r="V37" s="5"/>
      <c r="W37" s="5"/>
      <c r="X37" s="6"/>
      <c r="Y37" s="6"/>
      <c r="Z37" s="66">
        <v>4</v>
      </c>
      <c r="AA37" s="66">
        <v>5</v>
      </c>
      <c r="AB37" s="66">
        <v>5</v>
      </c>
      <c r="AC37" s="64">
        <v>4</v>
      </c>
      <c r="AD37" s="64">
        <v>5</v>
      </c>
      <c r="AE37" s="64">
        <v>5</v>
      </c>
      <c r="AF37" s="64">
        <v>5</v>
      </c>
      <c r="AG37" s="38">
        <v>5</v>
      </c>
      <c r="AH37" s="38">
        <v>5</v>
      </c>
      <c r="AI37" s="38">
        <v>4</v>
      </c>
      <c r="AJ37" s="38">
        <v>4</v>
      </c>
      <c r="AK37" s="38">
        <v>5</v>
      </c>
      <c r="AL37" s="66">
        <v>5</v>
      </c>
      <c r="AM37" s="66">
        <v>5</v>
      </c>
      <c r="AN37" s="66">
        <v>5</v>
      </c>
      <c r="AO37" s="66">
        <v>5</v>
      </c>
      <c r="AP37" s="66">
        <v>5</v>
      </c>
      <c r="AQ37" s="66">
        <v>5</v>
      </c>
      <c r="AR37" s="41">
        <v>5</v>
      </c>
      <c r="AS37" s="41">
        <v>5</v>
      </c>
      <c r="AT37" s="41">
        <v>5</v>
      </c>
    </row>
    <row r="38" spans="1:48">
      <c r="A38" s="4">
        <v>37</v>
      </c>
      <c r="B38" s="4">
        <v>4</v>
      </c>
      <c r="C38" s="4" t="s">
        <v>79</v>
      </c>
      <c r="D38" s="4" t="s">
        <v>58</v>
      </c>
      <c r="E38" s="4">
        <v>0</v>
      </c>
      <c r="F38" s="4">
        <v>0</v>
      </c>
      <c r="G38" s="4">
        <v>1</v>
      </c>
      <c r="H38" s="4">
        <v>0</v>
      </c>
      <c r="I38" s="4">
        <v>0</v>
      </c>
      <c r="J38" s="90">
        <v>4</v>
      </c>
      <c r="K38" s="90">
        <v>4</v>
      </c>
      <c r="L38" s="90">
        <v>3</v>
      </c>
      <c r="M38" s="75">
        <v>4</v>
      </c>
      <c r="N38" s="75">
        <v>4</v>
      </c>
      <c r="O38" s="70">
        <v>4</v>
      </c>
      <c r="P38" s="70">
        <v>5</v>
      </c>
      <c r="Q38" s="70">
        <v>4</v>
      </c>
      <c r="R38" s="70">
        <v>4</v>
      </c>
      <c r="S38" s="70">
        <v>5</v>
      </c>
      <c r="T38" s="5"/>
      <c r="U38" s="5"/>
      <c r="V38" s="5"/>
      <c r="W38" s="5"/>
      <c r="X38" s="6"/>
      <c r="Y38" s="6"/>
      <c r="Z38" s="66">
        <v>2</v>
      </c>
      <c r="AA38" s="66">
        <v>2</v>
      </c>
      <c r="AB38" s="66">
        <v>2</v>
      </c>
      <c r="AC38" s="64">
        <v>1</v>
      </c>
      <c r="AD38" s="64">
        <v>4</v>
      </c>
      <c r="AE38" s="64">
        <v>4</v>
      </c>
      <c r="AF38" s="64">
        <v>3</v>
      </c>
      <c r="AG38" s="38">
        <v>3</v>
      </c>
      <c r="AH38" s="38">
        <v>3</v>
      </c>
      <c r="AI38" s="38">
        <v>5</v>
      </c>
      <c r="AJ38" s="38">
        <v>4</v>
      </c>
      <c r="AK38" s="38">
        <v>4</v>
      </c>
      <c r="AL38" s="66">
        <v>4</v>
      </c>
      <c r="AM38" s="66">
        <v>3</v>
      </c>
      <c r="AN38" s="66">
        <v>4</v>
      </c>
      <c r="AO38" s="66">
        <v>5</v>
      </c>
      <c r="AP38" s="66">
        <v>4</v>
      </c>
      <c r="AQ38" s="66">
        <v>4</v>
      </c>
      <c r="AR38" s="41">
        <v>4</v>
      </c>
      <c r="AS38" s="41">
        <v>4</v>
      </c>
      <c r="AT38" s="41">
        <v>4</v>
      </c>
    </row>
    <row r="39" spans="1:48">
      <c r="A39" s="4">
        <v>38</v>
      </c>
      <c r="B39" s="4">
        <v>2</v>
      </c>
      <c r="C39" s="4" t="s">
        <v>8</v>
      </c>
      <c r="D39" s="4" t="s">
        <v>78</v>
      </c>
      <c r="E39" s="4">
        <v>0</v>
      </c>
      <c r="F39" s="4">
        <v>1</v>
      </c>
      <c r="G39" s="4">
        <v>0</v>
      </c>
      <c r="H39" s="4">
        <v>0</v>
      </c>
      <c r="I39" s="4">
        <v>0</v>
      </c>
      <c r="J39" s="90">
        <v>5</v>
      </c>
      <c r="K39" s="90">
        <v>5</v>
      </c>
      <c r="L39" s="90">
        <v>4</v>
      </c>
      <c r="M39" s="75">
        <v>5</v>
      </c>
      <c r="N39" s="75">
        <v>5</v>
      </c>
      <c r="O39" s="70">
        <v>5</v>
      </c>
      <c r="P39" s="70">
        <v>5</v>
      </c>
      <c r="Q39" s="70">
        <v>5</v>
      </c>
      <c r="R39" s="70">
        <v>3</v>
      </c>
      <c r="S39" s="70">
        <v>5</v>
      </c>
      <c r="T39" s="5"/>
      <c r="U39" s="5"/>
      <c r="V39" s="5"/>
      <c r="W39" s="5"/>
      <c r="X39" s="6"/>
      <c r="Y39" s="6"/>
      <c r="Z39" s="66">
        <v>3</v>
      </c>
      <c r="AA39" s="66">
        <v>3</v>
      </c>
      <c r="AB39" s="66">
        <v>3</v>
      </c>
      <c r="AC39" s="64">
        <v>3</v>
      </c>
      <c r="AD39" s="64">
        <v>4</v>
      </c>
      <c r="AE39" s="64">
        <v>4</v>
      </c>
      <c r="AF39" s="64">
        <v>5</v>
      </c>
      <c r="AG39" s="38">
        <v>4</v>
      </c>
      <c r="AH39" s="38">
        <v>4</v>
      </c>
      <c r="AI39" s="38">
        <v>4</v>
      </c>
      <c r="AJ39" s="38">
        <v>4</v>
      </c>
      <c r="AK39" s="38">
        <v>4</v>
      </c>
      <c r="AL39" s="66">
        <v>5</v>
      </c>
      <c r="AM39" s="66">
        <v>5</v>
      </c>
      <c r="AN39" s="66">
        <v>5</v>
      </c>
      <c r="AO39" s="66">
        <v>5</v>
      </c>
      <c r="AP39" s="66">
        <v>5</v>
      </c>
      <c r="AQ39" s="66">
        <v>5</v>
      </c>
      <c r="AR39" s="41">
        <v>4</v>
      </c>
      <c r="AS39" s="41">
        <v>5</v>
      </c>
      <c r="AT39" s="41">
        <v>5</v>
      </c>
    </row>
    <row r="40" spans="1:48">
      <c r="A40" s="4">
        <v>39</v>
      </c>
      <c r="B40" s="4">
        <v>2</v>
      </c>
      <c r="C40" s="4" t="s">
        <v>8</v>
      </c>
      <c r="D40" s="4" t="s">
        <v>78</v>
      </c>
      <c r="E40" s="4">
        <v>0</v>
      </c>
      <c r="F40" s="4">
        <v>1</v>
      </c>
      <c r="G40" s="4">
        <v>0</v>
      </c>
      <c r="H40" s="4">
        <v>0</v>
      </c>
      <c r="I40" s="4">
        <v>0</v>
      </c>
      <c r="J40" s="90">
        <v>5</v>
      </c>
      <c r="K40" s="90">
        <v>5</v>
      </c>
      <c r="L40" s="90">
        <v>5</v>
      </c>
      <c r="M40" s="75">
        <v>5</v>
      </c>
      <c r="N40" s="75">
        <v>5</v>
      </c>
      <c r="O40" s="70">
        <v>5</v>
      </c>
      <c r="P40" s="70">
        <v>5</v>
      </c>
      <c r="Q40" s="70">
        <v>5</v>
      </c>
      <c r="R40" s="70">
        <v>5</v>
      </c>
      <c r="S40" s="70">
        <v>5</v>
      </c>
      <c r="T40" s="5"/>
      <c r="U40" s="5"/>
      <c r="V40" s="5"/>
      <c r="W40" s="5"/>
      <c r="X40" s="6"/>
      <c r="Y40" s="6"/>
      <c r="Z40" s="66">
        <v>2</v>
      </c>
      <c r="AA40" s="66">
        <v>3</v>
      </c>
      <c r="AB40" s="66">
        <v>2</v>
      </c>
      <c r="AC40" s="64">
        <v>3</v>
      </c>
      <c r="AD40" s="64">
        <v>4</v>
      </c>
      <c r="AE40" s="64">
        <v>4</v>
      </c>
      <c r="AF40" s="64">
        <v>4</v>
      </c>
      <c r="AG40" s="38">
        <v>4</v>
      </c>
      <c r="AH40" s="38">
        <v>4</v>
      </c>
      <c r="AI40" s="38">
        <v>5</v>
      </c>
      <c r="AJ40" s="38">
        <v>5</v>
      </c>
      <c r="AK40" s="38">
        <v>5</v>
      </c>
      <c r="AL40" s="66">
        <v>3</v>
      </c>
      <c r="AM40" s="66">
        <v>4</v>
      </c>
      <c r="AN40" s="66">
        <v>4</v>
      </c>
      <c r="AO40" s="66">
        <v>5</v>
      </c>
      <c r="AP40" s="66">
        <v>5</v>
      </c>
      <c r="AQ40" s="66">
        <v>5</v>
      </c>
      <c r="AR40" s="41">
        <v>5</v>
      </c>
      <c r="AS40" s="41">
        <v>4</v>
      </c>
      <c r="AT40" s="41">
        <v>5</v>
      </c>
    </row>
    <row r="41" spans="1:48">
      <c r="A41" s="4">
        <v>40</v>
      </c>
      <c r="B41" s="4">
        <v>3</v>
      </c>
      <c r="C41" s="4" t="s">
        <v>57</v>
      </c>
      <c r="D41" s="4" t="s">
        <v>80</v>
      </c>
      <c r="E41" s="4">
        <v>1</v>
      </c>
      <c r="F41" s="4">
        <v>1</v>
      </c>
      <c r="G41" s="4">
        <v>0</v>
      </c>
      <c r="H41" s="4">
        <v>0</v>
      </c>
      <c r="I41" s="4">
        <v>1</v>
      </c>
      <c r="J41" s="90">
        <v>4</v>
      </c>
      <c r="K41" s="90">
        <v>4</v>
      </c>
      <c r="L41" s="90">
        <v>4</v>
      </c>
      <c r="M41" s="75">
        <v>4</v>
      </c>
      <c r="N41" s="75">
        <v>4</v>
      </c>
      <c r="O41" s="70">
        <v>4</v>
      </c>
      <c r="P41" s="70">
        <v>4</v>
      </c>
      <c r="Q41" s="70">
        <v>4</v>
      </c>
      <c r="R41" s="70">
        <v>4</v>
      </c>
      <c r="S41" s="70">
        <v>4</v>
      </c>
      <c r="T41" s="5"/>
      <c r="U41" s="5"/>
      <c r="V41" s="5"/>
      <c r="W41" s="5"/>
      <c r="X41" s="6"/>
      <c r="Y41" s="6"/>
      <c r="Z41" s="66">
        <v>2</v>
      </c>
      <c r="AA41" s="66">
        <v>3</v>
      </c>
      <c r="AB41" s="66">
        <v>3</v>
      </c>
      <c r="AC41" s="64">
        <v>5</v>
      </c>
      <c r="AD41" s="64">
        <v>5</v>
      </c>
      <c r="AE41" s="64">
        <v>5</v>
      </c>
      <c r="AF41" s="64">
        <v>5</v>
      </c>
      <c r="AG41" s="38">
        <v>4</v>
      </c>
      <c r="AH41" s="38">
        <v>5</v>
      </c>
      <c r="AI41" s="38">
        <v>5</v>
      </c>
      <c r="AJ41" s="38">
        <v>5</v>
      </c>
      <c r="AK41" s="38">
        <v>5</v>
      </c>
      <c r="AL41" s="66">
        <v>3</v>
      </c>
      <c r="AM41" s="66">
        <v>4</v>
      </c>
      <c r="AN41" s="66">
        <v>4</v>
      </c>
      <c r="AO41" s="66">
        <v>5</v>
      </c>
      <c r="AP41" s="66">
        <v>5</v>
      </c>
      <c r="AQ41" s="66">
        <v>4</v>
      </c>
      <c r="AR41" s="41">
        <v>4</v>
      </c>
      <c r="AS41" s="41">
        <v>3</v>
      </c>
      <c r="AT41" s="41">
        <v>4</v>
      </c>
    </row>
    <row r="42" spans="1:48">
      <c r="A42" s="4">
        <v>41</v>
      </c>
      <c r="B42" s="4">
        <v>2</v>
      </c>
      <c r="C42" s="4" t="s">
        <v>8</v>
      </c>
      <c r="D42" s="4" t="s">
        <v>9</v>
      </c>
      <c r="E42" s="4">
        <v>0</v>
      </c>
      <c r="F42" s="4">
        <v>0</v>
      </c>
      <c r="G42" s="4">
        <v>1</v>
      </c>
      <c r="H42" s="4">
        <v>0</v>
      </c>
      <c r="I42" s="4">
        <v>0</v>
      </c>
      <c r="J42" s="90">
        <v>4</v>
      </c>
      <c r="K42" s="90">
        <v>4</v>
      </c>
      <c r="L42" s="90">
        <v>4</v>
      </c>
      <c r="M42" s="75">
        <v>5</v>
      </c>
      <c r="N42" s="75">
        <v>5</v>
      </c>
      <c r="O42" s="70">
        <v>5</v>
      </c>
      <c r="P42" s="70">
        <v>4</v>
      </c>
      <c r="Q42" s="70">
        <v>4</v>
      </c>
      <c r="R42" s="70">
        <v>4</v>
      </c>
      <c r="S42" s="70">
        <v>4</v>
      </c>
      <c r="T42" s="5"/>
      <c r="U42" s="5"/>
      <c r="V42" s="5"/>
      <c r="W42" s="5"/>
      <c r="X42" s="6"/>
      <c r="Y42" s="6"/>
      <c r="Z42" s="66">
        <v>3</v>
      </c>
      <c r="AA42" s="66">
        <v>2</v>
      </c>
      <c r="AB42" s="66">
        <v>2</v>
      </c>
      <c r="AC42" s="64">
        <v>2</v>
      </c>
      <c r="AD42" s="64">
        <v>4</v>
      </c>
      <c r="AE42" s="64">
        <v>4</v>
      </c>
      <c r="AF42" s="64">
        <v>4</v>
      </c>
      <c r="AG42" s="38">
        <v>4</v>
      </c>
      <c r="AH42" s="38">
        <v>5</v>
      </c>
      <c r="AI42" s="38">
        <v>5</v>
      </c>
      <c r="AJ42" s="38">
        <v>4</v>
      </c>
      <c r="AK42" s="38">
        <v>4</v>
      </c>
      <c r="AL42" s="66">
        <v>4</v>
      </c>
      <c r="AM42" s="66">
        <v>4</v>
      </c>
      <c r="AN42" s="66">
        <v>4</v>
      </c>
      <c r="AO42" s="66">
        <v>4</v>
      </c>
      <c r="AP42" s="66">
        <v>4</v>
      </c>
      <c r="AQ42" s="66">
        <v>4</v>
      </c>
      <c r="AR42" s="41">
        <v>4</v>
      </c>
      <c r="AS42" s="41">
        <v>4</v>
      </c>
      <c r="AT42" s="41">
        <v>4</v>
      </c>
    </row>
    <row r="43" spans="1:48">
      <c r="A43" s="4">
        <v>42</v>
      </c>
      <c r="B43" s="4">
        <v>2</v>
      </c>
      <c r="C43" s="4" t="s">
        <v>8</v>
      </c>
      <c r="D43" s="4" t="s">
        <v>82</v>
      </c>
      <c r="E43" s="4">
        <v>0</v>
      </c>
      <c r="F43" s="4">
        <v>1</v>
      </c>
      <c r="G43" s="4">
        <v>0</v>
      </c>
      <c r="H43" s="4">
        <v>0</v>
      </c>
      <c r="I43" s="4">
        <v>0</v>
      </c>
      <c r="J43" s="90">
        <v>5</v>
      </c>
      <c r="K43" s="90">
        <v>5</v>
      </c>
      <c r="L43" s="90">
        <v>5</v>
      </c>
      <c r="M43" s="75">
        <v>5</v>
      </c>
      <c r="N43" s="75">
        <v>5</v>
      </c>
      <c r="O43" s="70">
        <v>5</v>
      </c>
      <c r="P43" s="70">
        <v>5</v>
      </c>
      <c r="Q43" s="70">
        <v>5</v>
      </c>
      <c r="R43" s="70">
        <v>5</v>
      </c>
      <c r="S43" s="70">
        <v>4</v>
      </c>
      <c r="T43" s="5"/>
      <c r="U43" s="5"/>
      <c r="V43" s="5"/>
      <c r="W43" s="5"/>
      <c r="X43" s="6"/>
      <c r="Y43" s="6"/>
      <c r="Z43" s="66">
        <v>2</v>
      </c>
      <c r="AA43" s="66">
        <v>2</v>
      </c>
      <c r="AB43" s="66">
        <v>2</v>
      </c>
      <c r="AC43" s="64">
        <v>3</v>
      </c>
      <c r="AD43" s="64">
        <v>5</v>
      </c>
      <c r="AE43" s="64">
        <v>4</v>
      </c>
      <c r="AF43" s="64">
        <v>4</v>
      </c>
      <c r="AG43" s="38">
        <v>4</v>
      </c>
      <c r="AH43" s="38">
        <v>4</v>
      </c>
      <c r="AI43" s="38">
        <v>5</v>
      </c>
      <c r="AJ43" s="38">
        <v>5</v>
      </c>
      <c r="AK43" s="38">
        <v>4</v>
      </c>
      <c r="AL43" s="66">
        <v>4</v>
      </c>
      <c r="AM43" s="66">
        <v>4</v>
      </c>
      <c r="AN43" s="66">
        <v>4</v>
      </c>
      <c r="AO43" s="66">
        <v>5</v>
      </c>
      <c r="AP43" s="66">
        <v>5</v>
      </c>
      <c r="AQ43" s="66">
        <v>5</v>
      </c>
      <c r="AR43" s="41">
        <v>5</v>
      </c>
      <c r="AS43" s="41">
        <v>5</v>
      </c>
      <c r="AT43" s="41">
        <v>5</v>
      </c>
    </row>
    <row r="44" spans="1:48" ht="21">
      <c r="E44" s="87">
        <f>COUNTIF(E2:E43,1)</f>
        <v>4</v>
      </c>
      <c r="F44" s="87">
        <f t="shared" ref="F44:I44" si="0">COUNTIF(F2:F43,1)</f>
        <v>38</v>
      </c>
      <c r="G44" s="87">
        <f t="shared" si="0"/>
        <v>3</v>
      </c>
      <c r="H44" s="87">
        <f t="shared" si="0"/>
        <v>1</v>
      </c>
      <c r="I44" s="87">
        <f t="shared" si="0"/>
        <v>1</v>
      </c>
      <c r="J44" s="88">
        <f t="shared" ref="J44:AT44" si="1">AVERAGE(J2:J43)</f>
        <v>4.5714285714285712</v>
      </c>
      <c r="K44" s="88">
        <f t="shared" si="1"/>
        <v>4.5238095238095237</v>
      </c>
      <c r="L44" s="88">
        <f t="shared" si="1"/>
        <v>4.3809523809523814</v>
      </c>
      <c r="M44" s="88">
        <f t="shared" si="1"/>
        <v>4.5714285714285712</v>
      </c>
      <c r="N44" s="88">
        <f t="shared" si="1"/>
        <v>4.5714285714285712</v>
      </c>
      <c r="O44" s="88">
        <f t="shared" si="1"/>
        <v>4.5714285714285712</v>
      </c>
      <c r="P44" s="88">
        <f t="shared" si="1"/>
        <v>4.5238095238095237</v>
      </c>
      <c r="Q44" s="88">
        <f t="shared" si="1"/>
        <v>4.5476190476190474</v>
      </c>
      <c r="R44" s="88">
        <f t="shared" si="1"/>
        <v>4.3809523809523814</v>
      </c>
      <c r="S44" s="88">
        <f t="shared" si="1"/>
        <v>4.4761904761904763</v>
      </c>
      <c r="T44" s="88">
        <f t="shared" si="1"/>
        <v>2.76</v>
      </c>
      <c r="U44" s="88">
        <f t="shared" si="1"/>
        <v>3</v>
      </c>
      <c r="V44" s="88">
        <f t="shared" si="1"/>
        <v>3.72</v>
      </c>
      <c r="W44" s="88">
        <f t="shared" si="1"/>
        <v>3.84</v>
      </c>
      <c r="X44" s="88">
        <f t="shared" si="1"/>
        <v>4.5599999999999996</v>
      </c>
      <c r="Y44" s="88">
        <f t="shared" si="1"/>
        <v>4.4800000000000004</v>
      </c>
      <c r="Z44" s="88">
        <f t="shared" si="1"/>
        <v>2.6904761904761907</v>
      </c>
      <c r="AA44" s="88">
        <f t="shared" si="1"/>
        <v>2.6666666666666665</v>
      </c>
      <c r="AB44" s="88">
        <f t="shared" si="1"/>
        <v>2.7142857142857144</v>
      </c>
      <c r="AC44" s="88">
        <f t="shared" si="1"/>
        <v>3.1666666666666665</v>
      </c>
      <c r="AD44" s="88">
        <f t="shared" si="1"/>
        <v>4.1428571428571432</v>
      </c>
      <c r="AE44" s="88">
        <f t="shared" si="1"/>
        <v>4.1904761904761907</v>
      </c>
      <c r="AF44" s="88">
        <f t="shared" si="1"/>
        <v>4.2142857142857144</v>
      </c>
      <c r="AG44" s="88">
        <f t="shared" si="1"/>
        <v>4</v>
      </c>
      <c r="AH44" s="88">
        <f t="shared" si="1"/>
        <v>4.2619047619047619</v>
      </c>
      <c r="AI44" s="88">
        <f t="shared" si="1"/>
        <v>4.166666666666667</v>
      </c>
      <c r="AJ44" s="88">
        <f t="shared" si="1"/>
        <v>4.0714285714285712</v>
      </c>
      <c r="AK44" s="88">
        <f t="shared" si="1"/>
        <v>4.333333333333333</v>
      </c>
      <c r="AL44" s="88">
        <f t="shared" si="1"/>
        <v>4.0476190476190474</v>
      </c>
      <c r="AM44" s="88">
        <f t="shared" si="1"/>
        <v>4.166666666666667</v>
      </c>
      <c r="AN44" s="88">
        <f t="shared" si="1"/>
        <v>4.2142857142857144</v>
      </c>
      <c r="AO44" s="88">
        <f t="shared" si="1"/>
        <v>4.4761904761904763</v>
      </c>
      <c r="AP44" s="88">
        <f t="shared" si="1"/>
        <v>4.7142857142857144</v>
      </c>
      <c r="AQ44" s="88">
        <f t="shared" si="1"/>
        <v>4.5714285714285712</v>
      </c>
      <c r="AR44" s="88">
        <f t="shared" si="1"/>
        <v>4.2142857142857144</v>
      </c>
      <c r="AS44" s="88">
        <f t="shared" si="1"/>
        <v>4.1904761904761907</v>
      </c>
      <c r="AT44" s="88">
        <f t="shared" si="1"/>
        <v>4.2857142857142856</v>
      </c>
      <c r="AU44" s="65">
        <f>AVERAGE(J2:AT43)</f>
        <v>4.1053719008264462</v>
      </c>
      <c r="AV44" s="65"/>
    </row>
    <row r="45" spans="1:48">
      <c r="C45" s="68" t="s">
        <v>8</v>
      </c>
      <c r="D45" s="68">
        <f>COUNTIF(C2:C43,"นิสิตระดับปริญญาโท")</f>
        <v>40</v>
      </c>
      <c r="E45" s="88">
        <f>STDEV(E2:E43)</f>
        <v>0.2971017571861746</v>
      </c>
      <c r="F45" s="88">
        <f t="shared" ref="F45:I45" si="2">STDEV(F2:F43)</f>
        <v>0.29710175718617465</v>
      </c>
      <c r="G45" s="88">
        <f t="shared" si="2"/>
        <v>0.26066118021500656</v>
      </c>
      <c r="H45" s="88">
        <f t="shared" si="2"/>
        <v>0.15430334996209191</v>
      </c>
      <c r="I45" s="88">
        <f t="shared" si="2"/>
        <v>0.15430334996209191</v>
      </c>
      <c r="J45" s="88">
        <f t="shared" ref="J45:AB45" si="3">STDEV(J2:J43)</f>
        <v>0.50087032267781051</v>
      </c>
      <c r="K45" s="88">
        <f t="shared" si="3"/>
        <v>0.55163151531395727</v>
      </c>
      <c r="L45" s="88">
        <f t="shared" si="3"/>
        <v>0.69676538208863403</v>
      </c>
      <c r="M45" s="88">
        <f t="shared" si="3"/>
        <v>0.50087032267781051</v>
      </c>
      <c r="N45" s="88">
        <f t="shared" si="3"/>
        <v>0.50087032267781051</v>
      </c>
      <c r="O45" s="88">
        <f t="shared" si="3"/>
        <v>0.5474043916011746</v>
      </c>
      <c r="P45" s="88">
        <f t="shared" si="3"/>
        <v>0.59420351437234931</v>
      </c>
      <c r="Q45" s="88">
        <f t="shared" si="3"/>
        <v>0.50376053895074935</v>
      </c>
      <c r="R45" s="88">
        <f t="shared" si="3"/>
        <v>0.62283306115472392</v>
      </c>
      <c r="S45" s="88">
        <f t="shared" si="3"/>
        <v>0.59420351437234931</v>
      </c>
      <c r="T45" s="88">
        <f t="shared" si="3"/>
        <v>1.2342339054382412</v>
      </c>
      <c r="U45" s="88">
        <f t="shared" si="3"/>
        <v>1.2247448713915889</v>
      </c>
      <c r="V45" s="88">
        <f t="shared" si="3"/>
        <v>0.7371114795832</v>
      </c>
      <c r="W45" s="88">
        <f t="shared" si="3"/>
        <v>0.55377492419453889</v>
      </c>
      <c r="X45" s="88">
        <f t="shared" si="3"/>
        <v>0.5066228051190208</v>
      </c>
      <c r="Y45" s="88">
        <f t="shared" si="3"/>
        <v>0.50990195135927885</v>
      </c>
      <c r="Z45" s="88">
        <f t="shared" si="3"/>
        <v>1.0473682521046936</v>
      </c>
      <c r="AA45" s="88">
        <f t="shared" si="3"/>
        <v>1.1405318970244018</v>
      </c>
      <c r="AB45" s="88">
        <f t="shared" si="3"/>
        <v>1.1536942632091363</v>
      </c>
      <c r="AC45" s="88">
        <f t="shared" ref="AC45:AR45" si="4">STDEV(AC2:AC43)</f>
        <v>1.2671586549878309</v>
      </c>
      <c r="AD45" s="88">
        <f t="shared" si="4"/>
        <v>0.64662080611356287</v>
      </c>
      <c r="AE45" s="88">
        <f t="shared" si="4"/>
        <v>0.63392294823371775</v>
      </c>
      <c r="AF45" s="88">
        <f t="shared" si="4"/>
        <v>0.6452722732461148</v>
      </c>
      <c r="AG45" s="88">
        <f t="shared" si="4"/>
        <v>0.62469504755442429</v>
      </c>
      <c r="AH45" s="88">
        <f t="shared" si="4"/>
        <v>0.70050587328969338</v>
      </c>
      <c r="AI45" s="88">
        <f t="shared" si="4"/>
        <v>0.72973990243322517</v>
      </c>
      <c r="AJ45" s="88">
        <f t="shared" si="4"/>
        <v>0.7454858341510332</v>
      </c>
      <c r="AK45" s="88">
        <f t="shared" si="4"/>
        <v>0.65020322026446264</v>
      </c>
      <c r="AL45" s="88">
        <f t="shared" si="4"/>
        <v>0.62283306115472392</v>
      </c>
      <c r="AM45" s="88">
        <f t="shared" si="4"/>
        <v>0.65951448020001568</v>
      </c>
      <c r="AN45" s="88">
        <f t="shared" si="4"/>
        <v>0.6452722732461148</v>
      </c>
      <c r="AO45" s="88">
        <f t="shared" si="4"/>
        <v>0.59420351437234931</v>
      </c>
      <c r="AP45" s="88">
        <f t="shared" si="4"/>
        <v>0.45722995685921264</v>
      </c>
      <c r="AQ45" s="88">
        <f t="shared" si="4"/>
        <v>0.5474043916011746</v>
      </c>
      <c r="AR45" s="88">
        <f t="shared" si="4"/>
        <v>0.6452722732461148</v>
      </c>
      <c r="AS45" s="88">
        <f>STDEV(AS2:AS43)</f>
        <v>0.67129635192082404</v>
      </c>
      <c r="AT45" s="88">
        <f>STDEV(AT2:AT43)</f>
        <v>0.63575245549583936</v>
      </c>
      <c r="AU45" s="65">
        <f>STDEVA(J2:AT43)</f>
        <v>0.92103008403367348</v>
      </c>
      <c r="AV45" s="65"/>
    </row>
    <row r="46" spans="1:48">
      <c r="C46" s="68" t="s">
        <v>57</v>
      </c>
      <c r="D46" s="68">
        <f>COUNTIF(C2:C43,"นิสิตระดับปริญญาเอก")</f>
        <v>1</v>
      </c>
      <c r="L46" s="91">
        <f>STDEV(J2:L43)</f>
        <v>0.58986143113150635</v>
      </c>
      <c r="N46" s="76">
        <f>STDEVA(M2:N43)</f>
        <v>0.49784388818701458</v>
      </c>
      <c r="S46" s="71">
        <f>STDEVA(O2:S43)</f>
        <v>0.57249558615962171</v>
      </c>
      <c r="T46" s="66"/>
      <c r="U46" s="66"/>
      <c r="V46" s="66"/>
      <c r="W46" s="67">
        <f>STDEVA(U2:W32)</f>
        <v>0.94953758304851843</v>
      </c>
      <c r="X46" s="66"/>
      <c r="Y46" s="67">
        <f>STDEVA(W2:Y32)</f>
        <v>0.61012478416488847</v>
      </c>
      <c r="AB46" s="67">
        <f>STDEVA(Z2:AB43)</f>
        <v>1.1060870541817998</v>
      </c>
      <c r="AC46" s="66"/>
      <c r="AD46" s="66"/>
      <c r="AE46" s="66"/>
      <c r="AF46" s="67">
        <f>STDEVA(AC2:AF43)</f>
        <v>0.94502433876352254</v>
      </c>
      <c r="AG46" s="67"/>
      <c r="AH46" s="66"/>
      <c r="AI46" s="66"/>
      <c r="AJ46" s="66"/>
      <c r="AK46" s="67">
        <f>STDEVA(AG2:AK43)</f>
        <v>0.69573776430679313</v>
      </c>
      <c r="AL46" s="67"/>
      <c r="AM46" s="67"/>
      <c r="AN46" s="67">
        <f>STDEVA(AL2:AN43)</f>
        <v>0.64142698058981928</v>
      </c>
      <c r="AO46" s="67"/>
      <c r="AP46" s="67"/>
      <c r="AQ46" s="67">
        <f>STDEVA(AO2:AQ43)</f>
        <v>0.54066390698608624</v>
      </c>
      <c r="AT46" s="73">
        <f>STDEVA(AR2:AT43)</f>
        <v>0.64699549813207591</v>
      </c>
    </row>
    <row r="47" spans="1:48">
      <c r="C47" s="68" t="s">
        <v>79</v>
      </c>
      <c r="D47" s="68">
        <f>COUNTIF(C2:C43,"ผู้เข้าร่วมจากภายนอก")</f>
        <v>1</v>
      </c>
      <c r="L47" s="92">
        <f>AVERAGE(J2:L43)</f>
        <v>4.4920634920634921</v>
      </c>
      <c r="M47" s="77"/>
      <c r="N47" s="78">
        <f>AVERAGE(M2:N43)</f>
        <v>4.5714285714285712</v>
      </c>
      <c r="O47" s="79"/>
      <c r="P47" s="79"/>
      <c r="Q47" s="79"/>
      <c r="R47" s="79"/>
      <c r="S47" s="80">
        <f>AVERAGE(O2:S43)</f>
        <v>4.5</v>
      </c>
      <c r="T47" s="81"/>
      <c r="U47" s="81"/>
      <c r="V47" s="81"/>
      <c r="W47" s="82">
        <f>AVERAGE(U2:W32)</f>
        <v>3.52</v>
      </c>
      <c r="X47" s="81"/>
      <c r="Y47" s="82">
        <f>AVERAGE(W2:Y32)</f>
        <v>4.293333333333333</v>
      </c>
      <c r="Z47" s="83"/>
      <c r="AA47" s="83"/>
      <c r="AB47" s="84">
        <f>AVERAGE(Z2:AB43)</f>
        <v>2.6904761904761907</v>
      </c>
      <c r="AC47" s="81"/>
      <c r="AD47" s="81"/>
      <c r="AE47" s="81"/>
      <c r="AF47" s="82">
        <f>AVERAGE(AC2:AF43)</f>
        <v>3.9285714285714284</v>
      </c>
      <c r="AG47" s="82"/>
      <c r="AH47" s="81"/>
      <c r="AI47" s="81"/>
      <c r="AJ47" s="81"/>
      <c r="AK47" s="82">
        <f>AVERAGE(AG2:AK43)</f>
        <v>4.166666666666667</v>
      </c>
      <c r="AL47" s="84"/>
      <c r="AM47" s="84"/>
      <c r="AN47" s="84">
        <f>AVERAGE(AL2:AN43)</f>
        <v>4.1428571428571432</v>
      </c>
      <c r="AO47" s="84"/>
      <c r="AP47" s="84"/>
      <c r="AQ47" s="84">
        <f>AVERAGE(AO2:AQ43)</f>
        <v>4.587301587301587</v>
      </c>
      <c r="AR47" s="85"/>
      <c r="AS47" s="85"/>
      <c r="AT47" s="86">
        <f>AVERAGE(AR2:AT43)</f>
        <v>4.2301587301587302</v>
      </c>
    </row>
    <row r="48" spans="1:48">
      <c r="D48" s="1">
        <f>SUM(D45:D47)</f>
        <v>42</v>
      </c>
      <c r="T48" s="5"/>
      <c r="U48" s="5"/>
      <c r="V48" s="5"/>
      <c r="W48" s="5"/>
      <c r="X48" s="6"/>
      <c r="Y48" s="6"/>
    </row>
    <row r="49" spans="3:25">
      <c r="T49" s="5"/>
      <c r="U49" s="5"/>
      <c r="V49" s="5"/>
      <c r="W49" s="5"/>
      <c r="X49" s="6"/>
      <c r="Y49" s="6"/>
    </row>
    <row r="50" spans="3:25">
      <c r="T50" s="5"/>
      <c r="U50" s="5"/>
      <c r="V50" s="5"/>
      <c r="W50" s="5"/>
      <c r="X50" s="6"/>
      <c r="Y50" s="6"/>
    </row>
    <row r="51" spans="3:25">
      <c r="C51" s="103" t="s">
        <v>78</v>
      </c>
      <c r="D51" s="103">
        <f>COUNTIF(D2:D43,"เภสัชกรรมชุมชน")</f>
        <v>37</v>
      </c>
      <c r="T51" s="5"/>
      <c r="U51" s="5"/>
      <c r="V51" s="5"/>
      <c r="W51" s="5"/>
      <c r="X51" s="6"/>
      <c r="Y51" s="6"/>
    </row>
    <row r="52" spans="3:25">
      <c r="C52" s="103" t="s">
        <v>80</v>
      </c>
      <c r="D52" s="103">
        <f>COUNTIF(D2:D43,"ฟิสิกส์ประยุกต์")</f>
        <v>1</v>
      </c>
      <c r="T52" s="5"/>
      <c r="U52" s="5"/>
      <c r="V52" s="5"/>
      <c r="W52" s="5"/>
      <c r="X52" s="6"/>
      <c r="Y52" s="6"/>
    </row>
    <row r="53" spans="3:25" ht="18.75" customHeight="1">
      <c r="C53" s="103" t="s">
        <v>9</v>
      </c>
      <c r="D53" s="103">
        <f>COUNTIF(D2:D43,"เทคโนโลยีและสื่อสารการศึกษา")</f>
        <v>1</v>
      </c>
      <c r="T53" s="5"/>
      <c r="U53" s="5"/>
      <c r="V53" s="5"/>
      <c r="W53" s="5"/>
      <c r="X53" s="6"/>
      <c r="Y53" s="6"/>
    </row>
    <row r="54" spans="3:25" ht="18" customHeight="1">
      <c r="C54" s="103" t="s">
        <v>82</v>
      </c>
      <c r="D54" s="103">
        <f>COUNTIF(D2:D43,"เวชศาสตร์ครอบครัวและชุมชน")</f>
        <v>1</v>
      </c>
      <c r="T54" s="5"/>
      <c r="U54" s="5"/>
      <c r="V54" s="5"/>
      <c r="W54" s="5"/>
      <c r="X54" s="6"/>
      <c r="Y54" s="6"/>
    </row>
    <row r="55" spans="3:25">
      <c r="C55" s="103" t="s">
        <v>58</v>
      </c>
      <c r="D55" s="103">
        <f>COUNTIF(D3:D44,"ไม่ระบุ")</f>
        <v>2</v>
      </c>
      <c r="T55" s="5"/>
      <c r="U55" s="5"/>
      <c r="V55" s="5"/>
      <c r="W55" s="5"/>
      <c r="X55" s="6"/>
      <c r="Y55" s="6"/>
    </row>
    <row r="56" spans="3:25">
      <c r="D56" s="1">
        <f>SUM(D51:D55)</f>
        <v>42</v>
      </c>
      <c r="T56" s="5"/>
      <c r="U56" s="5"/>
      <c r="V56" s="5"/>
      <c r="W56" s="5"/>
      <c r="X56" s="6"/>
      <c r="Y56" s="6"/>
    </row>
    <row r="57" spans="3:25">
      <c r="T57" s="5"/>
      <c r="U57" s="5"/>
      <c r="V57" s="5"/>
      <c r="W57" s="5"/>
      <c r="X57" s="6"/>
      <c r="Y57" s="6"/>
    </row>
    <row r="58" spans="3:25">
      <c r="T58" s="5"/>
      <c r="U58" s="5"/>
      <c r="V58" s="5"/>
      <c r="W58" s="5"/>
      <c r="X58" s="6"/>
      <c r="Y58" s="6"/>
    </row>
    <row r="59" spans="3:25">
      <c r="T59" s="5"/>
      <c r="U59" s="5"/>
      <c r="V59" s="5"/>
      <c r="W59" s="5"/>
      <c r="X59" s="6"/>
      <c r="Y59" s="6"/>
    </row>
    <row r="60" spans="3:25">
      <c r="T60" s="5"/>
      <c r="U60" s="5"/>
      <c r="V60" s="5"/>
      <c r="W60" s="5"/>
      <c r="X60" s="6"/>
      <c r="Y60" s="6"/>
    </row>
    <row r="61" spans="3:25">
      <c r="T61" s="5"/>
      <c r="U61" s="5"/>
      <c r="V61" s="5"/>
      <c r="W61" s="5"/>
      <c r="X61" s="6"/>
      <c r="Y61" s="6"/>
    </row>
    <row r="62" spans="3:25">
      <c r="T62" s="5"/>
      <c r="U62" s="5"/>
      <c r="V62" s="5"/>
      <c r="W62" s="5"/>
      <c r="X62" s="6"/>
      <c r="Y62" s="6"/>
    </row>
    <row r="63" spans="3:25">
      <c r="T63" s="5"/>
      <c r="U63" s="5"/>
      <c r="V63" s="5"/>
      <c r="W63" s="5"/>
      <c r="X63" s="6"/>
      <c r="Y63" s="6"/>
    </row>
    <row r="64" spans="3:25">
      <c r="T64" s="5"/>
      <c r="U64" s="5"/>
      <c r="V64" s="5"/>
      <c r="W64" s="5"/>
      <c r="X64" s="6"/>
      <c r="Y64" s="6"/>
    </row>
    <row r="65" spans="20:25">
      <c r="T65" s="5"/>
      <c r="U65" s="5"/>
      <c r="V65" s="5"/>
      <c r="W65" s="5"/>
      <c r="X65" s="6"/>
      <c r="Y65" s="6"/>
    </row>
    <row r="66" spans="20:25">
      <c r="T66" s="5"/>
      <c r="U66" s="5"/>
      <c r="V66" s="5"/>
      <c r="W66" s="5"/>
      <c r="X66" s="6"/>
      <c r="Y66" s="6"/>
    </row>
    <row r="67" spans="20:25">
      <c r="T67" s="5"/>
      <c r="U67" s="5"/>
      <c r="V67" s="5"/>
      <c r="W67" s="5"/>
      <c r="X67" s="6"/>
      <c r="Y67" s="6"/>
    </row>
    <row r="68" spans="20:25">
      <c r="T68" s="5"/>
      <c r="U68" s="5"/>
      <c r="V68" s="5"/>
      <c r="W68" s="5"/>
      <c r="X68" s="6"/>
      <c r="Y68" s="6"/>
    </row>
    <row r="69" spans="20:25">
      <c r="T69" s="5"/>
      <c r="U69" s="5"/>
      <c r="V69" s="5"/>
      <c r="W69" s="5"/>
      <c r="X69" s="6"/>
      <c r="Y69" s="6"/>
    </row>
    <row r="70" spans="20:25">
      <c r="T70" s="5"/>
      <c r="U70" s="5"/>
      <c r="V70" s="5"/>
      <c r="W70" s="5"/>
      <c r="X70" s="6"/>
      <c r="Y70" s="6"/>
    </row>
    <row r="71" spans="20:25">
      <c r="T71" s="5"/>
      <c r="U71" s="5"/>
      <c r="V71" s="5"/>
      <c r="W71" s="5"/>
      <c r="X71" s="6"/>
      <c r="Y71" s="6"/>
    </row>
    <row r="72" spans="20:25">
      <c r="T72" s="5"/>
      <c r="U72" s="5"/>
      <c r="V72" s="5"/>
      <c r="W72" s="5"/>
      <c r="X72" s="6"/>
      <c r="Y72" s="6"/>
    </row>
    <row r="73" spans="20:25">
      <c r="T73" s="5"/>
      <c r="U73" s="5"/>
      <c r="V73" s="5"/>
      <c r="W73" s="5"/>
      <c r="X73" s="6"/>
      <c r="Y73" s="6"/>
    </row>
    <row r="74" spans="20:25">
      <c r="T74" s="5"/>
      <c r="U74" s="5"/>
      <c r="V74" s="5"/>
      <c r="W74" s="5"/>
      <c r="X74" s="6"/>
      <c r="Y74" s="6"/>
    </row>
    <row r="75" spans="20:25">
      <c r="T75" s="5"/>
      <c r="U75" s="5"/>
      <c r="V75" s="5"/>
      <c r="W75" s="5"/>
      <c r="X75" s="6"/>
      <c r="Y75" s="6"/>
    </row>
    <row r="76" spans="20:25">
      <c r="T76" s="5"/>
      <c r="U76" s="5"/>
      <c r="V76" s="5"/>
      <c r="W76" s="5"/>
      <c r="X76" s="6"/>
      <c r="Y76" s="6"/>
    </row>
    <row r="77" spans="20:25">
      <c r="T77" s="5"/>
      <c r="U77" s="5"/>
      <c r="V77" s="5"/>
      <c r="W77" s="5"/>
      <c r="X77" s="6"/>
      <c r="Y77" s="6"/>
    </row>
    <row r="78" spans="20:25">
      <c r="T78" s="5"/>
      <c r="U78" s="5"/>
      <c r="V78" s="5"/>
      <c r="W78" s="5"/>
      <c r="X78" s="6"/>
      <c r="Y78" s="6"/>
    </row>
    <row r="79" spans="20:25">
      <c r="T79" s="5"/>
      <c r="U79" s="5"/>
      <c r="V79" s="5"/>
      <c r="W79" s="5"/>
      <c r="X79" s="6"/>
      <c r="Y79" s="6"/>
    </row>
    <row r="80" spans="20:25">
      <c r="T80" s="5"/>
      <c r="U80" s="5"/>
      <c r="V80" s="5"/>
      <c r="W80" s="5"/>
      <c r="X80" s="6"/>
      <c r="Y80" s="6"/>
    </row>
    <row r="81" spans="20:25">
      <c r="T81" s="5"/>
      <c r="U81" s="5"/>
      <c r="V81" s="5"/>
      <c r="W81" s="5"/>
      <c r="X81" s="6"/>
      <c r="Y81" s="6"/>
    </row>
    <row r="82" spans="20:25">
      <c r="T82" s="5"/>
      <c r="U82" s="5"/>
      <c r="V82" s="5"/>
      <c r="W82" s="5"/>
      <c r="X82" s="6"/>
      <c r="Y82" s="6"/>
    </row>
    <row r="83" spans="20:25">
      <c r="T83" s="5"/>
      <c r="U83" s="5"/>
      <c r="V83" s="5"/>
      <c r="W83" s="5"/>
      <c r="X83" s="6"/>
      <c r="Y83" s="6"/>
    </row>
    <row r="84" spans="20:25">
      <c r="T84" s="5"/>
      <c r="U84" s="5"/>
      <c r="V84" s="5"/>
      <c r="W84" s="5"/>
      <c r="X84" s="6"/>
      <c r="Y84" s="6"/>
    </row>
    <row r="85" spans="20:25">
      <c r="T85" s="5"/>
      <c r="U85" s="5"/>
      <c r="V85" s="5"/>
      <c r="W85" s="5"/>
      <c r="X85" s="6"/>
      <c r="Y85" s="6"/>
    </row>
    <row r="86" spans="20:25">
      <c r="T86" s="5"/>
      <c r="U86" s="5"/>
      <c r="V86" s="5"/>
      <c r="W86" s="5"/>
      <c r="X86" s="6"/>
      <c r="Y86" s="6"/>
    </row>
    <row r="87" spans="20:25">
      <c r="T87" s="5"/>
      <c r="U87" s="5"/>
      <c r="V87" s="5"/>
      <c r="W87" s="5"/>
      <c r="X87" s="6"/>
      <c r="Y87" s="6"/>
    </row>
    <row r="88" spans="20:25">
      <c r="T88" s="5"/>
      <c r="U88" s="5"/>
      <c r="V88" s="5"/>
      <c r="W88" s="5"/>
      <c r="X88" s="6"/>
      <c r="Y88" s="6"/>
    </row>
    <row r="89" spans="20:25">
      <c r="T89" s="5"/>
      <c r="U89" s="5"/>
      <c r="V89" s="5"/>
      <c r="W89" s="5"/>
      <c r="X89" s="6"/>
      <c r="Y89" s="6"/>
    </row>
    <row r="90" spans="20:25">
      <c r="T90" s="5"/>
      <c r="U90" s="5"/>
      <c r="V90" s="5"/>
      <c r="W90" s="5"/>
      <c r="X90" s="6"/>
      <c r="Y90" s="6"/>
    </row>
    <row r="91" spans="20:25">
      <c r="T91" s="5"/>
      <c r="U91" s="5"/>
      <c r="V91" s="5"/>
      <c r="W91" s="5"/>
      <c r="X91" s="6"/>
      <c r="Y91" s="6"/>
    </row>
    <row r="92" spans="20:25">
      <c r="T92" s="5"/>
      <c r="U92" s="5"/>
      <c r="V92" s="5"/>
      <c r="W92" s="5"/>
      <c r="X92" s="6"/>
      <c r="Y92" s="6"/>
    </row>
    <row r="93" spans="20:25">
      <c r="T93" s="5"/>
      <c r="U93" s="5"/>
      <c r="V93" s="5"/>
      <c r="W93" s="5"/>
      <c r="X93" s="6"/>
      <c r="Y93" s="6"/>
    </row>
    <row r="94" spans="20:25">
      <c r="T94" s="5"/>
      <c r="U94" s="5"/>
      <c r="V94" s="5"/>
      <c r="W94" s="5"/>
      <c r="X94" s="6"/>
      <c r="Y94" s="6"/>
    </row>
    <row r="95" spans="20:25">
      <c r="T95" s="5"/>
      <c r="U95" s="5"/>
      <c r="V95" s="5"/>
      <c r="W95" s="5"/>
      <c r="X95" s="6"/>
      <c r="Y95" s="6"/>
    </row>
    <row r="96" spans="20:25">
      <c r="T96" s="5"/>
      <c r="U96" s="5"/>
      <c r="V96" s="5"/>
      <c r="W96" s="5"/>
      <c r="X96" s="6"/>
      <c r="Y96" s="6"/>
    </row>
    <row r="97" spans="20:25">
      <c r="T97" s="5"/>
      <c r="U97" s="5"/>
      <c r="V97" s="5"/>
      <c r="W97" s="5"/>
      <c r="X97" s="6"/>
      <c r="Y97" s="6"/>
    </row>
    <row r="98" spans="20:25">
      <c r="T98" s="5"/>
      <c r="U98" s="5"/>
      <c r="V98" s="5"/>
      <c r="W98" s="5"/>
      <c r="X98" s="6"/>
      <c r="Y98" s="6"/>
    </row>
    <row r="99" spans="20:25">
      <c r="T99" s="5"/>
      <c r="U99" s="5"/>
      <c r="V99" s="5"/>
      <c r="W99" s="5"/>
      <c r="X99" s="6"/>
      <c r="Y99" s="6"/>
    </row>
    <row r="100" spans="20:25">
      <c r="T100" s="5"/>
      <c r="U100" s="5"/>
      <c r="V100" s="5"/>
      <c r="W100" s="5"/>
      <c r="X100" s="6"/>
      <c r="Y100" s="6"/>
    </row>
    <row r="101" spans="20:25">
      <c r="T101" s="5"/>
      <c r="U101" s="5"/>
      <c r="V101" s="5"/>
      <c r="W101" s="5"/>
      <c r="X101" s="6"/>
      <c r="Y101" s="6"/>
    </row>
    <row r="102" spans="20:25">
      <c r="T102" s="5"/>
      <c r="U102" s="5"/>
      <c r="V102" s="5"/>
      <c r="W102" s="5"/>
      <c r="X102" s="6"/>
      <c r="Y102" s="6"/>
    </row>
    <row r="103" spans="20:25">
      <c r="T103" s="5"/>
      <c r="U103" s="5"/>
      <c r="V103" s="5"/>
      <c r="W103" s="5"/>
      <c r="X103" s="6"/>
      <c r="Y103" s="6"/>
    </row>
    <row r="104" spans="20:25">
      <c r="T104" s="5"/>
      <c r="U104" s="5"/>
      <c r="V104" s="5"/>
      <c r="W104" s="5"/>
      <c r="X104" s="6"/>
      <c r="Y104" s="6"/>
    </row>
    <row r="105" spans="20:25">
      <c r="T105" s="5"/>
      <c r="U105" s="5"/>
      <c r="V105" s="5"/>
      <c r="W105" s="5"/>
      <c r="X105" s="6"/>
      <c r="Y105" s="6"/>
    </row>
    <row r="106" spans="20:25">
      <c r="T106" s="5"/>
      <c r="U106" s="5"/>
      <c r="V106" s="5"/>
      <c r="W106" s="5"/>
      <c r="X106" s="6"/>
      <c r="Y106" s="6"/>
    </row>
    <row r="107" spans="20:25">
      <c r="T107" s="5"/>
      <c r="U107" s="5"/>
      <c r="V107" s="5"/>
      <c r="W107" s="5"/>
      <c r="X107" s="6"/>
      <c r="Y107" s="6"/>
    </row>
    <row r="108" spans="20:25">
      <c r="T108" s="5"/>
      <c r="U108" s="5"/>
      <c r="V108" s="5"/>
      <c r="W108" s="5"/>
      <c r="X108" s="6"/>
      <c r="Y108" s="6"/>
    </row>
    <row r="109" spans="20:25">
      <c r="T109" s="5"/>
      <c r="U109" s="5"/>
      <c r="V109" s="5"/>
      <c r="W109" s="5"/>
      <c r="X109" s="6"/>
      <c r="Y109" s="6"/>
    </row>
    <row r="110" spans="20:25">
      <c r="T110" s="5"/>
      <c r="U110" s="5"/>
      <c r="V110" s="5"/>
      <c r="W110" s="5"/>
      <c r="X110" s="6"/>
      <c r="Y110" s="6"/>
    </row>
    <row r="111" spans="20:25">
      <c r="T111" s="5"/>
      <c r="U111" s="5"/>
      <c r="V111" s="5"/>
      <c r="W111" s="5"/>
      <c r="X111" s="6"/>
      <c r="Y111" s="6"/>
    </row>
    <row r="112" spans="20:25">
      <c r="T112" s="5"/>
      <c r="U112" s="5"/>
      <c r="V112" s="5"/>
      <c r="W112" s="5"/>
      <c r="X112" s="6"/>
      <c r="Y112" s="6"/>
    </row>
    <row r="113" spans="20:25">
      <c r="T113" s="5"/>
      <c r="U113" s="5"/>
      <c r="V113" s="5"/>
      <c r="W113" s="5"/>
      <c r="X113" s="6"/>
      <c r="Y113" s="6"/>
    </row>
    <row r="114" spans="20:25">
      <c r="T114" s="5"/>
      <c r="U114" s="5"/>
      <c r="V114" s="5"/>
      <c r="W114" s="5"/>
      <c r="X114" s="6"/>
      <c r="Y114" s="6"/>
    </row>
    <row r="115" spans="20:25">
      <c r="T115" s="5"/>
      <c r="U115" s="5"/>
      <c r="V115" s="5"/>
      <c r="W115" s="5"/>
      <c r="X115" s="6"/>
      <c r="Y115" s="6"/>
    </row>
    <row r="116" spans="20:25">
      <c r="T116" s="5"/>
      <c r="U116" s="5"/>
      <c r="V116" s="5"/>
      <c r="W116" s="5"/>
      <c r="X116" s="6"/>
      <c r="Y116" s="6"/>
    </row>
    <row r="117" spans="20:25">
      <c r="T117" s="5"/>
      <c r="U117" s="5"/>
      <c r="V117" s="5"/>
      <c r="W117" s="5"/>
      <c r="X117" s="6"/>
      <c r="Y117" s="6"/>
    </row>
    <row r="118" spans="20:25">
      <c r="T118" s="5"/>
      <c r="U118" s="5"/>
      <c r="V118" s="5"/>
      <c r="W118" s="5"/>
      <c r="X118" s="6"/>
      <c r="Y118" s="6"/>
    </row>
    <row r="119" spans="20:25">
      <c r="T119" s="5"/>
      <c r="U119" s="5"/>
      <c r="V119" s="5"/>
      <c r="W119" s="5"/>
      <c r="X119" s="6"/>
      <c r="Y119" s="6"/>
    </row>
    <row r="120" spans="20:25">
      <c r="T120" s="5"/>
      <c r="U120" s="5"/>
      <c r="V120" s="5"/>
      <c r="W120" s="5"/>
      <c r="X120" s="6"/>
      <c r="Y120" s="6"/>
    </row>
    <row r="121" spans="20:25">
      <c r="T121" s="5"/>
      <c r="U121" s="5"/>
      <c r="V121" s="5"/>
      <c r="W121" s="5"/>
      <c r="X121" s="6"/>
      <c r="Y121" s="6"/>
    </row>
    <row r="122" spans="20:25">
      <c r="T122" s="5"/>
      <c r="U122" s="5"/>
      <c r="V122" s="5"/>
      <c r="W122" s="5"/>
      <c r="X122" s="6"/>
      <c r="Y122" s="6"/>
    </row>
    <row r="123" spans="20:25">
      <c r="T123" s="5"/>
      <c r="U123" s="5"/>
      <c r="V123" s="5"/>
      <c r="W123" s="5"/>
      <c r="X123" s="6"/>
      <c r="Y123" s="6"/>
    </row>
    <row r="124" spans="20:25">
      <c r="T124" s="5"/>
      <c r="U124" s="5"/>
      <c r="V124" s="5"/>
      <c r="W124" s="5"/>
      <c r="X124" s="6"/>
      <c r="Y124" s="6"/>
    </row>
    <row r="125" spans="20:25">
      <c r="T125" s="5"/>
      <c r="U125" s="5"/>
      <c r="V125" s="5"/>
      <c r="W125" s="5"/>
      <c r="X125" s="6"/>
      <c r="Y125" s="6"/>
    </row>
    <row r="126" spans="20:25">
      <c r="T126" s="5"/>
      <c r="U126" s="5"/>
      <c r="V126" s="5"/>
      <c r="W126" s="5"/>
      <c r="X126" s="6"/>
      <c r="Y126" s="6"/>
    </row>
    <row r="127" spans="20:25">
      <c r="T127" s="5"/>
      <c r="U127" s="5"/>
      <c r="V127" s="5"/>
      <c r="W127" s="5"/>
      <c r="X127" s="6"/>
      <c r="Y127" s="6"/>
    </row>
    <row r="128" spans="20:25">
      <c r="T128" s="5"/>
      <c r="U128" s="5"/>
      <c r="V128" s="5"/>
      <c r="W128" s="5"/>
      <c r="X128" s="6"/>
      <c r="Y128" s="6"/>
    </row>
    <row r="129" spans="20:25">
      <c r="T129" s="5"/>
      <c r="U129" s="5"/>
      <c r="V129" s="5"/>
      <c r="W129" s="5"/>
      <c r="X129" s="6"/>
      <c r="Y129" s="6"/>
    </row>
    <row r="130" spans="20:25">
      <c r="T130" s="5"/>
      <c r="U130" s="5"/>
      <c r="V130" s="5"/>
      <c r="W130" s="5"/>
      <c r="X130" s="6"/>
      <c r="Y130" s="6"/>
    </row>
    <row r="131" spans="20:25">
      <c r="T131" s="5"/>
      <c r="U131" s="5"/>
      <c r="V131" s="5"/>
      <c r="W131" s="5"/>
      <c r="X131" s="6"/>
      <c r="Y131" s="6"/>
    </row>
    <row r="132" spans="20:25">
      <c r="T132" s="5"/>
      <c r="U132" s="5"/>
      <c r="V132" s="5"/>
      <c r="W132" s="5"/>
      <c r="X132" s="6"/>
      <c r="Y132" s="6"/>
    </row>
    <row r="133" spans="20:25">
      <c r="T133" s="5"/>
      <c r="U133" s="5"/>
      <c r="V133" s="5"/>
      <c r="W133" s="5"/>
      <c r="X133" s="6"/>
      <c r="Y133" s="6"/>
    </row>
    <row r="134" spans="20:25">
      <c r="T134" s="5"/>
      <c r="U134" s="5"/>
      <c r="V134" s="5"/>
      <c r="W134" s="5"/>
      <c r="X134" s="6"/>
      <c r="Y134" s="6"/>
    </row>
    <row r="135" spans="20:25">
      <c r="T135" s="5"/>
      <c r="U135" s="5"/>
      <c r="V135" s="5"/>
      <c r="W135" s="5"/>
      <c r="X135" s="6"/>
      <c r="Y135" s="6"/>
    </row>
    <row r="136" spans="20:25">
      <c r="T136" s="5"/>
      <c r="U136" s="5"/>
      <c r="V136" s="5"/>
      <c r="W136" s="5"/>
      <c r="X136" s="6"/>
      <c r="Y136" s="6"/>
    </row>
    <row r="137" spans="20:25">
      <c r="T137" s="5"/>
      <c r="U137" s="5"/>
      <c r="V137" s="5"/>
      <c r="W137" s="5"/>
      <c r="X137" s="6"/>
      <c r="Y137" s="6"/>
    </row>
    <row r="138" spans="20:25">
      <c r="T138" s="5"/>
      <c r="U138" s="5"/>
      <c r="V138" s="5"/>
      <c r="W138" s="5"/>
      <c r="X138" s="6"/>
      <c r="Y138" s="6"/>
    </row>
    <row r="139" spans="20:25">
      <c r="T139" s="5"/>
      <c r="U139" s="5"/>
      <c r="V139" s="5"/>
      <c r="W139" s="5"/>
      <c r="X139" s="6"/>
      <c r="Y139" s="6"/>
    </row>
    <row r="140" spans="20:25">
      <c r="T140" s="5"/>
      <c r="U140" s="5"/>
      <c r="V140" s="5"/>
      <c r="W140" s="5"/>
      <c r="X140" s="6"/>
      <c r="Y140" s="6"/>
    </row>
    <row r="141" spans="20:25">
      <c r="T141" s="5"/>
      <c r="U141" s="5"/>
      <c r="V141" s="5"/>
      <c r="W141" s="5"/>
      <c r="X141" s="6"/>
      <c r="Y141" s="6"/>
    </row>
    <row r="142" spans="20:25">
      <c r="T142" s="5"/>
      <c r="U142" s="5"/>
      <c r="V142" s="5"/>
      <c r="W142" s="5"/>
      <c r="X142" s="6"/>
      <c r="Y142" s="6"/>
    </row>
    <row r="143" spans="20:25">
      <c r="T143" s="5"/>
      <c r="U143" s="5"/>
      <c r="V143" s="5"/>
      <c r="W143" s="5"/>
      <c r="X143" s="6"/>
      <c r="Y143" s="6"/>
    </row>
    <row r="144" spans="20:25">
      <c r="T144" s="5"/>
      <c r="U144" s="5"/>
      <c r="V144" s="5"/>
      <c r="W144" s="5"/>
      <c r="X144" s="6"/>
      <c r="Y144" s="6"/>
    </row>
    <row r="145" spans="20:25">
      <c r="T145" s="5"/>
      <c r="U145" s="5"/>
      <c r="V145" s="5"/>
      <c r="W145" s="5"/>
      <c r="X145" s="6"/>
      <c r="Y145" s="6"/>
    </row>
    <row r="146" spans="20:25">
      <c r="T146" s="5"/>
      <c r="U146" s="5"/>
      <c r="V146" s="5"/>
      <c r="W146" s="5"/>
      <c r="X146" s="6"/>
      <c r="Y146" s="6"/>
    </row>
    <row r="147" spans="20:25">
      <c r="T147" s="5"/>
      <c r="U147" s="5"/>
      <c r="V147" s="5"/>
      <c r="W147" s="5"/>
      <c r="X147" s="6"/>
      <c r="Y147" s="6"/>
    </row>
    <row r="148" spans="20:25">
      <c r="T148" s="5"/>
      <c r="U148" s="5"/>
      <c r="V148" s="5"/>
      <c r="W148" s="5"/>
      <c r="X148" s="6"/>
      <c r="Y148" s="6"/>
    </row>
    <row r="149" spans="20:25">
      <c r="T149" s="5"/>
      <c r="U149" s="5"/>
      <c r="V149" s="5"/>
      <c r="W149" s="5"/>
      <c r="X149" s="6"/>
      <c r="Y149" s="6"/>
    </row>
    <row r="150" spans="20:25">
      <c r="T150" s="5"/>
      <c r="U150" s="5"/>
      <c r="V150" s="5"/>
      <c r="W150" s="5"/>
      <c r="X150" s="6"/>
      <c r="Y150" s="6"/>
    </row>
    <row r="151" spans="20:25">
      <c r="T151" s="5"/>
      <c r="U151" s="5"/>
      <c r="V151" s="5"/>
      <c r="W151" s="5"/>
      <c r="X151" s="6"/>
      <c r="Y151" s="6"/>
    </row>
    <row r="152" spans="20:25">
      <c r="T152" s="5"/>
      <c r="U152" s="5"/>
      <c r="V152" s="5"/>
      <c r="W152" s="5"/>
      <c r="X152" s="6"/>
      <c r="Y152" s="6"/>
    </row>
    <row r="153" spans="20:25">
      <c r="T153" s="5"/>
      <c r="U153" s="5"/>
      <c r="V153" s="5"/>
      <c r="W153" s="5"/>
      <c r="X153" s="6"/>
      <c r="Y153" s="6"/>
    </row>
    <row r="154" spans="20:25">
      <c r="T154" s="5"/>
      <c r="U154" s="5"/>
      <c r="V154" s="5"/>
      <c r="W154" s="5"/>
      <c r="X154" s="6"/>
      <c r="Y154" s="6"/>
    </row>
    <row r="155" spans="20:25">
      <c r="T155" s="5"/>
      <c r="U155" s="5"/>
      <c r="V155" s="5"/>
      <c r="W155" s="5"/>
      <c r="X155" s="6"/>
      <c r="Y155" s="6"/>
    </row>
    <row r="156" spans="20:25">
      <c r="T156" s="5"/>
      <c r="U156" s="5"/>
      <c r="V156" s="5"/>
      <c r="W156" s="5"/>
      <c r="X156" s="6"/>
      <c r="Y156" s="6"/>
    </row>
    <row r="157" spans="20:25">
      <c r="T157" s="5"/>
      <c r="U157" s="5"/>
      <c r="V157" s="5"/>
      <c r="W157" s="5"/>
      <c r="X157" s="6"/>
      <c r="Y157" s="6"/>
    </row>
    <row r="158" spans="20:25">
      <c r="T158" s="5"/>
      <c r="U158" s="5"/>
      <c r="V158" s="5"/>
      <c r="W158" s="5"/>
      <c r="X158" s="6"/>
      <c r="Y158" s="6"/>
    </row>
    <row r="159" spans="20:25">
      <c r="T159" s="5"/>
      <c r="U159" s="5"/>
      <c r="V159" s="5"/>
      <c r="W159" s="5"/>
      <c r="X159" s="6"/>
      <c r="Y159" s="6"/>
    </row>
    <row r="160" spans="20:25">
      <c r="T160" s="5"/>
      <c r="U160" s="5"/>
      <c r="V160" s="5"/>
      <c r="W160" s="5"/>
      <c r="X160" s="6"/>
      <c r="Y160" s="6"/>
    </row>
    <row r="161" spans="20:25">
      <c r="T161" s="5"/>
      <c r="U161" s="5"/>
      <c r="V161" s="5"/>
      <c r="W161" s="5"/>
      <c r="X161" s="6"/>
      <c r="Y161" s="6"/>
    </row>
    <row r="162" spans="20:25">
      <c r="T162" s="5"/>
      <c r="U162" s="5"/>
      <c r="V162" s="5"/>
      <c r="W162" s="5"/>
      <c r="X162" s="6"/>
      <c r="Y162" s="6"/>
    </row>
    <row r="163" spans="20:25">
      <c r="T163" s="5"/>
      <c r="U163" s="5"/>
      <c r="V163" s="5"/>
      <c r="W163" s="5"/>
      <c r="X163" s="6"/>
      <c r="Y163" s="6"/>
    </row>
    <row r="164" spans="20:25">
      <c r="T164" s="5"/>
      <c r="U164" s="5"/>
      <c r="V164" s="5"/>
      <c r="W164" s="5"/>
      <c r="X164" s="6"/>
      <c r="Y164" s="6"/>
    </row>
    <row r="165" spans="20:25">
      <c r="T165" s="5"/>
      <c r="U165" s="5"/>
      <c r="V165" s="5"/>
      <c r="W165" s="5"/>
      <c r="X165" s="6"/>
      <c r="Y165" s="6"/>
    </row>
    <row r="166" spans="20:25">
      <c r="T166" s="5"/>
      <c r="U166" s="5"/>
      <c r="V166" s="5"/>
      <c r="W166" s="5"/>
      <c r="X166" s="6"/>
      <c r="Y166" s="6"/>
    </row>
    <row r="167" spans="20:25">
      <c r="T167" s="5"/>
      <c r="U167" s="5"/>
      <c r="V167" s="5"/>
      <c r="W167" s="5"/>
      <c r="X167" s="6"/>
      <c r="Y167" s="6"/>
    </row>
    <row r="168" spans="20:25">
      <c r="T168" s="5"/>
      <c r="U168" s="5"/>
      <c r="V168" s="5"/>
      <c r="W168" s="5"/>
      <c r="X168" s="6"/>
      <c r="Y168" s="6"/>
    </row>
    <row r="169" spans="20:25">
      <c r="T169" s="5"/>
      <c r="U169" s="5"/>
      <c r="V169" s="5"/>
      <c r="W169" s="5"/>
      <c r="X169" s="6"/>
      <c r="Y169" s="6"/>
    </row>
    <row r="170" spans="20:25">
      <c r="T170" s="5"/>
      <c r="U170" s="5"/>
      <c r="V170" s="5"/>
      <c r="W170" s="5"/>
      <c r="X170" s="6"/>
      <c r="Y170" s="6"/>
    </row>
    <row r="171" spans="20:25">
      <c r="T171" s="5"/>
      <c r="U171" s="5"/>
      <c r="V171" s="5"/>
      <c r="W171" s="5"/>
      <c r="X171" s="6"/>
      <c r="Y171" s="6"/>
    </row>
    <row r="172" spans="20:25">
      <c r="T172" s="5"/>
      <c r="U172" s="5"/>
      <c r="V172" s="5"/>
      <c r="W172" s="5"/>
      <c r="X172" s="6"/>
      <c r="Y172" s="6"/>
    </row>
    <row r="173" spans="20:25">
      <c r="T173" s="5"/>
      <c r="U173" s="5"/>
      <c r="V173" s="5"/>
      <c r="W173" s="5"/>
      <c r="X173" s="6"/>
      <c r="Y173" s="6"/>
    </row>
    <row r="174" spans="20:25">
      <c r="T174" s="5"/>
      <c r="U174" s="5"/>
      <c r="V174" s="5"/>
      <c r="W174" s="5"/>
      <c r="X174" s="6"/>
      <c r="Y174" s="6"/>
    </row>
    <row r="175" spans="20:25">
      <c r="T175" s="5"/>
      <c r="U175" s="5"/>
      <c r="V175" s="5"/>
      <c r="W175" s="5"/>
      <c r="X175" s="6"/>
      <c r="Y175" s="6"/>
    </row>
    <row r="176" spans="20:25">
      <c r="T176" s="5"/>
      <c r="U176" s="5"/>
      <c r="V176" s="5"/>
      <c r="W176" s="5"/>
      <c r="X176" s="6"/>
      <c r="Y176" s="6"/>
    </row>
    <row r="177" spans="20:25">
      <c r="T177" s="5"/>
      <c r="U177" s="5"/>
      <c r="V177" s="5"/>
      <c r="W177" s="5"/>
      <c r="X177" s="6"/>
      <c r="Y177" s="6"/>
    </row>
    <row r="178" spans="20:25">
      <c r="T178" s="5"/>
      <c r="U178" s="5"/>
      <c r="V178" s="5"/>
      <c r="W178" s="5"/>
      <c r="X178" s="6"/>
      <c r="Y178" s="6"/>
    </row>
    <row r="179" spans="20:25">
      <c r="T179" s="5"/>
      <c r="U179" s="5"/>
      <c r="V179" s="5"/>
      <c r="W179" s="5"/>
      <c r="X179" s="6"/>
      <c r="Y179" s="6"/>
    </row>
    <row r="180" spans="20:25">
      <c r="T180" s="5"/>
      <c r="U180" s="5"/>
      <c r="V180" s="5"/>
      <c r="W180" s="5"/>
      <c r="X180" s="6"/>
      <c r="Y180" s="6"/>
    </row>
    <row r="181" spans="20:25">
      <c r="T181" s="5"/>
      <c r="U181" s="5"/>
      <c r="V181" s="5"/>
      <c r="W181" s="5"/>
      <c r="X181" s="6"/>
      <c r="Y181" s="6"/>
    </row>
    <row r="182" spans="20:25">
      <c r="T182" s="5"/>
      <c r="U182" s="5"/>
      <c r="V182" s="5"/>
      <c r="W182" s="5"/>
      <c r="X182" s="6"/>
      <c r="Y182" s="6"/>
    </row>
    <row r="183" spans="20:25">
      <c r="T183" s="5"/>
      <c r="U183" s="5"/>
      <c r="V183" s="5"/>
      <c r="W183" s="5"/>
      <c r="X183" s="6"/>
      <c r="Y183" s="6"/>
    </row>
    <row r="184" spans="20:25">
      <c r="T184" s="5"/>
      <c r="U184" s="5"/>
      <c r="V184" s="5"/>
      <c r="W184" s="5"/>
      <c r="X184" s="6"/>
      <c r="Y184" s="6"/>
    </row>
    <row r="185" spans="20:25">
      <c r="T185" s="5"/>
      <c r="U185" s="5"/>
      <c r="V185" s="5"/>
      <c r="W185" s="5"/>
      <c r="X185" s="6"/>
      <c r="Y185" s="6"/>
    </row>
    <row r="186" spans="20:25">
      <c r="T186" s="5"/>
      <c r="U186" s="5"/>
      <c r="V186" s="5"/>
      <c r="W186" s="5"/>
      <c r="X186" s="6"/>
      <c r="Y186" s="6"/>
    </row>
    <row r="187" spans="20:25">
      <c r="T187" s="5"/>
      <c r="U187" s="5"/>
      <c r="V187" s="5"/>
      <c r="W187" s="5"/>
      <c r="X187" s="6"/>
      <c r="Y187" s="6"/>
    </row>
    <row r="188" spans="20:25">
      <c r="T188" s="5"/>
      <c r="U188" s="5"/>
      <c r="V188" s="5"/>
      <c r="W188" s="5"/>
      <c r="X188" s="6"/>
      <c r="Y188" s="6"/>
    </row>
    <row r="189" spans="20:25">
      <c r="T189" s="5"/>
      <c r="U189" s="5"/>
      <c r="V189" s="5"/>
      <c r="W189" s="5"/>
      <c r="X189" s="6"/>
      <c r="Y189" s="6"/>
    </row>
    <row r="190" spans="20:25">
      <c r="T190" s="5"/>
      <c r="U190" s="5"/>
      <c r="V190" s="5"/>
      <c r="W190" s="5"/>
      <c r="X190" s="6"/>
      <c r="Y190" s="6"/>
    </row>
    <row r="191" spans="20:25">
      <c r="T191" s="5"/>
      <c r="U191" s="5"/>
      <c r="V191" s="5"/>
      <c r="W191" s="5"/>
      <c r="X191" s="6"/>
      <c r="Y191" s="6"/>
    </row>
    <row r="192" spans="20:25">
      <c r="T192" s="5"/>
      <c r="U192" s="5"/>
      <c r="V192" s="5"/>
      <c r="W192" s="5"/>
      <c r="X192" s="6"/>
      <c r="Y192" s="6"/>
    </row>
    <row r="193" spans="20:25">
      <c r="T193" s="5"/>
      <c r="U193" s="5"/>
      <c r="V193" s="5"/>
      <c r="W193" s="5"/>
      <c r="X193" s="6"/>
      <c r="Y193" s="6"/>
    </row>
    <row r="194" spans="20:25">
      <c r="T194" s="5"/>
      <c r="U194" s="5"/>
      <c r="V194" s="5"/>
      <c r="W194" s="5"/>
      <c r="X194" s="6"/>
      <c r="Y194" s="6"/>
    </row>
    <row r="195" spans="20:25">
      <c r="T195" s="5"/>
      <c r="U195" s="5"/>
      <c r="V195" s="5"/>
      <c r="W195" s="5"/>
      <c r="X195" s="6"/>
      <c r="Y195" s="6"/>
    </row>
    <row r="196" spans="20:25">
      <c r="T196" s="5"/>
      <c r="U196" s="5"/>
      <c r="V196" s="5"/>
      <c r="W196" s="5"/>
      <c r="X196" s="6"/>
      <c r="Y196" s="6"/>
    </row>
    <row r="197" spans="20:25">
      <c r="T197" s="5"/>
      <c r="U197" s="5"/>
      <c r="V197" s="5"/>
      <c r="W197" s="5"/>
      <c r="X197" s="6"/>
      <c r="Y197" s="6"/>
    </row>
    <row r="198" spans="20:25">
      <c r="T198" s="5"/>
      <c r="U198" s="5"/>
      <c r="V198" s="5"/>
      <c r="W198" s="5"/>
      <c r="X198" s="6"/>
      <c r="Y198" s="6"/>
    </row>
    <row r="199" spans="20:25">
      <c r="T199" s="5"/>
      <c r="U199" s="5"/>
      <c r="V199" s="5"/>
      <c r="W199" s="5"/>
      <c r="X199" s="6"/>
      <c r="Y199" s="6"/>
    </row>
    <row r="200" spans="20:25">
      <c r="T200" s="5"/>
      <c r="U200" s="5"/>
      <c r="V200" s="5"/>
      <c r="W200" s="5"/>
      <c r="X200" s="6"/>
      <c r="Y200" s="6"/>
    </row>
    <row r="201" spans="20:25">
      <c r="T201" s="5"/>
      <c r="U201" s="5"/>
      <c r="V201" s="5"/>
      <c r="W201" s="5"/>
      <c r="X201" s="6"/>
      <c r="Y201" s="6"/>
    </row>
    <row r="202" spans="20:25">
      <c r="T202" s="5"/>
      <c r="U202" s="5"/>
      <c r="V202" s="5"/>
      <c r="W202" s="5"/>
      <c r="X202" s="6"/>
      <c r="Y202" s="6"/>
    </row>
    <row r="203" spans="20:25">
      <c r="T203" s="5"/>
      <c r="U203" s="5"/>
      <c r="V203" s="5"/>
      <c r="W203" s="5"/>
      <c r="X203" s="6"/>
      <c r="Y203" s="6"/>
    </row>
    <row r="204" spans="20:25">
      <c r="T204" s="5"/>
      <c r="U204" s="5"/>
      <c r="V204" s="5"/>
      <c r="W204" s="5"/>
      <c r="X204" s="6"/>
      <c r="Y204" s="6"/>
    </row>
    <row r="205" spans="20:25">
      <c r="T205" s="5"/>
      <c r="U205" s="5"/>
      <c r="V205" s="5"/>
      <c r="W205" s="5"/>
      <c r="X205" s="6"/>
      <c r="Y205" s="6"/>
    </row>
    <row r="206" spans="20:25">
      <c r="T206" s="5"/>
      <c r="U206" s="5"/>
      <c r="V206" s="5"/>
      <c r="W206" s="5"/>
      <c r="X206" s="6"/>
      <c r="Y206" s="6"/>
    </row>
    <row r="207" spans="20:25">
      <c r="T207" s="5"/>
      <c r="U207" s="5"/>
      <c r="V207" s="5"/>
      <c r="W207" s="5"/>
      <c r="X207" s="6"/>
      <c r="Y207" s="6"/>
    </row>
    <row r="208" spans="20:25">
      <c r="T208" s="5"/>
      <c r="U208" s="5"/>
      <c r="V208" s="5"/>
      <c r="W208" s="5"/>
      <c r="X208" s="6"/>
      <c r="Y208" s="6"/>
    </row>
    <row r="209" spans="20:25">
      <c r="T209" s="5"/>
      <c r="U209" s="5"/>
      <c r="V209" s="5"/>
      <c r="W209" s="5"/>
      <c r="X209" s="6"/>
      <c r="Y209" s="6"/>
    </row>
    <row r="210" spans="20:25">
      <c r="T210" s="5"/>
      <c r="U210" s="5"/>
      <c r="V210" s="5"/>
      <c r="W210" s="5"/>
      <c r="X210" s="6"/>
      <c r="Y210" s="6"/>
    </row>
    <row r="211" spans="20:25">
      <c r="T211" s="5"/>
      <c r="U211" s="5"/>
      <c r="V211" s="5"/>
      <c r="W211" s="5"/>
      <c r="X211" s="6"/>
      <c r="Y211" s="6"/>
    </row>
    <row r="212" spans="20:25">
      <c r="T212" s="5"/>
      <c r="U212" s="5"/>
      <c r="V212" s="5"/>
      <c r="W212" s="5"/>
      <c r="X212" s="6"/>
      <c r="Y212" s="6"/>
    </row>
    <row r="213" spans="20:25">
      <c r="T213" s="5"/>
      <c r="U213" s="5"/>
      <c r="V213" s="5"/>
      <c r="W213" s="5"/>
      <c r="X213" s="6"/>
      <c r="Y213" s="6"/>
    </row>
    <row r="214" spans="20:25">
      <c r="T214" s="5"/>
      <c r="U214" s="5"/>
      <c r="V214" s="5"/>
      <c r="W214" s="5"/>
      <c r="X214" s="6"/>
      <c r="Y214" s="6"/>
    </row>
    <row r="215" spans="20:25">
      <c r="T215" s="5"/>
      <c r="U215" s="5"/>
      <c r="V215" s="5"/>
      <c r="W215" s="5"/>
      <c r="X215" s="6"/>
      <c r="Y215" s="6"/>
    </row>
    <row r="216" spans="20:25">
      <c r="T216" s="5"/>
      <c r="U216" s="5"/>
      <c r="V216" s="5"/>
      <c r="W216" s="5"/>
      <c r="X216" s="6"/>
      <c r="Y216" s="6"/>
    </row>
    <row r="217" spans="20:25">
      <c r="T217" s="5"/>
      <c r="U217" s="5"/>
      <c r="V217" s="5"/>
      <c r="W217" s="5"/>
      <c r="X217" s="6"/>
      <c r="Y217" s="6"/>
    </row>
    <row r="218" spans="20:25">
      <c r="T218" s="5"/>
      <c r="U218" s="5"/>
      <c r="V218" s="5"/>
      <c r="W218" s="5"/>
      <c r="X218" s="6"/>
      <c r="Y218" s="6"/>
    </row>
    <row r="219" spans="20:25">
      <c r="T219" s="5"/>
      <c r="U219" s="5"/>
      <c r="V219" s="5"/>
      <c r="W219" s="5"/>
      <c r="X219" s="6"/>
      <c r="Y219" s="6"/>
    </row>
    <row r="220" spans="20:25">
      <c r="T220" s="5"/>
      <c r="U220" s="5"/>
      <c r="V220" s="5"/>
      <c r="W220" s="5"/>
      <c r="X220" s="6"/>
      <c r="Y220" s="6"/>
    </row>
    <row r="221" spans="20:25">
      <c r="T221" s="5"/>
      <c r="U221" s="5"/>
      <c r="V221" s="5"/>
      <c r="W221" s="5"/>
      <c r="X221" s="6"/>
      <c r="Y221" s="6"/>
    </row>
    <row r="222" spans="20:25">
      <c r="T222" s="5"/>
      <c r="U222" s="5"/>
      <c r="V222" s="5"/>
      <c r="W222" s="5"/>
      <c r="X222" s="6"/>
      <c r="Y222" s="6"/>
    </row>
    <row r="223" spans="20:25">
      <c r="T223" s="5"/>
      <c r="U223" s="5"/>
      <c r="V223" s="5"/>
      <c r="W223" s="5"/>
      <c r="X223" s="6"/>
      <c r="Y223" s="6"/>
    </row>
    <row r="224" spans="20:25">
      <c r="T224" s="5"/>
      <c r="U224" s="5"/>
      <c r="V224" s="5"/>
      <c r="W224" s="5"/>
      <c r="X224" s="6"/>
      <c r="Y224" s="6"/>
    </row>
    <row r="225" spans="20:25">
      <c r="T225" s="5"/>
      <c r="U225" s="5"/>
      <c r="V225" s="5"/>
      <c r="W225" s="5"/>
      <c r="X225" s="6"/>
      <c r="Y225" s="6"/>
    </row>
    <row r="226" spans="20:25">
      <c r="T226" s="5"/>
      <c r="U226" s="5"/>
      <c r="V226" s="5"/>
      <c r="W226" s="5"/>
      <c r="X226" s="6"/>
      <c r="Y226" s="6"/>
    </row>
    <row r="227" spans="20:25">
      <c r="T227" s="5"/>
      <c r="U227" s="5"/>
      <c r="V227" s="5"/>
      <c r="W227" s="5"/>
      <c r="X227" s="6"/>
      <c r="Y227" s="6"/>
    </row>
    <row r="228" spans="20:25">
      <c r="T228" s="5"/>
      <c r="U228" s="5"/>
      <c r="V228" s="5"/>
      <c r="W228" s="5"/>
      <c r="X228" s="6"/>
      <c r="Y228" s="6"/>
    </row>
    <row r="229" spans="20:25">
      <c r="T229" s="5"/>
      <c r="U229" s="5"/>
      <c r="V229" s="5"/>
      <c r="W229" s="5"/>
      <c r="X229" s="6"/>
      <c r="Y229" s="6"/>
    </row>
    <row r="230" spans="20:25">
      <c r="T230" s="5"/>
      <c r="U230" s="5"/>
      <c r="V230" s="5"/>
      <c r="W230" s="5"/>
      <c r="X230" s="6"/>
      <c r="Y230" s="6"/>
    </row>
    <row r="231" spans="20:25">
      <c r="T231" s="5"/>
      <c r="U231" s="5"/>
      <c r="V231" s="5"/>
      <c r="W231" s="5"/>
      <c r="X231" s="6"/>
      <c r="Y231" s="6"/>
    </row>
    <row r="232" spans="20:25">
      <c r="T232" s="5"/>
      <c r="U232" s="5"/>
      <c r="V232" s="5"/>
      <c r="W232" s="5"/>
      <c r="X232" s="6"/>
      <c r="Y232" s="6"/>
    </row>
    <row r="233" spans="20:25">
      <c r="T233" s="5"/>
      <c r="U233" s="5"/>
      <c r="V233" s="5"/>
      <c r="W233" s="5"/>
      <c r="X233" s="6"/>
      <c r="Y233" s="6"/>
    </row>
    <row r="234" spans="20:25">
      <c r="T234" s="5"/>
      <c r="U234" s="5"/>
      <c r="V234" s="5"/>
      <c r="W234" s="5"/>
      <c r="X234" s="6"/>
      <c r="Y234" s="6"/>
    </row>
    <row r="235" spans="20:25">
      <c r="T235" s="5"/>
      <c r="U235" s="5"/>
      <c r="V235" s="5"/>
      <c r="W235" s="5"/>
      <c r="X235" s="6"/>
      <c r="Y235" s="6"/>
    </row>
    <row r="236" spans="20:25">
      <c r="T236" s="5"/>
      <c r="U236" s="5"/>
      <c r="V236" s="5"/>
      <c r="W236" s="5"/>
      <c r="X236" s="6"/>
      <c r="Y236" s="6"/>
    </row>
    <row r="237" spans="20:25">
      <c r="T237" s="5"/>
      <c r="U237" s="5"/>
      <c r="V237" s="5"/>
      <c r="W237" s="5"/>
      <c r="X237" s="6"/>
      <c r="Y237" s="6"/>
    </row>
    <row r="238" spans="20:25">
      <c r="T238" s="5"/>
      <c r="U238" s="5"/>
      <c r="V238" s="5"/>
      <c r="W238" s="5"/>
      <c r="X238" s="6"/>
      <c r="Y238" s="6"/>
    </row>
    <row r="239" spans="20:25">
      <c r="T239" s="5"/>
      <c r="U239" s="5"/>
      <c r="V239" s="5"/>
      <c r="W239" s="5"/>
      <c r="X239" s="6"/>
      <c r="Y239" s="6"/>
    </row>
    <row r="240" spans="20:25">
      <c r="T240" s="5"/>
      <c r="U240" s="5"/>
      <c r="V240" s="5"/>
      <c r="W240" s="5"/>
      <c r="X240" s="6"/>
      <c r="Y240" s="6"/>
    </row>
    <row r="241" spans="20:25">
      <c r="T241" s="5"/>
      <c r="U241" s="5"/>
      <c r="V241" s="5"/>
      <c r="W241" s="5"/>
      <c r="X241" s="6"/>
      <c r="Y241" s="6"/>
    </row>
    <row r="242" spans="20:25">
      <c r="T242" s="5"/>
      <c r="U242" s="5"/>
      <c r="V242" s="5"/>
      <c r="W242" s="5"/>
      <c r="X242" s="6"/>
      <c r="Y242" s="6"/>
    </row>
    <row r="243" spans="20:25">
      <c r="T243" s="5"/>
      <c r="U243" s="5"/>
      <c r="V243" s="5"/>
      <c r="W243" s="5"/>
      <c r="X243" s="6"/>
      <c r="Y243" s="6"/>
    </row>
    <row r="244" spans="20:25">
      <c r="T244" s="5"/>
      <c r="U244" s="5"/>
      <c r="V244" s="5"/>
      <c r="W244" s="5"/>
      <c r="X244" s="6"/>
      <c r="Y244" s="6"/>
    </row>
    <row r="245" spans="20:25">
      <c r="T245" s="5"/>
      <c r="U245" s="5"/>
      <c r="V245" s="5"/>
      <c r="W245" s="5"/>
      <c r="X245" s="6"/>
      <c r="Y245" s="6"/>
    </row>
    <row r="246" spans="20:25">
      <c r="T246" s="5"/>
      <c r="U246" s="5"/>
      <c r="V246" s="5"/>
      <c r="W246" s="5"/>
      <c r="X246" s="6"/>
      <c r="Y246" s="6"/>
    </row>
    <row r="247" spans="20:25">
      <c r="T247" s="5"/>
      <c r="U247" s="5"/>
      <c r="V247" s="5"/>
      <c r="W247" s="5"/>
      <c r="X247" s="6"/>
      <c r="Y247" s="6"/>
    </row>
    <row r="248" spans="20:25">
      <c r="T248" s="5"/>
      <c r="U248" s="5"/>
      <c r="V248" s="5"/>
      <c r="W248" s="5"/>
      <c r="X248" s="6"/>
      <c r="Y248" s="6"/>
    </row>
    <row r="249" spans="20:25">
      <c r="T249" s="5"/>
      <c r="U249" s="5"/>
      <c r="V249" s="5"/>
      <c r="W249" s="5"/>
      <c r="X249" s="6"/>
      <c r="Y249" s="6"/>
    </row>
    <row r="250" spans="20:25">
      <c r="T250" s="5"/>
      <c r="U250" s="5"/>
      <c r="V250" s="5"/>
      <c r="W250" s="5"/>
      <c r="X250" s="6"/>
      <c r="Y250" s="6"/>
    </row>
    <row r="251" spans="20:25">
      <c r="T251" s="5"/>
      <c r="U251" s="5"/>
      <c r="V251" s="5"/>
      <c r="W251" s="5"/>
      <c r="X251" s="6"/>
      <c r="Y251" s="6"/>
    </row>
    <row r="252" spans="20:25">
      <c r="T252" s="5"/>
      <c r="U252" s="5"/>
      <c r="V252" s="5"/>
      <c r="W252" s="5"/>
      <c r="X252" s="6"/>
      <c r="Y252" s="6"/>
    </row>
    <row r="253" spans="20:25">
      <c r="T253" s="5"/>
      <c r="U253" s="5"/>
      <c r="V253" s="5"/>
      <c r="W253" s="5"/>
      <c r="X253" s="6"/>
      <c r="Y253" s="6"/>
    </row>
    <row r="254" spans="20:25">
      <c r="T254" s="5"/>
      <c r="U254" s="5"/>
      <c r="V254" s="5"/>
      <c r="W254" s="5"/>
      <c r="X254" s="6"/>
      <c r="Y254" s="6"/>
    </row>
    <row r="255" spans="20:25">
      <c r="T255" s="5"/>
      <c r="U255" s="5"/>
      <c r="V255" s="5"/>
      <c r="W255" s="5"/>
      <c r="X255" s="6"/>
      <c r="Y255" s="6"/>
    </row>
    <row r="256" spans="20:25">
      <c r="T256" s="5"/>
      <c r="U256" s="5"/>
      <c r="V256" s="5"/>
      <c r="W256" s="5"/>
      <c r="X256" s="6"/>
      <c r="Y256" s="6"/>
    </row>
    <row r="257" spans="20:25">
      <c r="T257" s="5"/>
      <c r="U257" s="5"/>
      <c r="V257" s="5"/>
      <c r="W257" s="5"/>
      <c r="X257" s="6"/>
      <c r="Y257" s="6"/>
    </row>
    <row r="258" spans="20:25">
      <c r="T258" s="5"/>
      <c r="U258" s="5"/>
      <c r="V258" s="5"/>
      <c r="W258" s="5"/>
      <c r="X258" s="6"/>
      <c r="Y258" s="6"/>
    </row>
    <row r="259" spans="20:25">
      <c r="T259" s="5"/>
      <c r="U259" s="5"/>
      <c r="V259" s="5"/>
      <c r="W259" s="5"/>
      <c r="X259" s="6"/>
      <c r="Y259" s="6"/>
    </row>
    <row r="260" spans="20:25">
      <c r="T260" s="5"/>
      <c r="U260" s="5"/>
      <c r="V260" s="5"/>
      <c r="W260" s="5"/>
      <c r="X260" s="6"/>
      <c r="Y260" s="6"/>
    </row>
    <row r="261" spans="20:25">
      <c r="T261" s="5"/>
      <c r="U261" s="5"/>
      <c r="V261" s="5"/>
      <c r="W261" s="5"/>
      <c r="X261" s="6"/>
      <c r="Y261" s="6"/>
    </row>
    <row r="262" spans="20:25">
      <c r="T262" s="5"/>
      <c r="U262" s="5"/>
      <c r="V262" s="5"/>
      <c r="W262" s="5"/>
      <c r="X262" s="6"/>
      <c r="Y262" s="6"/>
    </row>
    <row r="263" spans="20:25">
      <c r="T263" s="5"/>
      <c r="U263" s="5"/>
      <c r="V263" s="5"/>
      <c r="W263" s="5"/>
      <c r="X263" s="6"/>
      <c r="Y263" s="6"/>
    </row>
    <row r="264" spans="20:25">
      <c r="T264" s="5"/>
      <c r="U264" s="5"/>
      <c r="V264" s="5"/>
      <c r="W264" s="5"/>
      <c r="X264" s="6"/>
      <c r="Y264" s="6"/>
    </row>
    <row r="265" spans="20:25">
      <c r="T265" s="5"/>
      <c r="U265" s="5"/>
      <c r="V265" s="5"/>
      <c r="W265" s="5"/>
      <c r="X265" s="6"/>
      <c r="Y265" s="6"/>
    </row>
    <row r="266" spans="20:25">
      <c r="T266" s="5"/>
      <c r="U266" s="5"/>
      <c r="V266" s="5"/>
      <c r="W266" s="5"/>
      <c r="X266" s="6"/>
      <c r="Y266" s="6"/>
    </row>
    <row r="267" spans="20:25">
      <c r="T267" s="5"/>
      <c r="U267" s="5"/>
      <c r="V267" s="5"/>
      <c r="W267" s="5"/>
      <c r="X267" s="6"/>
      <c r="Y267" s="6"/>
    </row>
    <row r="268" spans="20:25">
      <c r="T268" s="5"/>
      <c r="U268" s="5"/>
      <c r="V268" s="5"/>
      <c r="W268" s="5"/>
      <c r="X268" s="6"/>
      <c r="Y268" s="6"/>
    </row>
    <row r="269" spans="20:25">
      <c r="T269" s="5"/>
      <c r="U269" s="5"/>
      <c r="V269" s="5"/>
      <c r="W269" s="5"/>
      <c r="X269" s="6"/>
      <c r="Y269" s="6"/>
    </row>
    <row r="270" spans="20:25">
      <c r="T270" s="5"/>
      <c r="U270" s="5"/>
      <c r="V270" s="5"/>
      <c r="W270" s="5"/>
      <c r="X270" s="6"/>
      <c r="Y270" s="6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opLeftCell="A7" zoomScale="110" zoomScaleNormal="110" workbookViewId="0">
      <selection activeCell="C17" sqref="C17"/>
    </sheetView>
  </sheetViews>
  <sheetFormatPr defaultRowHeight="15"/>
  <cols>
    <col min="1" max="1" width="7.5703125" customWidth="1"/>
    <col min="6" max="6" width="52.7109375" customWidth="1"/>
  </cols>
  <sheetData>
    <row r="2" spans="1:8" s="94" customFormat="1" ht="23.25">
      <c r="A2" s="158" t="s">
        <v>46</v>
      </c>
      <c r="B2" s="158"/>
      <c r="C2" s="158"/>
      <c r="D2" s="158"/>
      <c r="E2" s="158"/>
      <c r="F2" s="158"/>
    </row>
    <row r="3" spans="1:8" s="94" customFormat="1" ht="23.25">
      <c r="A3" s="158" t="s">
        <v>11</v>
      </c>
      <c r="B3" s="158"/>
      <c r="C3" s="158"/>
      <c r="D3" s="158"/>
      <c r="E3" s="158"/>
      <c r="F3" s="158"/>
    </row>
    <row r="4" spans="1:8" s="94" customFormat="1" ht="23.25">
      <c r="A4" s="158" t="s">
        <v>64</v>
      </c>
      <c r="B4" s="158"/>
      <c r="C4" s="158"/>
      <c r="D4" s="158"/>
      <c r="E4" s="158"/>
      <c r="F4" s="158"/>
    </row>
    <row r="5" spans="1:8" s="94" customFormat="1" ht="23.25">
      <c r="A5" s="158" t="s">
        <v>65</v>
      </c>
      <c r="B5" s="158"/>
      <c r="C5" s="158"/>
      <c r="D5" s="158"/>
      <c r="E5" s="158"/>
      <c r="F5" s="158"/>
    </row>
    <row r="6" spans="1:8" ht="21">
      <c r="A6" s="159"/>
      <c r="B6" s="159"/>
      <c r="C6" s="159"/>
      <c r="D6" s="159"/>
      <c r="E6" s="159"/>
      <c r="F6" s="159"/>
    </row>
    <row r="7" spans="1:8" s="132" customFormat="1" ht="21">
      <c r="A7" s="131" t="s">
        <v>91</v>
      </c>
      <c r="B7" s="131"/>
      <c r="C7" s="131"/>
      <c r="D7" s="131"/>
      <c r="E7" s="131"/>
      <c r="F7" s="131"/>
    </row>
    <row r="8" spans="1:8" s="132" customFormat="1" ht="21">
      <c r="A8" s="131" t="s">
        <v>103</v>
      </c>
      <c r="B8" s="131"/>
      <c r="C8" s="131"/>
      <c r="D8" s="131"/>
      <c r="E8" s="131"/>
      <c r="F8" s="131"/>
    </row>
    <row r="9" spans="1:8" s="132" customFormat="1" ht="21">
      <c r="A9" s="131" t="s">
        <v>104</v>
      </c>
      <c r="B9" s="131"/>
      <c r="C9" s="131"/>
      <c r="D9" s="131"/>
      <c r="E9" s="131"/>
      <c r="F9" s="131"/>
    </row>
    <row r="10" spans="1:8" s="132" customFormat="1" ht="21">
      <c r="A10" s="131" t="s">
        <v>114</v>
      </c>
      <c r="B10" s="131"/>
      <c r="C10" s="131"/>
      <c r="D10" s="131"/>
      <c r="E10" s="131"/>
      <c r="F10" s="131"/>
    </row>
    <row r="11" spans="1:8" s="132" customFormat="1" ht="21">
      <c r="A11" s="140" t="s">
        <v>105</v>
      </c>
      <c r="B11" s="140"/>
      <c r="C11" s="140"/>
      <c r="D11" s="140"/>
      <c r="E11" s="140"/>
      <c r="F11" s="140"/>
    </row>
    <row r="12" spans="1:8" s="31" customFormat="1" ht="21">
      <c r="A12" s="131" t="s">
        <v>106</v>
      </c>
      <c r="B12" s="131"/>
      <c r="C12" s="131"/>
      <c r="D12" s="131"/>
      <c r="E12" s="131"/>
      <c r="F12" s="131"/>
    </row>
    <row r="13" spans="1:8" s="31" customFormat="1" ht="21">
      <c r="A13" s="131" t="s">
        <v>92</v>
      </c>
      <c r="B13" s="131"/>
      <c r="C13" s="131"/>
      <c r="D13" s="131"/>
      <c r="E13" s="131"/>
      <c r="F13" s="131"/>
    </row>
    <row r="14" spans="1:8" s="31" customFormat="1" ht="21">
      <c r="A14" s="157" t="s">
        <v>107</v>
      </c>
      <c r="B14" s="157"/>
      <c r="C14" s="157"/>
      <c r="D14" s="157"/>
      <c r="E14" s="157"/>
      <c r="F14" s="157"/>
      <c r="G14" s="128"/>
      <c r="H14" s="128"/>
    </row>
    <row r="15" spans="1:8" s="31" customFormat="1" ht="21">
      <c r="A15" s="131" t="s">
        <v>93</v>
      </c>
      <c r="B15" s="131"/>
      <c r="C15" s="131"/>
      <c r="D15" s="131"/>
      <c r="E15" s="131"/>
      <c r="F15" s="131"/>
      <c r="G15" s="128"/>
      <c r="H15" s="128"/>
    </row>
    <row r="16" spans="1:8" s="31" customFormat="1" ht="21">
      <c r="A16" s="131" t="s">
        <v>108</v>
      </c>
      <c r="B16" s="131"/>
      <c r="C16" s="131"/>
      <c r="D16" s="131"/>
      <c r="E16" s="131"/>
      <c r="F16" s="131"/>
      <c r="G16" s="128"/>
      <c r="H16" s="128"/>
    </row>
    <row r="17" spans="1:8" s="31" customFormat="1" ht="21">
      <c r="A17" s="131" t="s">
        <v>127</v>
      </c>
      <c r="B17" s="131"/>
      <c r="C17" s="131"/>
      <c r="D17" s="131"/>
      <c r="E17" s="131"/>
      <c r="F17" s="131"/>
      <c r="G17" s="128"/>
      <c r="H17" s="128"/>
    </row>
    <row r="18" spans="1:8" s="31" customFormat="1" ht="21">
      <c r="A18" s="131" t="s">
        <v>126</v>
      </c>
      <c r="B18" s="131"/>
      <c r="C18" s="131"/>
      <c r="D18" s="131"/>
      <c r="E18" s="131"/>
      <c r="F18" s="131"/>
      <c r="G18" s="128"/>
      <c r="H18" s="128"/>
    </row>
    <row r="19" spans="1:8" s="131" customFormat="1" ht="21">
      <c r="A19" s="160" t="s">
        <v>94</v>
      </c>
      <c r="B19" s="161"/>
      <c r="C19" s="161"/>
      <c r="D19" s="161"/>
      <c r="E19" s="161"/>
      <c r="F19" s="161"/>
    </row>
    <row r="20" spans="1:8" s="131" customFormat="1" ht="21">
      <c r="A20" s="160" t="s">
        <v>109</v>
      </c>
      <c r="B20" s="160"/>
      <c r="C20" s="160"/>
      <c r="D20" s="160"/>
      <c r="E20" s="160"/>
      <c r="F20" s="160"/>
    </row>
    <row r="21" spans="1:8" s="131" customFormat="1" ht="21">
      <c r="A21" s="160" t="s">
        <v>95</v>
      </c>
      <c r="B21" s="161"/>
      <c r="C21" s="161"/>
      <c r="D21" s="161"/>
      <c r="E21" s="161"/>
      <c r="F21" s="161"/>
    </row>
    <row r="22" spans="1:8" s="131" customFormat="1" ht="21">
      <c r="A22" s="160" t="s">
        <v>110</v>
      </c>
      <c r="B22" s="161"/>
      <c r="C22" s="161"/>
      <c r="D22" s="161"/>
      <c r="E22" s="161"/>
      <c r="F22" s="161"/>
    </row>
    <row r="23" spans="1:8" s="131" customFormat="1" ht="21">
      <c r="A23" s="133" t="s">
        <v>111</v>
      </c>
      <c r="B23" s="134"/>
      <c r="C23" s="134"/>
      <c r="D23" s="134"/>
      <c r="E23" s="134"/>
      <c r="F23" s="134"/>
    </row>
    <row r="24" spans="1:8" s="131" customFormat="1" ht="21">
      <c r="A24" s="133" t="s">
        <v>96</v>
      </c>
      <c r="B24" s="134"/>
      <c r="C24" s="134"/>
      <c r="D24" s="134"/>
      <c r="E24" s="134"/>
      <c r="F24" s="134"/>
    </row>
    <row r="25" spans="1:8" s="135" customFormat="1" ht="21">
      <c r="A25" s="162" t="s">
        <v>97</v>
      </c>
      <c r="B25" s="162"/>
      <c r="C25" s="162"/>
      <c r="D25" s="162"/>
      <c r="E25" s="162"/>
      <c r="F25" s="162"/>
    </row>
    <row r="26" spans="1:8" s="136" customFormat="1" ht="21">
      <c r="A26" s="128" t="s">
        <v>102</v>
      </c>
      <c r="B26" s="128"/>
      <c r="C26" s="128"/>
      <c r="D26" s="128"/>
      <c r="E26" s="128"/>
      <c r="F26" s="128"/>
    </row>
    <row r="27" spans="1:8" ht="21">
      <c r="A27" s="35"/>
      <c r="B27" s="35"/>
      <c r="C27" s="35"/>
      <c r="D27" s="35"/>
      <c r="E27" s="35"/>
      <c r="F27" s="35"/>
    </row>
    <row r="28" spans="1:8" ht="21">
      <c r="A28" s="35"/>
      <c r="B28" s="35"/>
      <c r="C28" s="35"/>
      <c r="D28" s="35"/>
      <c r="E28" s="35"/>
      <c r="F28" s="35"/>
    </row>
    <row r="29" spans="1:8" ht="21">
      <c r="A29" s="35"/>
      <c r="B29" s="35"/>
      <c r="C29" s="35"/>
      <c r="D29" s="35"/>
      <c r="E29" s="35"/>
      <c r="F29" s="35"/>
    </row>
    <row r="30" spans="1:8" ht="21">
      <c r="A30" s="35"/>
      <c r="B30" s="35"/>
      <c r="C30" s="35"/>
      <c r="D30" s="35"/>
      <c r="E30" s="35"/>
      <c r="F30" s="35"/>
    </row>
    <row r="31" spans="1:8" ht="21">
      <c r="A31" s="35"/>
      <c r="B31" s="35"/>
      <c r="C31" s="35"/>
      <c r="D31" s="35"/>
      <c r="E31" s="35"/>
      <c r="F31" s="35"/>
    </row>
    <row r="32" spans="1:8" ht="21">
      <c r="A32" s="35"/>
      <c r="B32" s="35"/>
      <c r="C32" s="35"/>
      <c r="D32" s="35"/>
      <c r="E32" s="35"/>
      <c r="F32" s="35"/>
    </row>
    <row r="33" spans="1:6" ht="21">
      <c r="A33" s="35"/>
      <c r="B33" s="35"/>
      <c r="C33" s="35"/>
      <c r="D33" s="35"/>
      <c r="E33" s="35"/>
      <c r="F33" s="35"/>
    </row>
    <row r="34" spans="1:6" ht="21">
      <c r="A34" s="35"/>
      <c r="B34" s="35"/>
      <c r="C34" s="35"/>
      <c r="D34" s="35"/>
      <c r="E34" s="35"/>
      <c r="F34" s="35"/>
    </row>
    <row r="35" spans="1:6" ht="21">
      <c r="A35" s="35"/>
      <c r="B35" s="35"/>
      <c r="C35" s="35"/>
      <c r="D35" s="35"/>
      <c r="E35" s="35"/>
      <c r="F35" s="35"/>
    </row>
    <row r="36" spans="1:6" ht="21">
      <c r="A36" s="35"/>
      <c r="B36" s="35"/>
      <c r="C36" s="35"/>
      <c r="D36" s="35"/>
      <c r="E36" s="35"/>
      <c r="F36" s="35"/>
    </row>
    <row r="37" spans="1:6" ht="21">
      <c r="A37" s="35"/>
      <c r="B37" s="35"/>
      <c r="C37" s="35"/>
      <c r="D37" s="35"/>
      <c r="E37" s="35"/>
      <c r="F37" s="35"/>
    </row>
    <row r="38" spans="1:6" ht="21">
      <c r="A38" s="35"/>
      <c r="B38" s="35"/>
      <c r="C38" s="35"/>
      <c r="D38" s="35"/>
      <c r="E38" s="35"/>
      <c r="F38" s="35"/>
    </row>
  </sheetData>
  <mergeCells count="11">
    <mergeCell ref="A21:F21"/>
    <mergeCell ref="A19:F19"/>
    <mergeCell ref="A22:F22"/>
    <mergeCell ref="A25:F25"/>
    <mergeCell ref="A20:F20"/>
    <mergeCell ref="A14:F14"/>
    <mergeCell ref="A2:F2"/>
    <mergeCell ref="A3:F3"/>
    <mergeCell ref="A4:F4"/>
    <mergeCell ref="A5:F5"/>
    <mergeCell ref="A6:F6"/>
  </mergeCells>
  <pageMargins left="0.5" right="0.25" top="0.75" bottom="0.25" header="0.3" footer="0.3"/>
  <pageSetup paperSize="9" scale="9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170"/>
  <sheetViews>
    <sheetView topLeftCell="A55" zoomScale="120" zoomScaleNormal="120" workbookViewId="0">
      <selection activeCell="D67" sqref="D67"/>
    </sheetView>
  </sheetViews>
  <sheetFormatPr defaultRowHeight="19.5"/>
  <cols>
    <col min="1" max="1" width="3.42578125" style="7" customWidth="1"/>
    <col min="2" max="2" width="7.7109375" style="7" customWidth="1"/>
    <col min="3" max="3" width="9" style="7"/>
    <col min="4" max="4" width="15.42578125" style="7" customWidth="1"/>
    <col min="5" max="5" width="25.42578125" style="7" customWidth="1"/>
    <col min="6" max="6" width="7.28515625" style="9" customWidth="1"/>
    <col min="7" max="7" width="7" style="9" customWidth="1"/>
    <col min="8" max="8" width="17" style="9" customWidth="1"/>
    <col min="9" max="257" width="9" style="7"/>
    <col min="258" max="258" width="10.85546875" style="7" customWidth="1"/>
    <col min="259" max="259" width="9" style="7"/>
    <col min="260" max="260" width="15.42578125" style="7" customWidth="1"/>
    <col min="261" max="261" width="30.85546875" style="7" customWidth="1"/>
    <col min="262" max="262" width="6.85546875" style="7" customWidth="1"/>
    <col min="263" max="263" width="7" style="7" customWidth="1"/>
    <col min="264" max="264" width="13.7109375" style="7" customWidth="1"/>
    <col min="265" max="513" width="9" style="7"/>
    <col min="514" max="514" width="10.85546875" style="7" customWidth="1"/>
    <col min="515" max="515" width="9" style="7"/>
    <col min="516" max="516" width="15.42578125" style="7" customWidth="1"/>
    <col min="517" max="517" width="30.85546875" style="7" customWidth="1"/>
    <col min="518" max="518" width="6.85546875" style="7" customWidth="1"/>
    <col min="519" max="519" width="7" style="7" customWidth="1"/>
    <col min="520" max="520" width="13.7109375" style="7" customWidth="1"/>
    <col min="521" max="769" width="9" style="7"/>
    <col min="770" max="770" width="10.85546875" style="7" customWidth="1"/>
    <col min="771" max="771" width="9" style="7"/>
    <col min="772" max="772" width="15.42578125" style="7" customWidth="1"/>
    <col min="773" max="773" width="30.85546875" style="7" customWidth="1"/>
    <col min="774" max="774" width="6.85546875" style="7" customWidth="1"/>
    <col min="775" max="775" width="7" style="7" customWidth="1"/>
    <col min="776" max="776" width="13.7109375" style="7" customWidth="1"/>
    <col min="777" max="1025" width="9" style="7"/>
    <col min="1026" max="1026" width="10.85546875" style="7" customWidth="1"/>
    <col min="1027" max="1027" width="9" style="7"/>
    <col min="1028" max="1028" width="15.42578125" style="7" customWidth="1"/>
    <col min="1029" max="1029" width="30.85546875" style="7" customWidth="1"/>
    <col min="1030" max="1030" width="6.85546875" style="7" customWidth="1"/>
    <col min="1031" max="1031" width="7" style="7" customWidth="1"/>
    <col min="1032" max="1032" width="13.7109375" style="7" customWidth="1"/>
    <col min="1033" max="1281" width="9" style="7"/>
    <col min="1282" max="1282" width="10.85546875" style="7" customWidth="1"/>
    <col min="1283" max="1283" width="9" style="7"/>
    <col min="1284" max="1284" width="15.42578125" style="7" customWidth="1"/>
    <col min="1285" max="1285" width="30.85546875" style="7" customWidth="1"/>
    <col min="1286" max="1286" width="6.85546875" style="7" customWidth="1"/>
    <col min="1287" max="1287" width="7" style="7" customWidth="1"/>
    <col min="1288" max="1288" width="13.7109375" style="7" customWidth="1"/>
    <col min="1289" max="1537" width="9" style="7"/>
    <col min="1538" max="1538" width="10.85546875" style="7" customWidth="1"/>
    <col min="1539" max="1539" width="9" style="7"/>
    <col min="1540" max="1540" width="15.42578125" style="7" customWidth="1"/>
    <col min="1541" max="1541" width="30.85546875" style="7" customWidth="1"/>
    <col min="1542" max="1542" width="6.85546875" style="7" customWidth="1"/>
    <col min="1543" max="1543" width="7" style="7" customWidth="1"/>
    <col min="1544" max="1544" width="13.7109375" style="7" customWidth="1"/>
    <col min="1545" max="1793" width="9" style="7"/>
    <col min="1794" max="1794" width="10.85546875" style="7" customWidth="1"/>
    <col min="1795" max="1795" width="9" style="7"/>
    <col min="1796" max="1796" width="15.42578125" style="7" customWidth="1"/>
    <col min="1797" max="1797" width="30.85546875" style="7" customWidth="1"/>
    <col min="1798" max="1798" width="6.85546875" style="7" customWidth="1"/>
    <col min="1799" max="1799" width="7" style="7" customWidth="1"/>
    <col min="1800" max="1800" width="13.7109375" style="7" customWidth="1"/>
    <col min="1801" max="2049" width="9" style="7"/>
    <col min="2050" max="2050" width="10.85546875" style="7" customWidth="1"/>
    <col min="2051" max="2051" width="9" style="7"/>
    <col min="2052" max="2052" width="15.42578125" style="7" customWidth="1"/>
    <col min="2053" max="2053" width="30.85546875" style="7" customWidth="1"/>
    <col min="2054" max="2054" width="6.85546875" style="7" customWidth="1"/>
    <col min="2055" max="2055" width="7" style="7" customWidth="1"/>
    <col min="2056" max="2056" width="13.7109375" style="7" customWidth="1"/>
    <col min="2057" max="2305" width="9" style="7"/>
    <col min="2306" max="2306" width="10.85546875" style="7" customWidth="1"/>
    <col min="2307" max="2307" width="9" style="7"/>
    <col min="2308" max="2308" width="15.42578125" style="7" customWidth="1"/>
    <col min="2309" max="2309" width="30.85546875" style="7" customWidth="1"/>
    <col min="2310" max="2310" width="6.85546875" style="7" customWidth="1"/>
    <col min="2311" max="2311" width="7" style="7" customWidth="1"/>
    <col min="2312" max="2312" width="13.7109375" style="7" customWidth="1"/>
    <col min="2313" max="2561" width="9" style="7"/>
    <col min="2562" max="2562" width="10.85546875" style="7" customWidth="1"/>
    <col min="2563" max="2563" width="9" style="7"/>
    <col min="2564" max="2564" width="15.42578125" style="7" customWidth="1"/>
    <col min="2565" max="2565" width="30.85546875" style="7" customWidth="1"/>
    <col min="2566" max="2566" width="6.85546875" style="7" customWidth="1"/>
    <col min="2567" max="2567" width="7" style="7" customWidth="1"/>
    <col min="2568" max="2568" width="13.7109375" style="7" customWidth="1"/>
    <col min="2569" max="2817" width="9" style="7"/>
    <col min="2818" max="2818" width="10.85546875" style="7" customWidth="1"/>
    <col min="2819" max="2819" width="9" style="7"/>
    <col min="2820" max="2820" width="15.42578125" style="7" customWidth="1"/>
    <col min="2821" max="2821" width="30.85546875" style="7" customWidth="1"/>
    <col min="2822" max="2822" width="6.85546875" style="7" customWidth="1"/>
    <col min="2823" max="2823" width="7" style="7" customWidth="1"/>
    <col min="2824" max="2824" width="13.7109375" style="7" customWidth="1"/>
    <col min="2825" max="3073" width="9" style="7"/>
    <col min="3074" max="3074" width="10.85546875" style="7" customWidth="1"/>
    <col min="3075" max="3075" width="9" style="7"/>
    <col min="3076" max="3076" width="15.42578125" style="7" customWidth="1"/>
    <col min="3077" max="3077" width="30.85546875" style="7" customWidth="1"/>
    <col min="3078" max="3078" width="6.85546875" style="7" customWidth="1"/>
    <col min="3079" max="3079" width="7" style="7" customWidth="1"/>
    <col min="3080" max="3080" width="13.7109375" style="7" customWidth="1"/>
    <col min="3081" max="3329" width="9" style="7"/>
    <col min="3330" max="3330" width="10.85546875" style="7" customWidth="1"/>
    <col min="3331" max="3331" width="9" style="7"/>
    <col min="3332" max="3332" width="15.42578125" style="7" customWidth="1"/>
    <col min="3333" max="3333" width="30.85546875" style="7" customWidth="1"/>
    <col min="3334" max="3334" width="6.85546875" style="7" customWidth="1"/>
    <col min="3335" max="3335" width="7" style="7" customWidth="1"/>
    <col min="3336" max="3336" width="13.7109375" style="7" customWidth="1"/>
    <col min="3337" max="3585" width="9" style="7"/>
    <col min="3586" max="3586" width="10.85546875" style="7" customWidth="1"/>
    <col min="3587" max="3587" width="9" style="7"/>
    <col min="3588" max="3588" width="15.42578125" style="7" customWidth="1"/>
    <col min="3589" max="3589" width="30.85546875" style="7" customWidth="1"/>
    <col min="3590" max="3590" width="6.85546875" style="7" customWidth="1"/>
    <col min="3591" max="3591" width="7" style="7" customWidth="1"/>
    <col min="3592" max="3592" width="13.7109375" style="7" customWidth="1"/>
    <col min="3593" max="3841" width="9" style="7"/>
    <col min="3842" max="3842" width="10.85546875" style="7" customWidth="1"/>
    <col min="3843" max="3843" width="9" style="7"/>
    <col min="3844" max="3844" width="15.42578125" style="7" customWidth="1"/>
    <col min="3845" max="3845" width="30.85546875" style="7" customWidth="1"/>
    <col min="3846" max="3846" width="6.85546875" style="7" customWidth="1"/>
    <col min="3847" max="3847" width="7" style="7" customWidth="1"/>
    <col min="3848" max="3848" width="13.7109375" style="7" customWidth="1"/>
    <col min="3849" max="4097" width="9" style="7"/>
    <col min="4098" max="4098" width="10.85546875" style="7" customWidth="1"/>
    <col min="4099" max="4099" width="9" style="7"/>
    <col min="4100" max="4100" width="15.42578125" style="7" customWidth="1"/>
    <col min="4101" max="4101" width="30.85546875" style="7" customWidth="1"/>
    <col min="4102" max="4102" width="6.85546875" style="7" customWidth="1"/>
    <col min="4103" max="4103" width="7" style="7" customWidth="1"/>
    <col min="4104" max="4104" width="13.7109375" style="7" customWidth="1"/>
    <col min="4105" max="4353" width="9" style="7"/>
    <col min="4354" max="4354" width="10.85546875" style="7" customWidth="1"/>
    <col min="4355" max="4355" width="9" style="7"/>
    <col min="4356" max="4356" width="15.42578125" style="7" customWidth="1"/>
    <col min="4357" max="4357" width="30.85546875" style="7" customWidth="1"/>
    <col min="4358" max="4358" width="6.85546875" style="7" customWidth="1"/>
    <col min="4359" max="4359" width="7" style="7" customWidth="1"/>
    <col min="4360" max="4360" width="13.7109375" style="7" customWidth="1"/>
    <col min="4361" max="4609" width="9" style="7"/>
    <col min="4610" max="4610" width="10.85546875" style="7" customWidth="1"/>
    <col min="4611" max="4611" width="9" style="7"/>
    <col min="4612" max="4612" width="15.42578125" style="7" customWidth="1"/>
    <col min="4613" max="4613" width="30.85546875" style="7" customWidth="1"/>
    <col min="4614" max="4614" width="6.85546875" style="7" customWidth="1"/>
    <col min="4615" max="4615" width="7" style="7" customWidth="1"/>
    <col min="4616" max="4616" width="13.7109375" style="7" customWidth="1"/>
    <col min="4617" max="4865" width="9" style="7"/>
    <col min="4866" max="4866" width="10.85546875" style="7" customWidth="1"/>
    <col min="4867" max="4867" width="9" style="7"/>
    <col min="4868" max="4868" width="15.42578125" style="7" customWidth="1"/>
    <col min="4869" max="4869" width="30.85546875" style="7" customWidth="1"/>
    <col min="4870" max="4870" width="6.85546875" style="7" customWidth="1"/>
    <col min="4871" max="4871" width="7" style="7" customWidth="1"/>
    <col min="4872" max="4872" width="13.7109375" style="7" customWidth="1"/>
    <col min="4873" max="5121" width="9" style="7"/>
    <col min="5122" max="5122" width="10.85546875" style="7" customWidth="1"/>
    <col min="5123" max="5123" width="9" style="7"/>
    <col min="5124" max="5124" width="15.42578125" style="7" customWidth="1"/>
    <col min="5125" max="5125" width="30.85546875" style="7" customWidth="1"/>
    <col min="5126" max="5126" width="6.85546875" style="7" customWidth="1"/>
    <col min="5127" max="5127" width="7" style="7" customWidth="1"/>
    <col min="5128" max="5128" width="13.7109375" style="7" customWidth="1"/>
    <col min="5129" max="5377" width="9" style="7"/>
    <col min="5378" max="5378" width="10.85546875" style="7" customWidth="1"/>
    <col min="5379" max="5379" width="9" style="7"/>
    <col min="5380" max="5380" width="15.42578125" style="7" customWidth="1"/>
    <col min="5381" max="5381" width="30.85546875" style="7" customWidth="1"/>
    <col min="5382" max="5382" width="6.85546875" style="7" customWidth="1"/>
    <col min="5383" max="5383" width="7" style="7" customWidth="1"/>
    <col min="5384" max="5384" width="13.7109375" style="7" customWidth="1"/>
    <col min="5385" max="5633" width="9" style="7"/>
    <col min="5634" max="5634" width="10.85546875" style="7" customWidth="1"/>
    <col min="5635" max="5635" width="9" style="7"/>
    <col min="5636" max="5636" width="15.42578125" style="7" customWidth="1"/>
    <col min="5637" max="5637" width="30.85546875" style="7" customWidth="1"/>
    <col min="5638" max="5638" width="6.85546875" style="7" customWidth="1"/>
    <col min="5639" max="5639" width="7" style="7" customWidth="1"/>
    <col min="5640" max="5640" width="13.7109375" style="7" customWidth="1"/>
    <col min="5641" max="5889" width="9" style="7"/>
    <col min="5890" max="5890" width="10.85546875" style="7" customWidth="1"/>
    <col min="5891" max="5891" width="9" style="7"/>
    <col min="5892" max="5892" width="15.42578125" style="7" customWidth="1"/>
    <col min="5893" max="5893" width="30.85546875" style="7" customWidth="1"/>
    <col min="5894" max="5894" width="6.85546875" style="7" customWidth="1"/>
    <col min="5895" max="5895" width="7" style="7" customWidth="1"/>
    <col min="5896" max="5896" width="13.7109375" style="7" customWidth="1"/>
    <col min="5897" max="6145" width="9" style="7"/>
    <col min="6146" max="6146" width="10.85546875" style="7" customWidth="1"/>
    <col min="6147" max="6147" width="9" style="7"/>
    <col min="6148" max="6148" width="15.42578125" style="7" customWidth="1"/>
    <col min="6149" max="6149" width="30.85546875" style="7" customWidth="1"/>
    <col min="6150" max="6150" width="6.85546875" style="7" customWidth="1"/>
    <col min="6151" max="6151" width="7" style="7" customWidth="1"/>
    <col min="6152" max="6152" width="13.7109375" style="7" customWidth="1"/>
    <col min="6153" max="6401" width="9" style="7"/>
    <col min="6402" max="6402" width="10.85546875" style="7" customWidth="1"/>
    <col min="6403" max="6403" width="9" style="7"/>
    <col min="6404" max="6404" width="15.42578125" style="7" customWidth="1"/>
    <col min="6405" max="6405" width="30.85546875" style="7" customWidth="1"/>
    <col min="6406" max="6406" width="6.85546875" style="7" customWidth="1"/>
    <col min="6407" max="6407" width="7" style="7" customWidth="1"/>
    <col min="6408" max="6408" width="13.7109375" style="7" customWidth="1"/>
    <col min="6409" max="6657" width="9" style="7"/>
    <col min="6658" max="6658" width="10.85546875" style="7" customWidth="1"/>
    <col min="6659" max="6659" width="9" style="7"/>
    <col min="6660" max="6660" width="15.42578125" style="7" customWidth="1"/>
    <col min="6661" max="6661" width="30.85546875" style="7" customWidth="1"/>
    <col min="6662" max="6662" width="6.85546875" style="7" customWidth="1"/>
    <col min="6663" max="6663" width="7" style="7" customWidth="1"/>
    <col min="6664" max="6664" width="13.7109375" style="7" customWidth="1"/>
    <col min="6665" max="6913" width="9" style="7"/>
    <col min="6914" max="6914" width="10.85546875" style="7" customWidth="1"/>
    <col min="6915" max="6915" width="9" style="7"/>
    <col min="6916" max="6916" width="15.42578125" style="7" customWidth="1"/>
    <col min="6917" max="6917" width="30.85546875" style="7" customWidth="1"/>
    <col min="6918" max="6918" width="6.85546875" style="7" customWidth="1"/>
    <col min="6919" max="6919" width="7" style="7" customWidth="1"/>
    <col min="6920" max="6920" width="13.7109375" style="7" customWidth="1"/>
    <col min="6921" max="7169" width="9" style="7"/>
    <col min="7170" max="7170" width="10.85546875" style="7" customWidth="1"/>
    <col min="7171" max="7171" width="9" style="7"/>
    <col min="7172" max="7172" width="15.42578125" style="7" customWidth="1"/>
    <col min="7173" max="7173" width="30.85546875" style="7" customWidth="1"/>
    <col min="7174" max="7174" width="6.85546875" style="7" customWidth="1"/>
    <col min="7175" max="7175" width="7" style="7" customWidth="1"/>
    <col min="7176" max="7176" width="13.7109375" style="7" customWidth="1"/>
    <col min="7177" max="7425" width="9" style="7"/>
    <col min="7426" max="7426" width="10.85546875" style="7" customWidth="1"/>
    <col min="7427" max="7427" width="9" style="7"/>
    <col min="7428" max="7428" width="15.42578125" style="7" customWidth="1"/>
    <col min="7429" max="7429" width="30.85546875" style="7" customWidth="1"/>
    <col min="7430" max="7430" width="6.85546875" style="7" customWidth="1"/>
    <col min="7431" max="7431" width="7" style="7" customWidth="1"/>
    <col min="7432" max="7432" width="13.7109375" style="7" customWidth="1"/>
    <col min="7433" max="7681" width="9" style="7"/>
    <col min="7682" max="7682" width="10.85546875" style="7" customWidth="1"/>
    <col min="7683" max="7683" width="9" style="7"/>
    <col min="7684" max="7684" width="15.42578125" style="7" customWidth="1"/>
    <col min="7685" max="7685" width="30.85546875" style="7" customWidth="1"/>
    <col min="7686" max="7686" width="6.85546875" style="7" customWidth="1"/>
    <col min="7687" max="7687" width="7" style="7" customWidth="1"/>
    <col min="7688" max="7688" width="13.7109375" style="7" customWidth="1"/>
    <col min="7689" max="7937" width="9" style="7"/>
    <col min="7938" max="7938" width="10.85546875" style="7" customWidth="1"/>
    <col min="7939" max="7939" width="9" style="7"/>
    <col min="7940" max="7940" width="15.42578125" style="7" customWidth="1"/>
    <col min="7941" max="7941" width="30.85546875" style="7" customWidth="1"/>
    <col min="7942" max="7942" width="6.85546875" style="7" customWidth="1"/>
    <col min="7943" max="7943" width="7" style="7" customWidth="1"/>
    <col min="7944" max="7944" width="13.7109375" style="7" customWidth="1"/>
    <col min="7945" max="8193" width="9" style="7"/>
    <col min="8194" max="8194" width="10.85546875" style="7" customWidth="1"/>
    <col min="8195" max="8195" width="9" style="7"/>
    <col min="8196" max="8196" width="15.42578125" style="7" customWidth="1"/>
    <col min="8197" max="8197" width="30.85546875" style="7" customWidth="1"/>
    <col min="8198" max="8198" width="6.85546875" style="7" customWidth="1"/>
    <col min="8199" max="8199" width="7" style="7" customWidth="1"/>
    <col min="8200" max="8200" width="13.7109375" style="7" customWidth="1"/>
    <col min="8201" max="8449" width="9" style="7"/>
    <col min="8450" max="8450" width="10.85546875" style="7" customWidth="1"/>
    <col min="8451" max="8451" width="9" style="7"/>
    <col min="8452" max="8452" width="15.42578125" style="7" customWidth="1"/>
    <col min="8453" max="8453" width="30.85546875" style="7" customWidth="1"/>
    <col min="8454" max="8454" width="6.85546875" style="7" customWidth="1"/>
    <col min="8455" max="8455" width="7" style="7" customWidth="1"/>
    <col min="8456" max="8456" width="13.7109375" style="7" customWidth="1"/>
    <col min="8457" max="8705" width="9" style="7"/>
    <col min="8706" max="8706" width="10.85546875" style="7" customWidth="1"/>
    <col min="8707" max="8707" width="9" style="7"/>
    <col min="8708" max="8708" width="15.42578125" style="7" customWidth="1"/>
    <col min="8709" max="8709" width="30.85546875" style="7" customWidth="1"/>
    <col min="8710" max="8710" width="6.85546875" style="7" customWidth="1"/>
    <col min="8711" max="8711" width="7" style="7" customWidth="1"/>
    <col min="8712" max="8712" width="13.7109375" style="7" customWidth="1"/>
    <col min="8713" max="8961" width="9" style="7"/>
    <col min="8962" max="8962" width="10.85546875" style="7" customWidth="1"/>
    <col min="8963" max="8963" width="9" style="7"/>
    <col min="8964" max="8964" width="15.42578125" style="7" customWidth="1"/>
    <col min="8965" max="8965" width="30.85546875" style="7" customWidth="1"/>
    <col min="8966" max="8966" width="6.85546875" style="7" customWidth="1"/>
    <col min="8967" max="8967" width="7" style="7" customWidth="1"/>
    <col min="8968" max="8968" width="13.7109375" style="7" customWidth="1"/>
    <col min="8969" max="9217" width="9" style="7"/>
    <col min="9218" max="9218" width="10.85546875" style="7" customWidth="1"/>
    <col min="9219" max="9219" width="9" style="7"/>
    <col min="9220" max="9220" width="15.42578125" style="7" customWidth="1"/>
    <col min="9221" max="9221" width="30.85546875" style="7" customWidth="1"/>
    <col min="9222" max="9222" width="6.85546875" style="7" customWidth="1"/>
    <col min="9223" max="9223" width="7" style="7" customWidth="1"/>
    <col min="9224" max="9224" width="13.7109375" style="7" customWidth="1"/>
    <col min="9225" max="9473" width="9" style="7"/>
    <col min="9474" max="9474" width="10.85546875" style="7" customWidth="1"/>
    <col min="9475" max="9475" width="9" style="7"/>
    <col min="9476" max="9476" width="15.42578125" style="7" customWidth="1"/>
    <col min="9477" max="9477" width="30.85546875" style="7" customWidth="1"/>
    <col min="9478" max="9478" width="6.85546875" style="7" customWidth="1"/>
    <col min="9479" max="9479" width="7" style="7" customWidth="1"/>
    <col min="9480" max="9480" width="13.7109375" style="7" customWidth="1"/>
    <col min="9481" max="9729" width="9" style="7"/>
    <col min="9730" max="9730" width="10.85546875" style="7" customWidth="1"/>
    <col min="9731" max="9731" width="9" style="7"/>
    <col min="9732" max="9732" width="15.42578125" style="7" customWidth="1"/>
    <col min="9733" max="9733" width="30.85546875" style="7" customWidth="1"/>
    <col min="9734" max="9734" width="6.85546875" style="7" customWidth="1"/>
    <col min="9735" max="9735" width="7" style="7" customWidth="1"/>
    <col min="9736" max="9736" width="13.7109375" style="7" customWidth="1"/>
    <col min="9737" max="9985" width="9" style="7"/>
    <col min="9986" max="9986" width="10.85546875" style="7" customWidth="1"/>
    <col min="9987" max="9987" width="9" style="7"/>
    <col min="9988" max="9988" width="15.42578125" style="7" customWidth="1"/>
    <col min="9989" max="9989" width="30.85546875" style="7" customWidth="1"/>
    <col min="9990" max="9990" width="6.85546875" style="7" customWidth="1"/>
    <col min="9991" max="9991" width="7" style="7" customWidth="1"/>
    <col min="9992" max="9992" width="13.7109375" style="7" customWidth="1"/>
    <col min="9993" max="10241" width="9" style="7"/>
    <col min="10242" max="10242" width="10.85546875" style="7" customWidth="1"/>
    <col min="10243" max="10243" width="9" style="7"/>
    <col min="10244" max="10244" width="15.42578125" style="7" customWidth="1"/>
    <col min="10245" max="10245" width="30.85546875" style="7" customWidth="1"/>
    <col min="10246" max="10246" width="6.85546875" style="7" customWidth="1"/>
    <col min="10247" max="10247" width="7" style="7" customWidth="1"/>
    <col min="10248" max="10248" width="13.7109375" style="7" customWidth="1"/>
    <col min="10249" max="10497" width="9" style="7"/>
    <col min="10498" max="10498" width="10.85546875" style="7" customWidth="1"/>
    <col min="10499" max="10499" width="9" style="7"/>
    <col min="10500" max="10500" width="15.42578125" style="7" customWidth="1"/>
    <col min="10501" max="10501" width="30.85546875" style="7" customWidth="1"/>
    <col min="10502" max="10502" width="6.85546875" style="7" customWidth="1"/>
    <col min="10503" max="10503" width="7" style="7" customWidth="1"/>
    <col min="10504" max="10504" width="13.7109375" style="7" customWidth="1"/>
    <col min="10505" max="10753" width="9" style="7"/>
    <col min="10754" max="10754" width="10.85546875" style="7" customWidth="1"/>
    <col min="10755" max="10755" width="9" style="7"/>
    <col min="10756" max="10756" width="15.42578125" style="7" customWidth="1"/>
    <col min="10757" max="10757" width="30.85546875" style="7" customWidth="1"/>
    <col min="10758" max="10758" width="6.85546875" style="7" customWidth="1"/>
    <col min="10759" max="10759" width="7" style="7" customWidth="1"/>
    <col min="10760" max="10760" width="13.7109375" style="7" customWidth="1"/>
    <col min="10761" max="11009" width="9" style="7"/>
    <col min="11010" max="11010" width="10.85546875" style="7" customWidth="1"/>
    <col min="11011" max="11011" width="9" style="7"/>
    <col min="11012" max="11012" width="15.42578125" style="7" customWidth="1"/>
    <col min="11013" max="11013" width="30.85546875" style="7" customWidth="1"/>
    <col min="11014" max="11014" width="6.85546875" style="7" customWidth="1"/>
    <col min="11015" max="11015" width="7" style="7" customWidth="1"/>
    <col min="11016" max="11016" width="13.7109375" style="7" customWidth="1"/>
    <col min="11017" max="11265" width="9" style="7"/>
    <col min="11266" max="11266" width="10.85546875" style="7" customWidth="1"/>
    <col min="11267" max="11267" width="9" style="7"/>
    <col min="11268" max="11268" width="15.42578125" style="7" customWidth="1"/>
    <col min="11269" max="11269" width="30.85546875" style="7" customWidth="1"/>
    <col min="11270" max="11270" width="6.85546875" style="7" customWidth="1"/>
    <col min="11271" max="11271" width="7" style="7" customWidth="1"/>
    <col min="11272" max="11272" width="13.7109375" style="7" customWidth="1"/>
    <col min="11273" max="11521" width="9" style="7"/>
    <col min="11522" max="11522" width="10.85546875" style="7" customWidth="1"/>
    <col min="11523" max="11523" width="9" style="7"/>
    <col min="11524" max="11524" width="15.42578125" style="7" customWidth="1"/>
    <col min="11525" max="11525" width="30.85546875" style="7" customWidth="1"/>
    <col min="11526" max="11526" width="6.85546875" style="7" customWidth="1"/>
    <col min="11527" max="11527" width="7" style="7" customWidth="1"/>
    <col min="11528" max="11528" width="13.7109375" style="7" customWidth="1"/>
    <col min="11529" max="11777" width="9" style="7"/>
    <col min="11778" max="11778" width="10.85546875" style="7" customWidth="1"/>
    <col min="11779" max="11779" width="9" style="7"/>
    <col min="11780" max="11780" width="15.42578125" style="7" customWidth="1"/>
    <col min="11781" max="11781" width="30.85546875" style="7" customWidth="1"/>
    <col min="11782" max="11782" width="6.85546875" style="7" customWidth="1"/>
    <col min="11783" max="11783" width="7" style="7" customWidth="1"/>
    <col min="11784" max="11784" width="13.7109375" style="7" customWidth="1"/>
    <col min="11785" max="12033" width="9" style="7"/>
    <col min="12034" max="12034" width="10.85546875" style="7" customWidth="1"/>
    <col min="12035" max="12035" width="9" style="7"/>
    <col min="12036" max="12036" width="15.42578125" style="7" customWidth="1"/>
    <col min="12037" max="12037" width="30.85546875" style="7" customWidth="1"/>
    <col min="12038" max="12038" width="6.85546875" style="7" customWidth="1"/>
    <col min="12039" max="12039" width="7" style="7" customWidth="1"/>
    <col min="12040" max="12040" width="13.7109375" style="7" customWidth="1"/>
    <col min="12041" max="12289" width="9" style="7"/>
    <col min="12290" max="12290" width="10.85546875" style="7" customWidth="1"/>
    <col min="12291" max="12291" width="9" style="7"/>
    <col min="12292" max="12292" width="15.42578125" style="7" customWidth="1"/>
    <col min="12293" max="12293" width="30.85546875" style="7" customWidth="1"/>
    <col min="12294" max="12294" width="6.85546875" style="7" customWidth="1"/>
    <col min="12295" max="12295" width="7" style="7" customWidth="1"/>
    <col min="12296" max="12296" width="13.7109375" style="7" customWidth="1"/>
    <col min="12297" max="12545" width="9" style="7"/>
    <col min="12546" max="12546" width="10.85546875" style="7" customWidth="1"/>
    <col min="12547" max="12547" width="9" style="7"/>
    <col min="12548" max="12548" width="15.42578125" style="7" customWidth="1"/>
    <col min="12549" max="12549" width="30.85546875" style="7" customWidth="1"/>
    <col min="12550" max="12550" width="6.85546875" style="7" customWidth="1"/>
    <col min="12551" max="12551" width="7" style="7" customWidth="1"/>
    <col min="12552" max="12552" width="13.7109375" style="7" customWidth="1"/>
    <col min="12553" max="12801" width="9" style="7"/>
    <col min="12802" max="12802" width="10.85546875" style="7" customWidth="1"/>
    <col min="12803" max="12803" width="9" style="7"/>
    <col min="12804" max="12804" width="15.42578125" style="7" customWidth="1"/>
    <col min="12805" max="12805" width="30.85546875" style="7" customWidth="1"/>
    <col min="12806" max="12806" width="6.85546875" style="7" customWidth="1"/>
    <col min="12807" max="12807" width="7" style="7" customWidth="1"/>
    <col min="12808" max="12808" width="13.7109375" style="7" customWidth="1"/>
    <col min="12809" max="13057" width="9" style="7"/>
    <col min="13058" max="13058" width="10.85546875" style="7" customWidth="1"/>
    <col min="13059" max="13059" width="9" style="7"/>
    <col min="13060" max="13060" width="15.42578125" style="7" customWidth="1"/>
    <col min="13061" max="13061" width="30.85546875" style="7" customWidth="1"/>
    <col min="13062" max="13062" width="6.85546875" style="7" customWidth="1"/>
    <col min="13063" max="13063" width="7" style="7" customWidth="1"/>
    <col min="13064" max="13064" width="13.7109375" style="7" customWidth="1"/>
    <col min="13065" max="13313" width="9" style="7"/>
    <col min="13314" max="13314" width="10.85546875" style="7" customWidth="1"/>
    <col min="13315" max="13315" width="9" style="7"/>
    <col min="13316" max="13316" width="15.42578125" style="7" customWidth="1"/>
    <col min="13317" max="13317" width="30.85546875" style="7" customWidth="1"/>
    <col min="13318" max="13318" width="6.85546875" style="7" customWidth="1"/>
    <col min="13319" max="13319" width="7" style="7" customWidth="1"/>
    <col min="13320" max="13320" width="13.7109375" style="7" customWidth="1"/>
    <col min="13321" max="13569" width="9" style="7"/>
    <col min="13570" max="13570" width="10.85546875" style="7" customWidth="1"/>
    <col min="13571" max="13571" width="9" style="7"/>
    <col min="13572" max="13572" width="15.42578125" style="7" customWidth="1"/>
    <col min="13573" max="13573" width="30.85546875" style="7" customWidth="1"/>
    <col min="13574" max="13574" width="6.85546875" style="7" customWidth="1"/>
    <col min="13575" max="13575" width="7" style="7" customWidth="1"/>
    <col min="13576" max="13576" width="13.7109375" style="7" customWidth="1"/>
    <col min="13577" max="13825" width="9" style="7"/>
    <col min="13826" max="13826" width="10.85546875" style="7" customWidth="1"/>
    <col min="13827" max="13827" width="9" style="7"/>
    <col min="13828" max="13828" width="15.42578125" style="7" customWidth="1"/>
    <col min="13829" max="13829" width="30.85546875" style="7" customWidth="1"/>
    <col min="13830" max="13830" width="6.85546875" style="7" customWidth="1"/>
    <col min="13831" max="13831" width="7" style="7" customWidth="1"/>
    <col min="13832" max="13832" width="13.7109375" style="7" customWidth="1"/>
    <col min="13833" max="14081" width="9" style="7"/>
    <col min="14082" max="14082" width="10.85546875" style="7" customWidth="1"/>
    <col min="14083" max="14083" width="9" style="7"/>
    <col min="14084" max="14084" width="15.42578125" style="7" customWidth="1"/>
    <col min="14085" max="14085" width="30.85546875" style="7" customWidth="1"/>
    <col min="14086" max="14086" width="6.85546875" style="7" customWidth="1"/>
    <col min="14087" max="14087" width="7" style="7" customWidth="1"/>
    <col min="14088" max="14088" width="13.7109375" style="7" customWidth="1"/>
    <col min="14089" max="14337" width="9" style="7"/>
    <col min="14338" max="14338" width="10.85546875" style="7" customWidth="1"/>
    <col min="14339" max="14339" width="9" style="7"/>
    <col min="14340" max="14340" width="15.42578125" style="7" customWidth="1"/>
    <col min="14341" max="14341" width="30.85546875" style="7" customWidth="1"/>
    <col min="14342" max="14342" width="6.85546875" style="7" customWidth="1"/>
    <col min="14343" max="14343" width="7" style="7" customWidth="1"/>
    <col min="14344" max="14344" width="13.7109375" style="7" customWidth="1"/>
    <col min="14345" max="14593" width="9" style="7"/>
    <col min="14594" max="14594" width="10.85546875" style="7" customWidth="1"/>
    <col min="14595" max="14595" width="9" style="7"/>
    <col min="14596" max="14596" width="15.42578125" style="7" customWidth="1"/>
    <col min="14597" max="14597" width="30.85546875" style="7" customWidth="1"/>
    <col min="14598" max="14598" width="6.85546875" style="7" customWidth="1"/>
    <col min="14599" max="14599" width="7" style="7" customWidth="1"/>
    <col min="14600" max="14600" width="13.7109375" style="7" customWidth="1"/>
    <col min="14601" max="14849" width="9" style="7"/>
    <col min="14850" max="14850" width="10.85546875" style="7" customWidth="1"/>
    <col min="14851" max="14851" width="9" style="7"/>
    <col min="14852" max="14852" width="15.42578125" style="7" customWidth="1"/>
    <col min="14853" max="14853" width="30.85546875" style="7" customWidth="1"/>
    <col min="14854" max="14854" width="6.85546875" style="7" customWidth="1"/>
    <col min="14855" max="14855" width="7" style="7" customWidth="1"/>
    <col min="14856" max="14856" width="13.7109375" style="7" customWidth="1"/>
    <col min="14857" max="15105" width="9" style="7"/>
    <col min="15106" max="15106" width="10.85546875" style="7" customWidth="1"/>
    <col min="15107" max="15107" width="9" style="7"/>
    <col min="15108" max="15108" width="15.42578125" style="7" customWidth="1"/>
    <col min="15109" max="15109" width="30.85546875" style="7" customWidth="1"/>
    <col min="15110" max="15110" width="6.85546875" style="7" customWidth="1"/>
    <col min="15111" max="15111" width="7" style="7" customWidth="1"/>
    <col min="15112" max="15112" width="13.7109375" style="7" customWidth="1"/>
    <col min="15113" max="15361" width="9" style="7"/>
    <col min="15362" max="15362" width="10.85546875" style="7" customWidth="1"/>
    <col min="15363" max="15363" width="9" style="7"/>
    <col min="15364" max="15364" width="15.42578125" style="7" customWidth="1"/>
    <col min="15365" max="15365" width="30.85546875" style="7" customWidth="1"/>
    <col min="15366" max="15366" width="6.85546875" style="7" customWidth="1"/>
    <col min="15367" max="15367" width="7" style="7" customWidth="1"/>
    <col min="15368" max="15368" width="13.7109375" style="7" customWidth="1"/>
    <col min="15369" max="15617" width="9" style="7"/>
    <col min="15618" max="15618" width="10.85546875" style="7" customWidth="1"/>
    <col min="15619" max="15619" width="9" style="7"/>
    <col min="15620" max="15620" width="15.42578125" style="7" customWidth="1"/>
    <col min="15621" max="15621" width="30.85546875" style="7" customWidth="1"/>
    <col min="15622" max="15622" width="6.85546875" style="7" customWidth="1"/>
    <col min="15623" max="15623" width="7" style="7" customWidth="1"/>
    <col min="15624" max="15624" width="13.7109375" style="7" customWidth="1"/>
    <col min="15625" max="15873" width="9" style="7"/>
    <col min="15874" max="15874" width="10.85546875" style="7" customWidth="1"/>
    <col min="15875" max="15875" width="9" style="7"/>
    <col min="15876" max="15876" width="15.42578125" style="7" customWidth="1"/>
    <col min="15877" max="15877" width="30.85546875" style="7" customWidth="1"/>
    <col min="15878" max="15878" width="6.85546875" style="7" customWidth="1"/>
    <col min="15879" max="15879" width="7" style="7" customWidth="1"/>
    <col min="15880" max="15880" width="13.7109375" style="7" customWidth="1"/>
    <col min="15881" max="16129" width="9" style="7"/>
    <col min="16130" max="16130" width="10.85546875" style="7" customWidth="1"/>
    <col min="16131" max="16131" width="9" style="7"/>
    <col min="16132" max="16132" width="15.42578125" style="7" customWidth="1"/>
    <col min="16133" max="16133" width="30.85546875" style="7" customWidth="1"/>
    <col min="16134" max="16134" width="6.85546875" style="7" customWidth="1"/>
    <col min="16135" max="16135" width="7" style="7" customWidth="1"/>
    <col min="16136" max="16136" width="13.7109375" style="7" customWidth="1"/>
    <col min="16137" max="16384" width="9" style="7"/>
  </cols>
  <sheetData>
    <row r="1" spans="2:9" s="54" customFormat="1">
      <c r="F1" s="56"/>
      <c r="G1" s="56"/>
      <c r="H1" s="56"/>
    </row>
    <row r="2" spans="2:9" s="54" customFormat="1">
      <c r="B2" s="180" t="s">
        <v>10</v>
      </c>
      <c r="C2" s="180"/>
      <c r="D2" s="180"/>
      <c r="E2" s="180"/>
      <c r="F2" s="180"/>
      <c r="G2" s="180"/>
      <c r="H2" s="180"/>
    </row>
    <row r="3" spans="2:9" s="54" customFormat="1">
      <c r="B3" s="104"/>
      <c r="C3" s="104"/>
      <c r="D3" s="104"/>
      <c r="E3" s="104"/>
      <c r="F3" s="104"/>
      <c r="G3" s="104"/>
      <c r="H3" s="104"/>
    </row>
    <row r="4" spans="2:9" s="125" customFormat="1" ht="23.25">
      <c r="B4" s="181" t="s">
        <v>11</v>
      </c>
      <c r="C4" s="181"/>
      <c r="D4" s="181"/>
      <c r="E4" s="181"/>
      <c r="F4" s="181"/>
      <c r="G4" s="181"/>
      <c r="H4" s="181"/>
      <c r="I4" s="124"/>
    </row>
    <row r="5" spans="2:9" s="125" customFormat="1" ht="23.25">
      <c r="B5" s="181" t="s">
        <v>64</v>
      </c>
      <c r="C5" s="181"/>
      <c r="D5" s="181"/>
      <c r="E5" s="181"/>
      <c r="F5" s="181"/>
      <c r="G5" s="181"/>
      <c r="H5" s="181"/>
      <c r="I5" s="124"/>
    </row>
    <row r="6" spans="2:9" s="125" customFormat="1" ht="23.25">
      <c r="B6" s="181" t="s">
        <v>65</v>
      </c>
      <c r="C6" s="181"/>
      <c r="D6" s="181"/>
      <c r="E6" s="181"/>
      <c r="F6" s="181"/>
      <c r="G6" s="181"/>
      <c r="H6" s="181"/>
      <c r="I6" s="124"/>
    </row>
    <row r="7" spans="2:9" s="54" customFormat="1">
      <c r="B7" s="182"/>
      <c r="C7" s="182"/>
      <c r="D7" s="182"/>
      <c r="E7" s="182"/>
      <c r="F7" s="182"/>
      <c r="G7" s="182"/>
      <c r="H7" s="182"/>
    </row>
    <row r="8" spans="2:9" s="35" customFormat="1" ht="21">
      <c r="B8" s="150" t="s">
        <v>121</v>
      </c>
      <c r="F8" s="141"/>
      <c r="G8" s="141"/>
      <c r="H8" s="141"/>
    </row>
    <row r="9" spans="2:9" s="35" customFormat="1" ht="21">
      <c r="F9" s="141"/>
      <c r="G9" s="141"/>
      <c r="H9" s="141"/>
    </row>
    <row r="10" spans="2:9" s="35" customFormat="1" ht="21">
      <c r="B10" s="149" t="s">
        <v>122</v>
      </c>
      <c r="F10" s="141"/>
      <c r="G10" s="141"/>
      <c r="H10" s="141"/>
    </row>
    <row r="11" spans="2:9" s="54" customFormat="1">
      <c r="B11" s="55"/>
      <c r="F11" s="56"/>
      <c r="G11" s="56"/>
      <c r="H11" s="56"/>
    </row>
    <row r="12" spans="2:9" s="35" customFormat="1" ht="21">
      <c r="B12" s="149"/>
      <c r="C12" s="170" t="s">
        <v>12</v>
      </c>
      <c r="D12" s="170"/>
      <c r="E12" s="170"/>
      <c r="F12" s="151" t="s">
        <v>13</v>
      </c>
      <c r="G12" s="151" t="s">
        <v>14</v>
      </c>
      <c r="H12" s="141"/>
    </row>
    <row r="13" spans="2:9" s="54" customFormat="1">
      <c r="B13" s="55"/>
      <c r="C13" s="174" t="s">
        <v>8</v>
      </c>
      <c r="D13" s="175"/>
      <c r="E13" s="105"/>
      <c r="F13" s="106">
        <f>คีย์ข้อมูล!D45</f>
        <v>40</v>
      </c>
      <c r="G13" s="107">
        <f>F13*100/F$16</f>
        <v>95.238095238095241</v>
      </c>
      <c r="H13" s="56"/>
    </row>
    <row r="14" spans="2:9" s="54" customFormat="1">
      <c r="B14" s="55"/>
      <c r="C14" s="174" t="s">
        <v>57</v>
      </c>
      <c r="D14" s="175"/>
      <c r="E14" s="105"/>
      <c r="F14" s="106">
        <f>คีย์ข้อมูล!D46</f>
        <v>1</v>
      </c>
      <c r="G14" s="107">
        <f>F14*100/F$16</f>
        <v>2.3809523809523809</v>
      </c>
      <c r="H14" s="56"/>
    </row>
    <row r="15" spans="2:9" s="54" customFormat="1">
      <c r="B15" s="55"/>
      <c r="C15" s="174" t="s">
        <v>79</v>
      </c>
      <c r="D15" s="175"/>
      <c r="E15" s="105"/>
      <c r="F15" s="108">
        <f>คีย์ข้อมูล!D47</f>
        <v>1</v>
      </c>
      <c r="G15" s="109">
        <f>F15*100/F$16</f>
        <v>2.3809523809523809</v>
      </c>
      <c r="H15" s="56"/>
    </row>
    <row r="16" spans="2:9" s="54" customFormat="1" ht="20.25" thickBot="1">
      <c r="B16" s="55"/>
      <c r="C16" s="172" t="s">
        <v>15</v>
      </c>
      <c r="D16" s="173"/>
      <c r="E16" s="173"/>
      <c r="F16" s="110">
        <f>SUM(F13:F15)</f>
        <v>42</v>
      </c>
      <c r="G16" s="111">
        <f>SUM(G13:G15)</f>
        <v>100</v>
      </c>
    </row>
    <row r="17" spans="2:8" s="54" customFormat="1" ht="20.25" thickTop="1">
      <c r="B17" s="55"/>
      <c r="C17" s="112"/>
      <c r="D17" s="112"/>
      <c r="E17" s="112"/>
      <c r="F17" s="113"/>
      <c r="G17" s="114"/>
    </row>
    <row r="18" spans="2:8" s="35" customFormat="1" ht="21">
      <c r="B18" s="149"/>
      <c r="C18" s="35" t="s">
        <v>83</v>
      </c>
      <c r="F18" s="141"/>
      <c r="G18" s="141"/>
    </row>
    <row r="19" spans="2:8" s="35" customFormat="1" ht="21">
      <c r="B19" s="35" t="s">
        <v>84</v>
      </c>
      <c r="F19" s="141"/>
      <c r="G19" s="141"/>
    </row>
    <row r="20" spans="2:8" s="51" customFormat="1">
      <c r="F20" s="95"/>
      <c r="G20" s="95"/>
      <c r="H20" s="95"/>
    </row>
    <row r="21" spans="2:8" s="51" customFormat="1">
      <c r="D21" s="96"/>
      <c r="E21" s="96"/>
      <c r="F21" s="97"/>
      <c r="G21" s="95"/>
    </row>
    <row r="22" spans="2:8" s="35" customFormat="1" ht="21">
      <c r="B22" s="149" t="s">
        <v>123</v>
      </c>
      <c r="F22" s="141"/>
      <c r="G22" s="141"/>
    </row>
    <row r="23" spans="2:8" s="35" customFormat="1" ht="21">
      <c r="B23" s="149"/>
      <c r="C23" s="35" t="s">
        <v>90</v>
      </c>
      <c r="F23" s="141"/>
      <c r="G23" s="141"/>
    </row>
    <row r="24" spans="2:8" s="54" customFormat="1" ht="20.25" thickBot="1">
      <c r="F24" s="56"/>
      <c r="G24" s="56"/>
    </row>
    <row r="25" spans="2:8" s="35" customFormat="1" ht="21.75" thickTop="1">
      <c r="C25" s="171" t="s">
        <v>16</v>
      </c>
      <c r="D25" s="171"/>
      <c r="E25" s="171"/>
      <c r="F25" s="152" t="s">
        <v>13</v>
      </c>
      <c r="G25" s="152" t="s">
        <v>14</v>
      </c>
    </row>
    <row r="26" spans="2:8" s="54" customFormat="1">
      <c r="C26" s="169" t="str">
        <f>[1]คีย์ข้อมูล!K223</f>
        <v>website บัณฑิตวิทยาลัย</v>
      </c>
      <c r="D26" s="169"/>
      <c r="E26" s="169"/>
      <c r="F26" s="137">
        <f>คีย์ข้อมูล!E44</f>
        <v>4</v>
      </c>
      <c r="G26" s="138">
        <f>F26*100/F$31</f>
        <v>8.5106382978723403</v>
      </c>
    </row>
    <row r="27" spans="2:8" s="54" customFormat="1">
      <c r="C27" s="169" t="s">
        <v>17</v>
      </c>
      <c r="D27" s="169"/>
      <c r="E27" s="169"/>
      <c r="F27" s="137">
        <f>คีย์ข้อมูล!F44</f>
        <v>38</v>
      </c>
      <c r="G27" s="138">
        <f t="shared" ref="G27:G31" si="0">F27*100/F$31</f>
        <v>80.851063829787236</v>
      </c>
    </row>
    <row r="28" spans="2:8" s="54" customFormat="1">
      <c r="C28" s="169" t="s">
        <v>18</v>
      </c>
      <c r="D28" s="169"/>
      <c r="E28" s="169"/>
      <c r="F28" s="137">
        <f>คีย์ข้อมูล!G44</f>
        <v>3</v>
      </c>
      <c r="G28" s="138">
        <f t="shared" si="0"/>
        <v>6.3829787234042552</v>
      </c>
    </row>
    <row r="29" spans="2:8" s="54" customFormat="1">
      <c r="C29" s="169" t="s">
        <v>5</v>
      </c>
      <c r="D29" s="169"/>
      <c r="E29" s="169"/>
      <c r="F29" s="137">
        <f>คีย์ข้อมูล!H44</f>
        <v>1</v>
      </c>
      <c r="G29" s="138">
        <f t="shared" si="0"/>
        <v>2.1276595744680851</v>
      </c>
    </row>
    <row r="30" spans="2:8" s="54" customFormat="1">
      <c r="C30" s="169" t="s">
        <v>85</v>
      </c>
      <c r="D30" s="169"/>
      <c r="E30" s="169"/>
      <c r="F30" s="137">
        <f>คีย์ข้อมูล!I44</f>
        <v>1</v>
      </c>
      <c r="G30" s="138">
        <f t="shared" si="0"/>
        <v>2.1276595744680851</v>
      </c>
    </row>
    <row r="31" spans="2:8" s="54" customFormat="1" ht="20.25" thickBot="1">
      <c r="C31" s="206" t="s">
        <v>15</v>
      </c>
      <c r="D31" s="207"/>
      <c r="E31" s="208"/>
      <c r="F31" s="143">
        <f>SUM(F26:F30)</f>
        <v>47</v>
      </c>
      <c r="G31" s="142">
        <f t="shared" si="0"/>
        <v>100</v>
      </c>
    </row>
    <row r="32" spans="2:8" s="51" customFormat="1" ht="20.25" thickTop="1">
      <c r="F32" s="95"/>
      <c r="G32" s="95"/>
      <c r="H32" s="95"/>
    </row>
    <row r="33" spans="2:9" s="35" customFormat="1" ht="21">
      <c r="B33" s="148"/>
      <c r="C33" s="35" t="s">
        <v>86</v>
      </c>
      <c r="F33" s="141"/>
      <c r="G33" s="141"/>
      <c r="H33" s="141"/>
    </row>
    <row r="34" spans="2:9" s="35" customFormat="1" ht="21">
      <c r="B34" s="35" t="s">
        <v>87</v>
      </c>
      <c r="F34" s="141"/>
      <c r="G34" s="141"/>
      <c r="H34" s="141"/>
    </row>
    <row r="42" spans="2:9">
      <c r="B42" s="183" t="s">
        <v>48</v>
      </c>
      <c r="C42" s="183"/>
      <c r="D42" s="183"/>
      <c r="E42" s="183"/>
      <c r="F42" s="183"/>
      <c r="G42" s="183"/>
      <c r="H42" s="183"/>
      <c r="I42" s="12"/>
    </row>
    <row r="43" spans="2:9">
      <c r="B43" s="9"/>
      <c r="C43" s="9"/>
      <c r="D43" s="9"/>
      <c r="E43" s="9"/>
      <c r="I43" s="12"/>
    </row>
    <row r="44" spans="2:9" s="31" customFormat="1" ht="21">
      <c r="B44" s="32" t="s">
        <v>124</v>
      </c>
      <c r="F44" s="153"/>
      <c r="G44" s="153"/>
      <c r="H44" s="153"/>
    </row>
    <row r="45" spans="2:9" s="31" customFormat="1" ht="37.5" customHeight="1">
      <c r="B45" s="154" t="s">
        <v>125</v>
      </c>
      <c r="C45" s="155"/>
      <c r="D45" s="155"/>
      <c r="E45" s="155"/>
      <c r="F45" s="153"/>
      <c r="G45" s="153"/>
      <c r="H45" s="153"/>
    </row>
    <row r="46" spans="2:9" ht="20.25" thickBot="1">
      <c r="B46" s="8"/>
    </row>
    <row r="47" spans="2:9" s="31" customFormat="1" ht="21.75" thickTop="1">
      <c r="B47" s="187" t="s">
        <v>19</v>
      </c>
      <c r="C47" s="188"/>
      <c r="D47" s="188"/>
      <c r="E47" s="189"/>
      <c r="F47" s="193" t="s">
        <v>66</v>
      </c>
      <c r="G47" s="194"/>
      <c r="H47" s="195"/>
    </row>
    <row r="48" spans="2:9" s="31" customFormat="1" ht="21.75" thickBot="1">
      <c r="B48" s="190"/>
      <c r="C48" s="191"/>
      <c r="D48" s="191"/>
      <c r="E48" s="192"/>
      <c r="F48" s="156"/>
      <c r="G48" s="156" t="s">
        <v>20</v>
      </c>
      <c r="H48" s="156" t="s">
        <v>21</v>
      </c>
    </row>
    <row r="49" spans="2:10" ht="20.25" thickTop="1">
      <c r="B49" s="17" t="s">
        <v>39</v>
      </c>
      <c r="C49" s="18"/>
      <c r="D49" s="18"/>
      <c r="E49" s="34"/>
      <c r="F49" s="19"/>
      <c r="G49" s="15"/>
      <c r="H49" s="19"/>
      <c r="I49" s="10"/>
    </row>
    <row r="50" spans="2:10">
      <c r="B50" s="209" t="s">
        <v>67</v>
      </c>
      <c r="C50" s="209"/>
      <c r="D50" s="209"/>
      <c r="E50" s="209"/>
      <c r="F50" s="59">
        <f>คีย์ข้อมูล!Z44</f>
        <v>2.6904761904761907</v>
      </c>
      <c r="G50" s="59">
        <f>คีย์ข้อมูล!Z45</f>
        <v>1.0473682521046936</v>
      </c>
      <c r="H50" s="60" t="str">
        <f>IF(F50&gt;4.5,"มากที่สุด",IF(F50&gt;3.5,"มาก",IF(F50&gt;2.5,"ปานกลาง",IF(F50&gt;1.5,"น้อย",IF(F50&lt;=1.5,"น้อยที่สุด")))))</f>
        <v>ปานกลาง</v>
      </c>
    </row>
    <row r="51" spans="2:10">
      <c r="B51" s="209" t="s">
        <v>68</v>
      </c>
      <c r="C51" s="209"/>
      <c r="D51" s="209"/>
      <c r="E51" s="209"/>
      <c r="F51" s="59">
        <f>คีย์ข้อมูล!AA44</f>
        <v>2.6666666666666665</v>
      </c>
      <c r="G51" s="59">
        <f>คีย์ข้อมูล!AA45</f>
        <v>1.1405318970244018</v>
      </c>
      <c r="H51" s="60" t="str">
        <f t="shared" ref="H51:H52" si="1">IF(F51&gt;4.5,"มากที่สุด",IF(F51&gt;3.5,"มาก",IF(F51&gt;2.5,"ปานกลาง",IF(F51&gt;1.5,"น้อย",IF(F51&lt;=1.5,"น้อยที่สุด")))))</f>
        <v>ปานกลาง</v>
      </c>
    </row>
    <row r="52" spans="2:10" ht="20.25" customHeight="1">
      <c r="B52" s="176" t="s">
        <v>69</v>
      </c>
      <c r="C52" s="176"/>
      <c r="D52" s="176"/>
      <c r="E52" s="176"/>
      <c r="F52" s="61">
        <f>คีย์ข้อมูล!AB44</f>
        <v>2.7142857142857144</v>
      </c>
      <c r="G52" s="61">
        <f>คีย์ข้อมูล!AB45</f>
        <v>1.1536942632091363</v>
      </c>
      <c r="H52" s="62" t="str">
        <f t="shared" si="1"/>
        <v>ปานกลาง</v>
      </c>
    </row>
    <row r="53" spans="2:10" ht="20.25" thickBot="1">
      <c r="B53" s="20"/>
      <c r="C53" s="21"/>
      <c r="D53" s="21"/>
      <c r="E53" s="22" t="s">
        <v>40</v>
      </c>
      <c r="F53" s="50">
        <f>คีย์ข้อมูล!AB47</f>
        <v>2.6904761904761907</v>
      </c>
      <c r="G53" s="49">
        <f>คีย์ข้อมูล!AB46</f>
        <v>1.1060870541817998</v>
      </c>
      <c r="H53" s="30" t="str">
        <f t="shared" ref="H53" si="2">IF(F53&gt;4.5,"มากที่สุด",IF(F53&gt;3.5,"มาก",IF(F53&gt;2.5,"ปานกลาง",IF(F53&gt;1.5,"น้อย",IF(F53&lt;=1.5,"น้อยที่สุด")))))</f>
        <v>ปานกลาง</v>
      </c>
    </row>
    <row r="54" spans="2:10" ht="20.25" thickTop="1">
      <c r="B54" s="23" t="s">
        <v>41</v>
      </c>
      <c r="C54" s="13"/>
      <c r="D54" s="13"/>
      <c r="E54" s="25"/>
      <c r="F54" s="24"/>
      <c r="G54" s="24"/>
      <c r="H54" s="25"/>
    </row>
    <row r="55" spans="2:10">
      <c r="B55" s="100" t="s">
        <v>70</v>
      </c>
      <c r="C55" s="101"/>
      <c r="D55" s="101"/>
      <c r="E55" s="102"/>
      <c r="F55" s="59">
        <f>คีย์ข้อมูล!AL44</f>
        <v>4.0476190476190474</v>
      </c>
      <c r="G55" s="59">
        <f>คีย์ข้อมูล!AL45</f>
        <v>0.62283306115472392</v>
      </c>
      <c r="H55" s="60" t="str">
        <f>IF(F55&gt;4.5,"มากที่สุด",IF(F55&gt;3.5,"มาก",IF(F55&gt;2.5,"ปานกลาง",IF(F55&gt;1.5,"น้อย",IF(F55&lt;=1.5,"น้อยที่สุด")))))</f>
        <v>มาก</v>
      </c>
    </row>
    <row r="56" spans="2:10">
      <c r="B56" s="58" t="s">
        <v>71</v>
      </c>
      <c r="C56" s="58"/>
      <c r="D56" s="58"/>
      <c r="E56" s="58"/>
      <c r="F56" s="59">
        <f>คีย์ข้อมูล!AM44</f>
        <v>4.166666666666667</v>
      </c>
      <c r="G56" s="59">
        <f>คีย์ข้อมูล!AM45</f>
        <v>0.65951448020001568</v>
      </c>
      <c r="H56" s="60" t="str">
        <f t="shared" ref="H56:H57" si="3">IF(F56&gt;4.5,"มากที่สุด",IF(F56&gt;3.5,"มาก",IF(F56&gt;2.5,"ปานกลาง",IF(F56&gt;1.5,"น้อย",IF(F56&lt;=1.5,"น้อยที่สุด")))))</f>
        <v>มาก</v>
      </c>
    </row>
    <row r="57" spans="2:10" ht="20.25" customHeight="1">
      <c r="B57" s="176" t="s">
        <v>72</v>
      </c>
      <c r="C57" s="176"/>
      <c r="D57" s="176"/>
      <c r="E57" s="176"/>
      <c r="F57" s="61">
        <f>คีย์ข้อมูล!AN44</f>
        <v>4.2142857142857144</v>
      </c>
      <c r="G57" s="61">
        <f>คีย์ข้อมูล!AN45</f>
        <v>0.6452722732461148</v>
      </c>
      <c r="H57" s="62" t="str">
        <f t="shared" si="3"/>
        <v>มาก</v>
      </c>
    </row>
    <row r="58" spans="2:10" ht="20.25" thickBot="1">
      <c r="B58" s="26"/>
      <c r="C58" s="27"/>
      <c r="D58" s="28"/>
      <c r="E58" s="22" t="s">
        <v>40</v>
      </c>
      <c r="F58" s="49">
        <f>คีย์ข้อมูล!AN47</f>
        <v>4.1428571428571432</v>
      </c>
      <c r="G58" s="29">
        <f>คีย์ข้อมูล!AN46</f>
        <v>0.64142698058981928</v>
      </c>
      <c r="H58" s="30" t="str">
        <f t="shared" ref="H58" si="4">IF(F58&gt;4.5,"มากที่สุด",IF(F58&gt;3.5,"มาก",IF(F58&gt;2.5,"ปานกลาง",IF(F58&gt;1.5,"น้อย",IF(F58&lt;=1.5,"น้อยที่สุด")))))</f>
        <v>มาก</v>
      </c>
      <c r="J58" s="14"/>
    </row>
    <row r="59" spans="2:10" ht="20.25" thickTop="1">
      <c r="B59" s="10"/>
      <c r="C59" s="10"/>
      <c r="D59" s="10"/>
      <c r="E59" s="10"/>
      <c r="F59" s="11"/>
      <c r="G59" s="11"/>
      <c r="H59" s="11"/>
    </row>
    <row r="60" spans="2:10" s="35" customFormat="1" ht="21">
      <c r="B60" s="148"/>
      <c r="C60" s="148" t="s">
        <v>118</v>
      </c>
      <c r="D60" s="148"/>
      <c r="E60" s="148"/>
      <c r="F60" s="148"/>
      <c r="G60" s="148"/>
      <c r="H60" s="148"/>
      <c r="I60" s="148"/>
      <c r="J60" s="148"/>
    </row>
    <row r="61" spans="2:10" s="35" customFormat="1" ht="21">
      <c r="B61" s="148" t="s">
        <v>119</v>
      </c>
      <c r="C61" s="148"/>
      <c r="D61" s="148"/>
      <c r="E61" s="148"/>
      <c r="F61" s="148"/>
      <c r="G61" s="148"/>
      <c r="H61" s="148"/>
      <c r="I61" s="148"/>
      <c r="J61" s="148"/>
    </row>
    <row r="62" spans="2:10" s="35" customFormat="1" ht="21">
      <c r="B62" s="148" t="s">
        <v>120</v>
      </c>
      <c r="C62" s="148"/>
      <c r="D62" s="148"/>
      <c r="E62" s="148"/>
      <c r="F62" s="148"/>
      <c r="G62" s="148"/>
      <c r="H62" s="148"/>
      <c r="I62" s="148"/>
      <c r="J62" s="148"/>
    </row>
    <row r="63" spans="2:10" s="35" customFormat="1" ht="21">
      <c r="B63" s="148" t="s">
        <v>128</v>
      </c>
      <c r="C63" s="148"/>
      <c r="D63" s="148"/>
      <c r="E63" s="148"/>
      <c r="F63" s="148"/>
      <c r="G63" s="148"/>
      <c r="H63" s="148"/>
      <c r="I63" s="148"/>
      <c r="J63" s="148"/>
    </row>
    <row r="64" spans="2:10" s="35" customFormat="1" ht="21">
      <c r="B64" s="148" t="s">
        <v>129</v>
      </c>
      <c r="C64" s="148"/>
      <c r="D64" s="148"/>
      <c r="E64" s="148"/>
      <c r="F64" s="148"/>
      <c r="G64" s="148"/>
      <c r="H64" s="148"/>
      <c r="I64" s="148"/>
      <c r="J64" s="148"/>
    </row>
    <row r="65" spans="2:10">
      <c r="B65" s="16"/>
      <c r="C65" s="16"/>
      <c r="D65" s="12"/>
      <c r="E65" s="12"/>
      <c r="F65" s="12"/>
      <c r="G65" s="12"/>
      <c r="H65" s="12"/>
      <c r="I65" s="12"/>
      <c r="J65" s="12"/>
    </row>
    <row r="66" spans="2:10">
      <c r="B66" s="16"/>
      <c r="C66" s="16"/>
      <c r="D66" s="12"/>
      <c r="E66" s="12"/>
      <c r="F66" s="12"/>
      <c r="G66" s="12"/>
      <c r="H66" s="12"/>
      <c r="I66" s="12"/>
      <c r="J66" s="12"/>
    </row>
    <row r="67" spans="2:10">
      <c r="B67" s="16"/>
      <c r="C67" s="16"/>
      <c r="D67" s="12"/>
      <c r="E67" s="12"/>
      <c r="F67" s="12"/>
      <c r="G67" s="12"/>
      <c r="H67" s="12"/>
      <c r="I67" s="12"/>
      <c r="J67" s="12"/>
    </row>
    <row r="68" spans="2:10">
      <c r="B68" s="16"/>
      <c r="C68" s="16"/>
      <c r="D68" s="12"/>
      <c r="E68" s="12"/>
      <c r="F68" s="12"/>
      <c r="G68" s="12"/>
      <c r="H68" s="12"/>
      <c r="I68" s="12"/>
      <c r="J68" s="12"/>
    </row>
    <row r="69" spans="2:10">
      <c r="B69" s="16"/>
      <c r="C69" s="16"/>
      <c r="D69" s="12"/>
      <c r="E69" s="12"/>
      <c r="F69" s="12"/>
      <c r="G69" s="12"/>
      <c r="H69" s="12"/>
      <c r="I69" s="12"/>
      <c r="J69" s="12"/>
    </row>
    <row r="70" spans="2:10">
      <c r="B70" s="16"/>
      <c r="C70" s="16"/>
      <c r="D70" s="12"/>
      <c r="E70" s="12"/>
      <c r="F70" s="12"/>
      <c r="G70" s="12"/>
      <c r="H70" s="12"/>
      <c r="I70" s="12"/>
      <c r="J70" s="12"/>
    </row>
    <row r="71" spans="2:10">
      <c r="B71" s="16"/>
      <c r="C71" s="16"/>
      <c r="D71" s="12"/>
      <c r="E71" s="12"/>
      <c r="F71" s="12"/>
      <c r="G71" s="12"/>
      <c r="H71" s="12"/>
      <c r="I71" s="12"/>
      <c r="J71" s="12"/>
    </row>
    <row r="72" spans="2:10">
      <c r="B72" s="16"/>
      <c r="C72" s="16"/>
      <c r="D72" s="12"/>
      <c r="E72" s="12"/>
      <c r="F72" s="12"/>
      <c r="G72" s="12"/>
      <c r="H72" s="12"/>
      <c r="I72" s="12"/>
      <c r="J72" s="12"/>
    </row>
    <row r="73" spans="2:10">
      <c r="B73" s="16"/>
      <c r="C73" s="16"/>
      <c r="D73" s="12"/>
      <c r="E73" s="12"/>
      <c r="F73" s="12"/>
      <c r="G73" s="12"/>
      <c r="H73" s="12"/>
      <c r="I73" s="12"/>
      <c r="J73" s="12"/>
    </row>
    <row r="74" spans="2:10">
      <c r="B74" s="16"/>
      <c r="C74" s="16"/>
      <c r="D74" s="12"/>
      <c r="E74" s="12"/>
      <c r="F74" s="12"/>
      <c r="G74" s="12"/>
      <c r="H74" s="12"/>
      <c r="I74" s="12"/>
      <c r="J74" s="12"/>
    </row>
    <row r="75" spans="2:10">
      <c r="B75" s="16"/>
      <c r="C75" s="16"/>
      <c r="D75" s="12"/>
      <c r="E75" s="12"/>
      <c r="F75" s="12"/>
      <c r="G75" s="12"/>
      <c r="H75" s="12"/>
      <c r="I75" s="12"/>
      <c r="J75" s="12"/>
    </row>
    <row r="76" spans="2:10">
      <c r="B76" s="16"/>
      <c r="C76" s="16"/>
      <c r="D76" s="12"/>
      <c r="E76" s="12"/>
      <c r="F76" s="12"/>
      <c r="G76" s="12"/>
      <c r="H76" s="12"/>
      <c r="I76" s="12"/>
      <c r="J76" s="12"/>
    </row>
    <row r="77" spans="2:10">
      <c r="B77" s="16"/>
      <c r="C77" s="16"/>
      <c r="D77" s="12"/>
      <c r="E77" s="12"/>
      <c r="F77" s="12"/>
      <c r="G77" s="12"/>
      <c r="H77" s="12"/>
      <c r="I77" s="12"/>
      <c r="J77" s="12"/>
    </row>
    <row r="78" spans="2:10">
      <c r="B78" s="16"/>
      <c r="C78" s="16"/>
      <c r="D78" s="12"/>
      <c r="E78" s="12"/>
      <c r="F78" s="12"/>
      <c r="G78" s="12"/>
      <c r="H78" s="12"/>
      <c r="I78" s="12"/>
      <c r="J78" s="12"/>
    </row>
    <row r="79" spans="2:10">
      <c r="B79" s="16"/>
      <c r="C79" s="16"/>
      <c r="D79" s="12"/>
      <c r="E79" s="12"/>
      <c r="F79" s="12"/>
      <c r="G79" s="12"/>
      <c r="H79" s="12"/>
      <c r="I79" s="12"/>
      <c r="J79" s="12"/>
    </row>
    <row r="80" spans="2:10">
      <c r="B80" s="16"/>
      <c r="C80" s="16"/>
      <c r="D80" s="12"/>
      <c r="E80" s="12"/>
      <c r="F80" s="12"/>
      <c r="G80" s="12"/>
      <c r="H80" s="12"/>
      <c r="I80" s="12"/>
      <c r="J80" s="12"/>
    </row>
    <row r="81" spans="2:10">
      <c r="B81" s="183" t="s">
        <v>47</v>
      </c>
      <c r="C81" s="183"/>
      <c r="D81" s="183"/>
      <c r="E81" s="183"/>
      <c r="F81" s="183"/>
      <c r="G81" s="183"/>
      <c r="H81" s="183"/>
    </row>
    <row r="82" spans="2:10">
      <c r="B82" s="8"/>
    </row>
    <row r="83" spans="2:10" s="54" customFormat="1">
      <c r="B83" s="55" t="s">
        <v>60</v>
      </c>
      <c r="F83" s="56"/>
      <c r="G83" s="56"/>
      <c r="H83" s="56"/>
    </row>
    <row r="84" spans="2:10" s="54" customFormat="1" ht="20.25" thickBot="1">
      <c r="B84" s="55"/>
      <c r="F84" s="56"/>
      <c r="G84" s="56"/>
      <c r="H84" s="56"/>
    </row>
    <row r="85" spans="2:10" s="54" customFormat="1" ht="20.25" thickTop="1">
      <c r="B85" s="196" t="s">
        <v>19</v>
      </c>
      <c r="C85" s="197"/>
      <c r="D85" s="197"/>
      <c r="E85" s="198"/>
      <c r="F85" s="203" t="s">
        <v>66</v>
      </c>
      <c r="G85" s="204"/>
      <c r="H85" s="205"/>
    </row>
    <row r="86" spans="2:10" s="54" customFormat="1">
      <c r="B86" s="199"/>
      <c r="C86" s="200"/>
      <c r="D86" s="200"/>
      <c r="E86" s="201"/>
      <c r="F86" s="57"/>
      <c r="G86" s="57" t="s">
        <v>20</v>
      </c>
      <c r="H86" s="57" t="s">
        <v>21</v>
      </c>
    </row>
    <row r="87" spans="2:10">
      <c r="B87" s="163" t="s">
        <v>22</v>
      </c>
      <c r="C87" s="164"/>
      <c r="D87" s="164"/>
      <c r="E87" s="165"/>
      <c r="F87" s="59"/>
      <c r="G87" s="60"/>
      <c r="H87" s="60"/>
    </row>
    <row r="88" spans="2:10">
      <c r="B88" s="163" t="s">
        <v>23</v>
      </c>
      <c r="C88" s="164"/>
      <c r="D88" s="164"/>
      <c r="E88" s="165"/>
      <c r="F88" s="59">
        <f>คีย์ข้อมูล!J44</f>
        <v>4.5714285714285712</v>
      </c>
      <c r="G88" s="59">
        <f>คีย์ข้อมูล!J45</f>
        <v>0.50087032267781051</v>
      </c>
      <c r="H88" s="60" t="str">
        <f>IF(F88&gt;4.5,"มากที่สุด",IF(F88&gt;3.5,"มาก",IF(F88&gt;2.5,"ปานกลาง",IF(F88&gt;1.5,"น้อย",IF(F88&lt;=1.5,"น้อยที่สุด")))))</f>
        <v>มากที่สุด</v>
      </c>
    </row>
    <row r="89" spans="2:10">
      <c r="B89" s="58" t="s">
        <v>73</v>
      </c>
      <c r="C89" s="58"/>
      <c r="D89" s="58"/>
      <c r="E89" s="58"/>
      <c r="F89" s="59">
        <f>คีย์ข้อมูล!K44</f>
        <v>4.5238095238095237</v>
      </c>
      <c r="G89" s="59">
        <f>คีย์ข้อมูล!K45</f>
        <v>0.55163151531395727</v>
      </c>
      <c r="H89" s="60" t="str">
        <f>IF(F89&gt;4.5,"มากที่สุด",IF(F89&gt;3.5,"มาก",IF(F89&gt;2.5,"ปานกลาง",IF(F89&gt;1.5,"น้อย",IF(F89&lt;=1.5,"น้อยที่สุด")))))</f>
        <v>มากที่สุด</v>
      </c>
    </row>
    <row r="90" spans="2:10">
      <c r="B90" s="58" t="s">
        <v>24</v>
      </c>
      <c r="C90" s="58"/>
      <c r="D90" s="58"/>
      <c r="E90" s="58"/>
      <c r="F90" s="59">
        <f>คีย์ข้อมูล!L44</f>
        <v>4.3809523809523814</v>
      </c>
      <c r="G90" s="59">
        <f>คีย์ข้อมูล!L45</f>
        <v>0.69676538208863403</v>
      </c>
      <c r="H90" s="60" t="str">
        <f t="shared" ref="H90:H107" si="5">IF(F90&gt;4.5,"มากที่สุด",IF(F90&gt;3.5,"มาก",IF(F90&gt;2.5,"ปานกลาง",IF(F90&gt;1.5,"น้อย",IF(F90&lt;=1.5,"น้อยที่สุด")))))</f>
        <v>มาก</v>
      </c>
    </row>
    <row r="91" spans="2:10">
      <c r="B91" s="177" t="s">
        <v>25</v>
      </c>
      <c r="C91" s="178"/>
      <c r="D91" s="178"/>
      <c r="E91" s="179"/>
      <c r="F91" s="115">
        <f>คีย์ข้อมูล!L47</f>
        <v>4.4920634920634921</v>
      </c>
      <c r="G91" s="115">
        <f>คีย์ข้อมูล!L46</f>
        <v>0.58986143113150635</v>
      </c>
      <c r="H91" s="116" t="str">
        <f>IF(F91&gt;4.5,"มากที่สุด",IF(F91&gt;3.5,"มาก",IF(F91&gt;2.5,"ปานกลาง",IF(F91&gt;1.5,"น้อย",IF(F91&lt;=1.5,"น้อยที่สุด")))))</f>
        <v>มาก</v>
      </c>
      <c r="J91" s="14"/>
    </row>
    <row r="92" spans="2:10">
      <c r="B92" s="163" t="s">
        <v>26</v>
      </c>
      <c r="C92" s="164"/>
      <c r="D92" s="164"/>
      <c r="E92" s="165"/>
      <c r="F92" s="60"/>
      <c r="G92" s="60"/>
      <c r="H92" s="60"/>
    </row>
    <row r="93" spans="2:10">
      <c r="B93" s="58" t="s">
        <v>27</v>
      </c>
      <c r="C93" s="58"/>
      <c r="D93" s="58"/>
      <c r="E93" s="58"/>
      <c r="F93" s="59">
        <f>คีย์ข้อมูล!M44</f>
        <v>4.5714285714285712</v>
      </c>
      <c r="G93" s="59">
        <f>คีย์ข้อมูล!M45</f>
        <v>0.50087032267781051</v>
      </c>
      <c r="H93" s="60" t="str">
        <f t="shared" si="5"/>
        <v>มากที่สุด</v>
      </c>
    </row>
    <row r="94" spans="2:10">
      <c r="B94" s="163" t="s">
        <v>28</v>
      </c>
      <c r="C94" s="164"/>
      <c r="D94" s="164"/>
      <c r="E94" s="165"/>
      <c r="F94" s="59">
        <f>คีย์ข้อมูล!N44</f>
        <v>4.5714285714285712</v>
      </c>
      <c r="G94" s="59">
        <f>คีย์ข้อมูล!N45</f>
        <v>0.50087032267781051</v>
      </c>
      <c r="H94" s="60" t="str">
        <f>IF(F94&gt;4.5,"มากที่สุด",IF(F94&gt;3.5,"มาก",IF(F94&gt;2.5,"ปานกลาง",IF(F94&gt;1.5,"น้อย",IF(F94&lt;=1.5,"น้อยที่สุด")))))</f>
        <v>มากที่สุด</v>
      </c>
    </row>
    <row r="95" spans="2:10">
      <c r="B95" s="166" t="s">
        <v>61</v>
      </c>
      <c r="C95" s="167"/>
      <c r="D95" s="167"/>
      <c r="E95" s="168"/>
      <c r="F95" s="117">
        <f>คีย์ข้อมูล!N47</f>
        <v>4.5714285714285712</v>
      </c>
      <c r="G95" s="117">
        <f>คีย์ข้อมูล!N46</f>
        <v>0.49784388818701458</v>
      </c>
      <c r="H95" s="118" t="str">
        <f t="shared" si="5"/>
        <v>มากที่สุด</v>
      </c>
    </row>
    <row r="96" spans="2:10">
      <c r="B96" s="163" t="s">
        <v>29</v>
      </c>
      <c r="C96" s="164"/>
      <c r="D96" s="164"/>
      <c r="E96" s="165"/>
      <c r="F96" s="59"/>
      <c r="G96" s="59"/>
      <c r="H96" s="60"/>
    </row>
    <row r="97" spans="2:8">
      <c r="B97" s="163" t="s">
        <v>30</v>
      </c>
      <c r="C97" s="164"/>
      <c r="D97" s="164"/>
      <c r="E97" s="165"/>
      <c r="F97" s="59">
        <f>คีย์ข้อมูล!O44</f>
        <v>4.5714285714285712</v>
      </c>
      <c r="G97" s="59">
        <f>คีย์ข้อมูล!O45</f>
        <v>0.5474043916011746</v>
      </c>
      <c r="H97" s="60" t="str">
        <f t="shared" si="5"/>
        <v>มากที่สุด</v>
      </c>
    </row>
    <row r="98" spans="2:8">
      <c r="B98" s="163" t="s">
        <v>31</v>
      </c>
      <c r="C98" s="164"/>
      <c r="D98" s="164"/>
      <c r="E98" s="165"/>
      <c r="F98" s="59">
        <f>คีย์ข้อมูล!P44</f>
        <v>4.5238095238095237</v>
      </c>
      <c r="G98" s="59">
        <f>คีย์ข้อมูล!P45</f>
        <v>0.59420351437234931</v>
      </c>
      <c r="H98" s="60" t="str">
        <f t="shared" si="5"/>
        <v>มากที่สุด</v>
      </c>
    </row>
    <row r="99" spans="2:8">
      <c r="B99" s="58" t="s">
        <v>32</v>
      </c>
      <c r="C99" s="58"/>
      <c r="D99" s="58"/>
      <c r="E99" s="58"/>
      <c r="F99" s="59">
        <f>คีย์ข้อมูล!Q44</f>
        <v>4.5476190476190474</v>
      </c>
      <c r="G99" s="59">
        <f>คีย์ข้อมูล!Q45</f>
        <v>0.50376053895074935</v>
      </c>
      <c r="H99" s="60" t="str">
        <f t="shared" si="5"/>
        <v>มากที่สุด</v>
      </c>
    </row>
    <row r="100" spans="2:8">
      <c r="B100" s="163" t="s">
        <v>33</v>
      </c>
      <c r="C100" s="164"/>
      <c r="D100" s="164"/>
      <c r="E100" s="165"/>
      <c r="F100" s="59">
        <f>คีย์ข้อมูล!R44</f>
        <v>4.3809523809523814</v>
      </c>
      <c r="G100" s="59">
        <f>คีย์ข้อมูล!R45</f>
        <v>0.62283306115472392</v>
      </c>
      <c r="H100" s="60" t="str">
        <f t="shared" si="5"/>
        <v>มาก</v>
      </c>
    </row>
    <row r="101" spans="2:8">
      <c r="B101" s="163" t="s">
        <v>34</v>
      </c>
      <c r="C101" s="164"/>
      <c r="D101" s="164"/>
      <c r="E101" s="165"/>
      <c r="F101" s="59">
        <f>คีย์ข้อมูล!S44</f>
        <v>4.4761904761904763</v>
      </c>
      <c r="G101" s="59">
        <f>คีย์ข้อมูล!S45</f>
        <v>0.59420351437234931</v>
      </c>
      <c r="H101" s="60" t="str">
        <f t="shared" si="5"/>
        <v>มาก</v>
      </c>
    </row>
    <row r="102" spans="2:8">
      <c r="B102" s="166" t="s">
        <v>62</v>
      </c>
      <c r="C102" s="167"/>
      <c r="D102" s="167"/>
      <c r="E102" s="168"/>
      <c r="F102" s="117">
        <f>คีย์ข้อมูล!S47</f>
        <v>4.5</v>
      </c>
      <c r="G102" s="117">
        <f>คีย์ข้อมูล!S46</f>
        <v>0.57249558615962171</v>
      </c>
      <c r="H102" s="119" t="str">
        <f t="shared" si="5"/>
        <v>มาก</v>
      </c>
    </row>
    <row r="103" spans="2:8" ht="20.25" customHeight="1">
      <c r="B103" s="58" t="s">
        <v>98</v>
      </c>
      <c r="C103" s="58"/>
      <c r="D103" s="58"/>
      <c r="E103" s="58"/>
      <c r="F103" s="59"/>
      <c r="G103" s="59"/>
      <c r="H103" s="60"/>
    </row>
    <row r="104" spans="2:8" ht="35.25" customHeight="1">
      <c r="B104" s="202" t="s">
        <v>74</v>
      </c>
      <c r="C104" s="202"/>
      <c r="D104" s="202"/>
      <c r="E104" s="202"/>
      <c r="F104" s="61">
        <f>คีย์ข้อมูล!AO44</f>
        <v>4.4761904761904763</v>
      </c>
      <c r="G104" s="61">
        <f>คีย์ข้อมูล!AO45</f>
        <v>0.59420351437234931</v>
      </c>
      <c r="H104" s="62" t="str">
        <f t="shared" si="5"/>
        <v>มาก</v>
      </c>
    </row>
    <row r="105" spans="2:8" ht="36.75" customHeight="1">
      <c r="B105" s="202" t="s">
        <v>75</v>
      </c>
      <c r="C105" s="202"/>
      <c r="D105" s="202"/>
      <c r="E105" s="202"/>
      <c r="F105" s="61">
        <f>คีย์ข้อมูล!AP44</f>
        <v>4.7142857142857144</v>
      </c>
      <c r="G105" s="61">
        <f>คีย์ข้อมูล!AP45</f>
        <v>0.45722995685921264</v>
      </c>
      <c r="H105" s="62" t="str">
        <f t="shared" si="5"/>
        <v>มากที่สุด</v>
      </c>
    </row>
    <row r="106" spans="2:8" s="48" customFormat="1" ht="37.5" customHeight="1">
      <c r="B106" s="215" t="s">
        <v>76</v>
      </c>
      <c r="C106" s="216"/>
      <c r="D106" s="216"/>
      <c r="E106" s="217"/>
      <c r="F106" s="61">
        <f>คีย์ข้อมูล!AQ44</f>
        <v>4.5714285714285712</v>
      </c>
      <c r="G106" s="61">
        <f>คีย์ข้อมูล!AQ45</f>
        <v>0.5474043916011746</v>
      </c>
      <c r="H106" s="62" t="str">
        <f t="shared" si="5"/>
        <v>มากที่สุด</v>
      </c>
    </row>
    <row r="107" spans="2:8">
      <c r="B107" s="177" t="s">
        <v>99</v>
      </c>
      <c r="C107" s="178"/>
      <c r="D107" s="178"/>
      <c r="E107" s="179"/>
      <c r="F107" s="117">
        <f>คีย์ข้อมูล!AQ47</f>
        <v>4.587301587301587</v>
      </c>
      <c r="G107" s="117">
        <f>คีย์ข้อมูล!AQ46</f>
        <v>0.54066390698608624</v>
      </c>
      <c r="H107" s="119" t="str">
        <f t="shared" si="5"/>
        <v>มากที่สุด</v>
      </c>
    </row>
    <row r="108" spans="2:8">
      <c r="B108" s="163" t="s">
        <v>35</v>
      </c>
      <c r="C108" s="164"/>
      <c r="D108" s="164"/>
      <c r="E108" s="165"/>
      <c r="F108" s="120"/>
      <c r="G108" s="120"/>
      <c r="H108" s="62"/>
    </row>
    <row r="109" spans="2:8">
      <c r="B109" s="58" t="s">
        <v>36</v>
      </c>
      <c r="C109" s="58"/>
      <c r="D109" s="58"/>
      <c r="E109" s="58"/>
      <c r="F109" s="120">
        <f>คีย์ข้อมูล!AR44</f>
        <v>4.2142857142857144</v>
      </c>
      <c r="G109" s="120">
        <f>คีย์ข้อมูล!AR45</f>
        <v>0.6452722732461148</v>
      </c>
      <c r="H109" s="60" t="str">
        <f t="shared" ref="H109:H113" si="6">IF(F109&gt;4.5,"มากที่สุด",IF(F109&gt;3.5,"มาก",IF(F109&gt;2.5,"ปานกลาง",IF(F109&gt;1.5,"น้อย",IF(F109&lt;=1.5,"น้อยที่สุด")))))</f>
        <v>มาก</v>
      </c>
    </row>
    <row r="110" spans="2:8" ht="38.25" customHeight="1">
      <c r="B110" s="176" t="s">
        <v>59</v>
      </c>
      <c r="C110" s="214"/>
      <c r="D110" s="214"/>
      <c r="E110" s="214"/>
      <c r="F110" s="121">
        <f>คีย์ข้อมูล!AS44</f>
        <v>4.1904761904761907</v>
      </c>
      <c r="G110" s="121">
        <f>คีย์ข้อมูล!AS45</f>
        <v>0.67129635192082404</v>
      </c>
      <c r="H110" s="62" t="str">
        <f t="shared" si="6"/>
        <v>มาก</v>
      </c>
    </row>
    <row r="111" spans="2:8">
      <c r="B111" s="58" t="s">
        <v>37</v>
      </c>
      <c r="C111" s="58"/>
      <c r="D111" s="58"/>
      <c r="E111" s="58"/>
      <c r="F111" s="120">
        <f>คีย์ข้อมูล!AT44</f>
        <v>4.2857142857142856</v>
      </c>
      <c r="G111" s="120">
        <f>คีย์ข้อมูล!AT45</f>
        <v>0.63575245549583936</v>
      </c>
      <c r="H111" s="60" t="str">
        <f t="shared" si="6"/>
        <v>มาก</v>
      </c>
    </row>
    <row r="112" spans="2:8">
      <c r="B112" s="166" t="s">
        <v>63</v>
      </c>
      <c r="C112" s="167"/>
      <c r="D112" s="167"/>
      <c r="E112" s="168"/>
      <c r="F112" s="117">
        <f>คีย์ข้อมูล!AT47</f>
        <v>4.2301587301587302</v>
      </c>
      <c r="G112" s="117">
        <f>คีย์ข้อมูล!AT46</f>
        <v>0.64699549813207591</v>
      </c>
      <c r="H112" s="119" t="str">
        <f t="shared" si="6"/>
        <v>มาก</v>
      </c>
    </row>
    <row r="113" spans="2:8" ht="20.25" thickBot="1">
      <c r="B113" s="184" t="s">
        <v>38</v>
      </c>
      <c r="C113" s="185"/>
      <c r="D113" s="185"/>
      <c r="E113" s="186"/>
      <c r="F113" s="122">
        <f>คีย์ข้อมูล!AU44</f>
        <v>4.1053719008264462</v>
      </c>
      <c r="G113" s="122">
        <f>คีย์ข้อมูล!AU45</f>
        <v>0.92103008403367348</v>
      </c>
      <c r="H113" s="123" t="str">
        <f t="shared" si="6"/>
        <v>มาก</v>
      </c>
    </row>
    <row r="114" spans="2:8" s="51" customFormat="1" ht="20.25" thickTop="1">
      <c r="B114" s="52"/>
      <c r="C114" s="52"/>
      <c r="D114" s="52"/>
      <c r="E114" s="52"/>
      <c r="F114" s="53"/>
      <c r="G114" s="53"/>
      <c r="H114" s="52"/>
    </row>
    <row r="115" spans="2:8" s="51" customFormat="1">
      <c r="B115" s="52"/>
      <c r="C115" s="52"/>
      <c r="D115" s="52"/>
      <c r="E115" s="52"/>
      <c r="F115" s="53"/>
      <c r="G115" s="53"/>
      <c r="H115" s="52"/>
    </row>
    <row r="116" spans="2:8" s="51" customFormat="1">
      <c r="B116" s="52"/>
      <c r="C116" s="52"/>
      <c r="D116" s="52"/>
      <c r="E116" s="52"/>
      <c r="F116" s="53"/>
      <c r="G116" s="53"/>
      <c r="H116" s="52"/>
    </row>
    <row r="117" spans="2:8" s="51" customFormat="1">
      <c r="B117" s="52"/>
      <c r="C117" s="52"/>
      <c r="D117" s="52"/>
      <c r="E117" s="52"/>
      <c r="F117" s="53"/>
      <c r="G117" s="53"/>
      <c r="H117" s="52"/>
    </row>
    <row r="118" spans="2:8" s="51" customFormat="1">
      <c r="B118" s="52"/>
      <c r="C118" s="52"/>
      <c r="D118" s="52"/>
      <c r="E118" s="52"/>
      <c r="F118" s="53"/>
      <c r="G118" s="53"/>
      <c r="H118" s="52"/>
    </row>
    <row r="119" spans="2:8">
      <c r="B119" s="183" t="s">
        <v>49</v>
      </c>
      <c r="C119" s="183"/>
      <c r="D119" s="183"/>
      <c r="E119" s="183"/>
      <c r="F119" s="183"/>
      <c r="G119" s="183"/>
      <c r="H119" s="183"/>
    </row>
    <row r="120" spans="2:8" s="51" customFormat="1">
      <c r="B120" s="52"/>
      <c r="C120" s="52"/>
      <c r="D120" s="52"/>
      <c r="E120" s="52"/>
      <c r="F120" s="53"/>
      <c r="G120" s="53"/>
      <c r="H120" s="52"/>
    </row>
    <row r="121" spans="2:8" s="31" customFormat="1" ht="21">
      <c r="B121" s="144"/>
      <c r="C121" s="211" t="s">
        <v>88</v>
      </c>
      <c r="D121" s="211"/>
      <c r="E121" s="211"/>
      <c r="F121" s="211"/>
      <c r="G121" s="211"/>
      <c r="H121" s="211"/>
    </row>
    <row r="122" spans="2:8" s="31" customFormat="1" ht="21">
      <c r="B122" s="212" t="s">
        <v>100</v>
      </c>
      <c r="C122" s="213"/>
      <c r="D122" s="213"/>
      <c r="E122" s="213"/>
      <c r="F122" s="213"/>
      <c r="G122" s="213"/>
      <c r="H122" s="213"/>
    </row>
    <row r="123" spans="2:8" s="31" customFormat="1" ht="21">
      <c r="B123" s="212" t="s">
        <v>89</v>
      </c>
      <c r="C123" s="213"/>
      <c r="D123" s="213"/>
      <c r="E123" s="213"/>
      <c r="F123" s="213"/>
      <c r="G123" s="213"/>
      <c r="H123" s="213"/>
    </row>
    <row r="124" spans="2:8" s="31" customFormat="1" ht="21">
      <c r="B124" s="145"/>
      <c r="C124" s="212" t="s">
        <v>112</v>
      </c>
      <c r="D124" s="212"/>
      <c r="E124" s="212"/>
      <c r="F124" s="212"/>
      <c r="G124" s="212"/>
      <c r="H124" s="212"/>
    </row>
    <row r="125" spans="2:8" s="31" customFormat="1" ht="21">
      <c r="B125" s="212" t="s">
        <v>113</v>
      </c>
      <c r="C125" s="213"/>
      <c r="D125" s="213"/>
      <c r="E125" s="213"/>
      <c r="F125" s="213"/>
      <c r="G125" s="213"/>
      <c r="H125" s="213"/>
    </row>
    <row r="126" spans="2:8" s="31" customFormat="1" ht="21">
      <c r="B126" s="212" t="s">
        <v>115</v>
      </c>
      <c r="C126" s="213"/>
      <c r="D126" s="213"/>
      <c r="E126" s="213"/>
      <c r="F126" s="213"/>
      <c r="G126" s="213"/>
      <c r="H126" s="213"/>
    </row>
    <row r="127" spans="2:8" s="31" customFormat="1" ht="21">
      <c r="B127" s="146" t="s">
        <v>116</v>
      </c>
      <c r="C127" s="147"/>
      <c r="D127" s="147"/>
      <c r="E127" s="147"/>
      <c r="F127" s="147"/>
      <c r="G127" s="147"/>
      <c r="H127" s="147"/>
    </row>
    <row r="128" spans="2:8" s="31" customFormat="1" ht="21">
      <c r="B128" s="210" t="s">
        <v>117</v>
      </c>
      <c r="C128" s="210"/>
      <c r="D128" s="210"/>
      <c r="E128" s="210"/>
      <c r="F128" s="210"/>
      <c r="G128" s="210"/>
      <c r="H128" s="210"/>
    </row>
    <row r="129" spans="2:8" s="98" customFormat="1" ht="21">
      <c r="B129" s="130"/>
      <c r="C129" s="130"/>
      <c r="D129" s="130"/>
      <c r="E129" s="130"/>
      <c r="F129" s="130"/>
      <c r="G129" s="130"/>
      <c r="H129" s="130"/>
    </row>
    <row r="130" spans="2:8" s="98" customFormat="1" ht="21"/>
    <row r="131" spans="2:8" s="98" customFormat="1" ht="21"/>
    <row r="132" spans="2:8" s="98" customFormat="1" ht="21"/>
    <row r="133" spans="2:8" s="98" customFormat="1" ht="21"/>
    <row r="134" spans="2:8" s="98" customFormat="1" ht="21"/>
    <row r="135" spans="2:8" s="98" customFormat="1" ht="21"/>
    <row r="136" spans="2:8" s="98" customFormat="1" ht="21"/>
    <row r="137" spans="2:8" s="98" customFormat="1" ht="21"/>
    <row r="138" spans="2:8" s="98" customFormat="1" ht="21"/>
    <row r="139" spans="2:8" s="98" customFormat="1" ht="21"/>
    <row r="140" spans="2:8" s="98" customFormat="1" ht="21"/>
    <row r="141" spans="2:8" s="98" customFormat="1" ht="21"/>
    <row r="142" spans="2:8" s="98" customFormat="1" ht="21"/>
    <row r="143" spans="2:8" s="98" customFormat="1" ht="21"/>
    <row r="144" spans="2:8" s="98" customFormat="1" ht="21"/>
    <row r="145" spans="2:8" s="98" customFormat="1" ht="21"/>
    <row r="146" spans="2:8" s="98" customFormat="1" ht="21"/>
    <row r="147" spans="2:8" s="98" customFormat="1" ht="21"/>
    <row r="148" spans="2:8" s="98" customFormat="1" ht="21"/>
    <row r="149" spans="2:8" s="98" customFormat="1" ht="21"/>
    <row r="150" spans="2:8" s="98" customFormat="1" ht="21"/>
    <row r="151" spans="2:8" s="98" customFormat="1" ht="21"/>
    <row r="152" spans="2:8" s="99" customFormat="1" ht="21"/>
    <row r="153" spans="2:8" s="99" customFormat="1" ht="21"/>
    <row r="154" spans="2:8" s="99" customFormat="1" ht="21"/>
    <row r="155" spans="2:8" s="99" customFormat="1" ht="21"/>
    <row r="156" spans="2:8" s="99" customFormat="1" ht="21"/>
    <row r="157" spans="2:8" s="99" customFormat="1" ht="21"/>
    <row r="158" spans="2:8" s="99" customFormat="1" ht="21"/>
    <row r="159" spans="2:8" s="98" customFormat="1" ht="21">
      <c r="B159" s="126"/>
      <c r="C159" s="126"/>
      <c r="D159" s="126"/>
      <c r="E159" s="126"/>
      <c r="F159" s="127"/>
      <c r="G159" s="127"/>
      <c r="H159" s="127"/>
    </row>
    <row r="160" spans="2:8" s="98" customFormat="1" ht="21">
      <c r="B160" s="126"/>
      <c r="C160" s="126"/>
      <c r="D160" s="126"/>
      <c r="E160" s="126"/>
      <c r="F160" s="127"/>
      <c r="G160" s="127"/>
      <c r="H160" s="127"/>
    </row>
    <row r="161" spans="2:8" s="31" customFormat="1" ht="21">
      <c r="B161" s="33"/>
      <c r="C161" s="33"/>
      <c r="D161" s="33"/>
      <c r="E161" s="33"/>
      <c r="F161" s="129"/>
      <c r="G161" s="129"/>
      <c r="H161" s="129"/>
    </row>
    <row r="162" spans="2:8" s="31" customFormat="1" ht="21">
      <c r="B162" s="33"/>
      <c r="C162" s="33"/>
      <c r="D162" s="33"/>
      <c r="E162" s="33"/>
      <c r="F162" s="129"/>
      <c r="G162" s="129"/>
      <c r="H162" s="129"/>
    </row>
    <row r="163" spans="2:8" s="31" customFormat="1" ht="21">
      <c r="B163" s="33"/>
      <c r="C163" s="33"/>
      <c r="D163" s="33"/>
      <c r="E163" s="33"/>
      <c r="F163" s="129"/>
      <c r="G163" s="129"/>
      <c r="H163" s="129"/>
    </row>
    <row r="164" spans="2:8">
      <c r="B164" s="10"/>
      <c r="C164" s="10"/>
      <c r="D164" s="10"/>
      <c r="E164" s="10"/>
      <c r="F164" s="11"/>
      <c r="G164" s="11"/>
      <c r="H164" s="11"/>
    </row>
    <row r="165" spans="2:8">
      <c r="B165" s="10"/>
      <c r="C165" s="10"/>
      <c r="D165" s="10"/>
      <c r="E165" s="10"/>
      <c r="F165" s="11"/>
      <c r="G165" s="11"/>
      <c r="H165" s="11"/>
    </row>
    <row r="166" spans="2:8">
      <c r="B166" s="10"/>
      <c r="C166" s="10"/>
      <c r="D166" s="10"/>
      <c r="E166" s="10"/>
      <c r="F166" s="11"/>
      <c r="G166" s="11"/>
      <c r="H166" s="11"/>
    </row>
    <row r="167" spans="2:8">
      <c r="B167" s="10"/>
      <c r="C167" s="10"/>
      <c r="D167" s="10"/>
      <c r="E167" s="10"/>
      <c r="F167" s="11"/>
      <c r="G167" s="11"/>
      <c r="H167" s="11"/>
    </row>
    <row r="168" spans="2:8">
      <c r="B168" s="10"/>
      <c r="C168" s="10"/>
      <c r="D168" s="10"/>
      <c r="E168" s="10"/>
      <c r="F168" s="11"/>
      <c r="G168" s="11"/>
      <c r="H168" s="11"/>
    </row>
    <row r="169" spans="2:8">
      <c r="B169" s="10"/>
      <c r="C169" s="10"/>
      <c r="D169" s="10"/>
      <c r="E169" s="10"/>
      <c r="F169" s="11"/>
      <c r="G169" s="11"/>
      <c r="H169" s="11"/>
    </row>
    <row r="170" spans="2:8">
      <c r="B170" s="10"/>
      <c r="C170" s="10"/>
      <c r="D170" s="10"/>
      <c r="E170" s="10"/>
      <c r="F170" s="11"/>
      <c r="G170" s="11"/>
      <c r="H170" s="11"/>
    </row>
  </sheetData>
  <mergeCells count="55">
    <mergeCell ref="B128:H128"/>
    <mergeCell ref="C121:H121"/>
    <mergeCell ref="B122:H122"/>
    <mergeCell ref="B102:E102"/>
    <mergeCell ref="B110:E110"/>
    <mergeCell ref="B125:H125"/>
    <mergeCell ref="B126:H126"/>
    <mergeCell ref="C124:H124"/>
    <mergeCell ref="B119:H119"/>
    <mergeCell ref="B123:H123"/>
    <mergeCell ref="B112:E112"/>
    <mergeCell ref="B106:E106"/>
    <mergeCell ref="B108:E108"/>
    <mergeCell ref="C27:E27"/>
    <mergeCell ref="B42:H42"/>
    <mergeCell ref="B81:H81"/>
    <mergeCell ref="B113:E113"/>
    <mergeCell ref="B47:E48"/>
    <mergeCell ref="F47:H47"/>
    <mergeCell ref="C28:E28"/>
    <mergeCell ref="B85:E86"/>
    <mergeCell ref="B104:E104"/>
    <mergeCell ref="B105:E105"/>
    <mergeCell ref="B107:E107"/>
    <mergeCell ref="F85:H85"/>
    <mergeCell ref="C30:E30"/>
    <mergeCell ref="C31:E31"/>
    <mergeCell ref="B51:E51"/>
    <mergeCell ref="B50:E50"/>
    <mergeCell ref="B2:H2"/>
    <mergeCell ref="B4:H4"/>
    <mergeCell ref="B5:H5"/>
    <mergeCell ref="B6:H6"/>
    <mergeCell ref="B7:H7"/>
    <mergeCell ref="B96:E96"/>
    <mergeCell ref="B97:E97"/>
    <mergeCell ref="B98:E98"/>
    <mergeCell ref="B100:E100"/>
    <mergeCell ref="B101:E101"/>
    <mergeCell ref="B94:E94"/>
    <mergeCell ref="B95:E95"/>
    <mergeCell ref="C29:E29"/>
    <mergeCell ref="C12:E12"/>
    <mergeCell ref="C25:E25"/>
    <mergeCell ref="C26:E26"/>
    <mergeCell ref="C16:E16"/>
    <mergeCell ref="C13:D13"/>
    <mergeCell ref="C14:D14"/>
    <mergeCell ref="C15:D15"/>
    <mergeCell ref="B52:E52"/>
    <mergeCell ref="B57:E57"/>
    <mergeCell ref="B87:E87"/>
    <mergeCell ref="B88:E88"/>
    <mergeCell ref="B92:E92"/>
    <mergeCell ref="B91:E91"/>
  </mergeCells>
  <pageMargins left="0.5" right="0.25" top="0.5" bottom="0.25" header="0.31496062992126" footer="0.31496062992126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5</xdr:col>
                <xdr:colOff>257175</xdr:colOff>
                <xdr:row>85</xdr:row>
                <xdr:rowOff>66675</xdr:rowOff>
              </from>
              <to>
                <xdr:col>5</xdr:col>
                <xdr:colOff>390525</xdr:colOff>
                <xdr:row>85</xdr:row>
                <xdr:rowOff>247650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5">
            <anchor moveWithCells="1" sizeWithCells="1">
              <from>
                <xdr:col>5</xdr:col>
                <xdr:colOff>257175</xdr:colOff>
                <xdr:row>47</xdr:row>
                <xdr:rowOff>57150</xdr:rowOff>
              </from>
              <to>
                <xdr:col>5</xdr:col>
                <xdr:colOff>390525</xdr:colOff>
                <xdr:row>47</xdr:row>
                <xdr:rowOff>247650</xdr:rowOff>
              </to>
            </anchor>
          </objectPr>
        </oleObject>
      </mc:Choice>
      <mc:Fallback>
        <oleObject progId="Equation.3" shapeId="2050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="120" zoomScaleNormal="120" workbookViewId="0">
      <selection activeCell="F9" sqref="F9"/>
    </sheetView>
  </sheetViews>
  <sheetFormatPr defaultRowHeight="21"/>
  <cols>
    <col min="1" max="1" width="5.85546875" style="31" customWidth="1"/>
    <col min="2" max="2" width="5.5703125" style="31" customWidth="1"/>
    <col min="3" max="3" width="62.140625" style="31" customWidth="1"/>
    <col min="4" max="4" width="7.42578125" style="31" customWidth="1"/>
    <col min="5" max="256" width="9" style="31"/>
    <col min="257" max="257" width="5.85546875" style="31" customWidth="1"/>
    <col min="258" max="258" width="5.5703125" style="31" customWidth="1"/>
    <col min="259" max="259" width="69.28515625" style="31" customWidth="1"/>
    <col min="260" max="260" width="7.42578125" style="31" customWidth="1"/>
    <col min="261" max="512" width="9" style="31"/>
    <col min="513" max="513" width="5.85546875" style="31" customWidth="1"/>
    <col min="514" max="514" width="5.5703125" style="31" customWidth="1"/>
    <col min="515" max="515" width="69.28515625" style="31" customWidth="1"/>
    <col min="516" max="516" width="7.42578125" style="31" customWidth="1"/>
    <col min="517" max="768" width="9" style="31"/>
    <col min="769" max="769" width="5.85546875" style="31" customWidth="1"/>
    <col min="770" max="770" width="5.5703125" style="31" customWidth="1"/>
    <col min="771" max="771" width="69.28515625" style="31" customWidth="1"/>
    <col min="772" max="772" width="7.42578125" style="31" customWidth="1"/>
    <col min="773" max="1024" width="9" style="31"/>
    <col min="1025" max="1025" width="5.85546875" style="31" customWidth="1"/>
    <col min="1026" max="1026" width="5.5703125" style="31" customWidth="1"/>
    <col min="1027" max="1027" width="69.28515625" style="31" customWidth="1"/>
    <col min="1028" max="1028" width="7.42578125" style="31" customWidth="1"/>
    <col min="1029" max="1280" width="9" style="31"/>
    <col min="1281" max="1281" width="5.85546875" style="31" customWidth="1"/>
    <col min="1282" max="1282" width="5.5703125" style="31" customWidth="1"/>
    <col min="1283" max="1283" width="69.28515625" style="31" customWidth="1"/>
    <col min="1284" max="1284" width="7.42578125" style="31" customWidth="1"/>
    <col min="1285" max="1536" width="9" style="31"/>
    <col min="1537" max="1537" width="5.85546875" style="31" customWidth="1"/>
    <col min="1538" max="1538" width="5.5703125" style="31" customWidth="1"/>
    <col min="1539" max="1539" width="69.28515625" style="31" customWidth="1"/>
    <col min="1540" max="1540" width="7.42578125" style="31" customWidth="1"/>
    <col min="1541" max="1792" width="9" style="31"/>
    <col min="1793" max="1793" width="5.85546875" style="31" customWidth="1"/>
    <col min="1794" max="1794" width="5.5703125" style="31" customWidth="1"/>
    <col min="1795" max="1795" width="69.28515625" style="31" customWidth="1"/>
    <col min="1796" max="1796" width="7.42578125" style="31" customWidth="1"/>
    <col min="1797" max="2048" width="9" style="31"/>
    <col min="2049" max="2049" width="5.85546875" style="31" customWidth="1"/>
    <col min="2050" max="2050" width="5.5703125" style="31" customWidth="1"/>
    <col min="2051" max="2051" width="69.28515625" style="31" customWidth="1"/>
    <col min="2052" max="2052" width="7.42578125" style="31" customWidth="1"/>
    <col min="2053" max="2304" width="9" style="31"/>
    <col min="2305" max="2305" width="5.85546875" style="31" customWidth="1"/>
    <col min="2306" max="2306" width="5.5703125" style="31" customWidth="1"/>
    <col min="2307" max="2307" width="69.28515625" style="31" customWidth="1"/>
    <col min="2308" max="2308" width="7.42578125" style="31" customWidth="1"/>
    <col min="2309" max="2560" width="9" style="31"/>
    <col min="2561" max="2561" width="5.85546875" style="31" customWidth="1"/>
    <col min="2562" max="2562" width="5.5703125" style="31" customWidth="1"/>
    <col min="2563" max="2563" width="69.28515625" style="31" customWidth="1"/>
    <col min="2564" max="2564" width="7.42578125" style="31" customWidth="1"/>
    <col min="2565" max="2816" width="9" style="31"/>
    <col min="2817" max="2817" width="5.85546875" style="31" customWidth="1"/>
    <col min="2818" max="2818" width="5.5703125" style="31" customWidth="1"/>
    <col min="2819" max="2819" width="69.28515625" style="31" customWidth="1"/>
    <col min="2820" max="2820" width="7.42578125" style="31" customWidth="1"/>
    <col min="2821" max="3072" width="9" style="31"/>
    <col min="3073" max="3073" width="5.85546875" style="31" customWidth="1"/>
    <col min="3074" max="3074" width="5.5703125" style="31" customWidth="1"/>
    <col min="3075" max="3075" width="69.28515625" style="31" customWidth="1"/>
    <col min="3076" max="3076" width="7.42578125" style="31" customWidth="1"/>
    <col min="3077" max="3328" width="9" style="31"/>
    <col min="3329" max="3329" width="5.85546875" style="31" customWidth="1"/>
    <col min="3330" max="3330" width="5.5703125" style="31" customWidth="1"/>
    <col min="3331" max="3331" width="69.28515625" style="31" customWidth="1"/>
    <col min="3332" max="3332" width="7.42578125" style="31" customWidth="1"/>
    <col min="3333" max="3584" width="9" style="31"/>
    <col min="3585" max="3585" width="5.85546875" style="31" customWidth="1"/>
    <col min="3586" max="3586" width="5.5703125" style="31" customWidth="1"/>
    <col min="3587" max="3587" width="69.28515625" style="31" customWidth="1"/>
    <col min="3588" max="3588" width="7.42578125" style="31" customWidth="1"/>
    <col min="3589" max="3840" width="9" style="31"/>
    <col min="3841" max="3841" width="5.85546875" style="31" customWidth="1"/>
    <col min="3842" max="3842" width="5.5703125" style="31" customWidth="1"/>
    <col min="3843" max="3843" width="69.28515625" style="31" customWidth="1"/>
    <col min="3844" max="3844" width="7.42578125" style="31" customWidth="1"/>
    <col min="3845" max="4096" width="9" style="31"/>
    <col min="4097" max="4097" width="5.85546875" style="31" customWidth="1"/>
    <col min="4098" max="4098" width="5.5703125" style="31" customWidth="1"/>
    <col min="4099" max="4099" width="69.28515625" style="31" customWidth="1"/>
    <col min="4100" max="4100" width="7.42578125" style="31" customWidth="1"/>
    <col min="4101" max="4352" width="9" style="31"/>
    <col min="4353" max="4353" width="5.85546875" style="31" customWidth="1"/>
    <col min="4354" max="4354" width="5.5703125" style="31" customWidth="1"/>
    <col min="4355" max="4355" width="69.28515625" style="31" customWidth="1"/>
    <col min="4356" max="4356" width="7.42578125" style="31" customWidth="1"/>
    <col min="4357" max="4608" width="9" style="31"/>
    <col min="4609" max="4609" width="5.85546875" style="31" customWidth="1"/>
    <col min="4610" max="4610" width="5.5703125" style="31" customWidth="1"/>
    <col min="4611" max="4611" width="69.28515625" style="31" customWidth="1"/>
    <col min="4612" max="4612" width="7.42578125" style="31" customWidth="1"/>
    <col min="4613" max="4864" width="9" style="31"/>
    <col min="4865" max="4865" width="5.85546875" style="31" customWidth="1"/>
    <col min="4866" max="4866" width="5.5703125" style="31" customWidth="1"/>
    <col min="4867" max="4867" width="69.28515625" style="31" customWidth="1"/>
    <col min="4868" max="4868" width="7.42578125" style="31" customWidth="1"/>
    <col min="4869" max="5120" width="9" style="31"/>
    <col min="5121" max="5121" width="5.85546875" style="31" customWidth="1"/>
    <col min="5122" max="5122" width="5.5703125" style="31" customWidth="1"/>
    <col min="5123" max="5123" width="69.28515625" style="31" customWidth="1"/>
    <col min="5124" max="5124" width="7.42578125" style="31" customWidth="1"/>
    <col min="5125" max="5376" width="9" style="31"/>
    <col min="5377" max="5377" width="5.85546875" style="31" customWidth="1"/>
    <col min="5378" max="5378" width="5.5703125" style="31" customWidth="1"/>
    <col min="5379" max="5379" width="69.28515625" style="31" customWidth="1"/>
    <col min="5380" max="5380" width="7.42578125" style="31" customWidth="1"/>
    <col min="5381" max="5632" width="9" style="31"/>
    <col min="5633" max="5633" width="5.85546875" style="31" customWidth="1"/>
    <col min="5634" max="5634" width="5.5703125" style="31" customWidth="1"/>
    <col min="5635" max="5635" width="69.28515625" style="31" customWidth="1"/>
    <col min="5636" max="5636" width="7.42578125" style="31" customWidth="1"/>
    <col min="5637" max="5888" width="9" style="31"/>
    <col min="5889" max="5889" width="5.85546875" style="31" customWidth="1"/>
    <col min="5890" max="5890" width="5.5703125" style="31" customWidth="1"/>
    <col min="5891" max="5891" width="69.28515625" style="31" customWidth="1"/>
    <col min="5892" max="5892" width="7.42578125" style="31" customWidth="1"/>
    <col min="5893" max="6144" width="9" style="31"/>
    <col min="6145" max="6145" width="5.85546875" style="31" customWidth="1"/>
    <col min="6146" max="6146" width="5.5703125" style="31" customWidth="1"/>
    <col min="6147" max="6147" width="69.28515625" style="31" customWidth="1"/>
    <col min="6148" max="6148" width="7.42578125" style="31" customWidth="1"/>
    <col min="6149" max="6400" width="9" style="31"/>
    <col min="6401" max="6401" width="5.85546875" style="31" customWidth="1"/>
    <col min="6402" max="6402" width="5.5703125" style="31" customWidth="1"/>
    <col min="6403" max="6403" width="69.28515625" style="31" customWidth="1"/>
    <col min="6404" max="6404" width="7.42578125" style="31" customWidth="1"/>
    <col min="6405" max="6656" width="9" style="31"/>
    <col min="6657" max="6657" width="5.85546875" style="31" customWidth="1"/>
    <col min="6658" max="6658" width="5.5703125" style="31" customWidth="1"/>
    <col min="6659" max="6659" width="69.28515625" style="31" customWidth="1"/>
    <col min="6660" max="6660" width="7.42578125" style="31" customWidth="1"/>
    <col min="6661" max="6912" width="9" style="31"/>
    <col min="6913" max="6913" width="5.85546875" style="31" customWidth="1"/>
    <col min="6914" max="6914" width="5.5703125" style="31" customWidth="1"/>
    <col min="6915" max="6915" width="69.28515625" style="31" customWidth="1"/>
    <col min="6916" max="6916" width="7.42578125" style="31" customWidth="1"/>
    <col min="6917" max="7168" width="9" style="31"/>
    <col min="7169" max="7169" width="5.85546875" style="31" customWidth="1"/>
    <col min="7170" max="7170" width="5.5703125" style="31" customWidth="1"/>
    <col min="7171" max="7171" width="69.28515625" style="31" customWidth="1"/>
    <col min="7172" max="7172" width="7.42578125" style="31" customWidth="1"/>
    <col min="7173" max="7424" width="9" style="31"/>
    <col min="7425" max="7425" width="5.85546875" style="31" customWidth="1"/>
    <col min="7426" max="7426" width="5.5703125" style="31" customWidth="1"/>
    <col min="7427" max="7427" width="69.28515625" style="31" customWidth="1"/>
    <col min="7428" max="7428" width="7.42578125" style="31" customWidth="1"/>
    <col min="7429" max="7680" width="9" style="31"/>
    <col min="7681" max="7681" width="5.85546875" style="31" customWidth="1"/>
    <col min="7682" max="7682" width="5.5703125" style="31" customWidth="1"/>
    <col min="7683" max="7683" width="69.28515625" style="31" customWidth="1"/>
    <col min="7684" max="7684" width="7.42578125" style="31" customWidth="1"/>
    <col min="7685" max="7936" width="9" style="31"/>
    <col min="7937" max="7937" width="5.85546875" style="31" customWidth="1"/>
    <col min="7938" max="7938" width="5.5703125" style="31" customWidth="1"/>
    <col min="7939" max="7939" width="69.28515625" style="31" customWidth="1"/>
    <col min="7940" max="7940" width="7.42578125" style="31" customWidth="1"/>
    <col min="7941" max="8192" width="9" style="31"/>
    <col min="8193" max="8193" width="5.85546875" style="31" customWidth="1"/>
    <col min="8194" max="8194" width="5.5703125" style="31" customWidth="1"/>
    <col min="8195" max="8195" width="69.28515625" style="31" customWidth="1"/>
    <col min="8196" max="8196" width="7.42578125" style="31" customWidth="1"/>
    <col min="8197" max="8448" width="9" style="31"/>
    <col min="8449" max="8449" width="5.85546875" style="31" customWidth="1"/>
    <col min="8450" max="8450" width="5.5703125" style="31" customWidth="1"/>
    <col min="8451" max="8451" width="69.28515625" style="31" customWidth="1"/>
    <col min="8452" max="8452" width="7.42578125" style="31" customWidth="1"/>
    <col min="8453" max="8704" width="9" style="31"/>
    <col min="8705" max="8705" width="5.85546875" style="31" customWidth="1"/>
    <col min="8706" max="8706" width="5.5703125" style="31" customWidth="1"/>
    <col min="8707" max="8707" width="69.28515625" style="31" customWidth="1"/>
    <col min="8708" max="8708" width="7.42578125" style="31" customWidth="1"/>
    <col min="8709" max="8960" width="9" style="31"/>
    <col min="8961" max="8961" width="5.85546875" style="31" customWidth="1"/>
    <col min="8962" max="8962" width="5.5703125" style="31" customWidth="1"/>
    <col min="8963" max="8963" width="69.28515625" style="31" customWidth="1"/>
    <col min="8964" max="8964" width="7.42578125" style="31" customWidth="1"/>
    <col min="8965" max="9216" width="9" style="31"/>
    <col min="9217" max="9217" width="5.85546875" style="31" customWidth="1"/>
    <col min="9218" max="9218" width="5.5703125" style="31" customWidth="1"/>
    <col min="9219" max="9219" width="69.28515625" style="31" customWidth="1"/>
    <col min="9220" max="9220" width="7.42578125" style="31" customWidth="1"/>
    <col min="9221" max="9472" width="9" style="31"/>
    <col min="9473" max="9473" width="5.85546875" style="31" customWidth="1"/>
    <col min="9474" max="9474" width="5.5703125" style="31" customWidth="1"/>
    <col min="9475" max="9475" width="69.28515625" style="31" customWidth="1"/>
    <col min="9476" max="9476" width="7.42578125" style="31" customWidth="1"/>
    <col min="9477" max="9728" width="9" style="31"/>
    <col min="9729" max="9729" width="5.85546875" style="31" customWidth="1"/>
    <col min="9730" max="9730" width="5.5703125" style="31" customWidth="1"/>
    <col min="9731" max="9731" width="69.28515625" style="31" customWidth="1"/>
    <col min="9732" max="9732" width="7.42578125" style="31" customWidth="1"/>
    <col min="9733" max="9984" width="9" style="31"/>
    <col min="9985" max="9985" width="5.85546875" style="31" customWidth="1"/>
    <col min="9986" max="9986" width="5.5703125" style="31" customWidth="1"/>
    <col min="9987" max="9987" width="69.28515625" style="31" customWidth="1"/>
    <col min="9988" max="9988" width="7.42578125" style="31" customWidth="1"/>
    <col min="9989" max="10240" width="9" style="31"/>
    <col min="10241" max="10241" width="5.85546875" style="31" customWidth="1"/>
    <col min="10242" max="10242" width="5.5703125" style="31" customWidth="1"/>
    <col min="10243" max="10243" width="69.28515625" style="31" customWidth="1"/>
    <col min="10244" max="10244" width="7.42578125" style="31" customWidth="1"/>
    <col min="10245" max="10496" width="9" style="31"/>
    <col min="10497" max="10497" width="5.85546875" style="31" customWidth="1"/>
    <col min="10498" max="10498" width="5.5703125" style="31" customWidth="1"/>
    <col min="10499" max="10499" width="69.28515625" style="31" customWidth="1"/>
    <col min="10500" max="10500" width="7.42578125" style="31" customWidth="1"/>
    <col min="10501" max="10752" width="9" style="31"/>
    <col min="10753" max="10753" width="5.85546875" style="31" customWidth="1"/>
    <col min="10754" max="10754" width="5.5703125" style="31" customWidth="1"/>
    <col min="10755" max="10755" width="69.28515625" style="31" customWidth="1"/>
    <col min="10756" max="10756" width="7.42578125" style="31" customWidth="1"/>
    <col min="10757" max="11008" width="9" style="31"/>
    <col min="11009" max="11009" width="5.85546875" style="31" customWidth="1"/>
    <col min="11010" max="11010" width="5.5703125" style="31" customWidth="1"/>
    <col min="11011" max="11011" width="69.28515625" style="31" customWidth="1"/>
    <col min="11012" max="11012" width="7.42578125" style="31" customWidth="1"/>
    <col min="11013" max="11264" width="9" style="31"/>
    <col min="11265" max="11265" width="5.85546875" style="31" customWidth="1"/>
    <col min="11266" max="11266" width="5.5703125" style="31" customWidth="1"/>
    <col min="11267" max="11267" width="69.28515625" style="31" customWidth="1"/>
    <col min="11268" max="11268" width="7.42578125" style="31" customWidth="1"/>
    <col min="11269" max="11520" width="9" style="31"/>
    <col min="11521" max="11521" width="5.85546875" style="31" customWidth="1"/>
    <col min="11522" max="11522" width="5.5703125" style="31" customWidth="1"/>
    <col min="11523" max="11523" width="69.28515625" style="31" customWidth="1"/>
    <col min="11524" max="11524" width="7.42578125" style="31" customWidth="1"/>
    <col min="11525" max="11776" width="9" style="31"/>
    <col min="11777" max="11777" width="5.85546875" style="31" customWidth="1"/>
    <col min="11778" max="11778" width="5.5703125" style="31" customWidth="1"/>
    <col min="11779" max="11779" width="69.28515625" style="31" customWidth="1"/>
    <col min="11780" max="11780" width="7.42578125" style="31" customWidth="1"/>
    <col min="11781" max="12032" width="9" style="31"/>
    <col min="12033" max="12033" width="5.85546875" style="31" customWidth="1"/>
    <col min="12034" max="12034" width="5.5703125" style="31" customWidth="1"/>
    <col min="12035" max="12035" width="69.28515625" style="31" customWidth="1"/>
    <col min="12036" max="12036" width="7.42578125" style="31" customWidth="1"/>
    <col min="12037" max="12288" width="9" style="31"/>
    <col min="12289" max="12289" width="5.85546875" style="31" customWidth="1"/>
    <col min="12290" max="12290" width="5.5703125" style="31" customWidth="1"/>
    <col min="12291" max="12291" width="69.28515625" style="31" customWidth="1"/>
    <col min="12292" max="12292" width="7.42578125" style="31" customWidth="1"/>
    <col min="12293" max="12544" width="9" style="31"/>
    <col min="12545" max="12545" width="5.85546875" style="31" customWidth="1"/>
    <col min="12546" max="12546" width="5.5703125" style="31" customWidth="1"/>
    <col min="12547" max="12547" width="69.28515625" style="31" customWidth="1"/>
    <col min="12548" max="12548" width="7.42578125" style="31" customWidth="1"/>
    <col min="12549" max="12800" width="9" style="31"/>
    <col min="12801" max="12801" width="5.85546875" style="31" customWidth="1"/>
    <col min="12802" max="12802" width="5.5703125" style="31" customWidth="1"/>
    <col min="12803" max="12803" width="69.28515625" style="31" customWidth="1"/>
    <col min="12804" max="12804" width="7.42578125" style="31" customWidth="1"/>
    <col min="12805" max="13056" width="9" style="31"/>
    <col min="13057" max="13057" width="5.85546875" style="31" customWidth="1"/>
    <col min="13058" max="13058" width="5.5703125" style="31" customWidth="1"/>
    <col min="13059" max="13059" width="69.28515625" style="31" customWidth="1"/>
    <col min="13060" max="13060" width="7.42578125" style="31" customWidth="1"/>
    <col min="13061" max="13312" width="9" style="31"/>
    <col min="13313" max="13313" width="5.85546875" style="31" customWidth="1"/>
    <col min="13314" max="13314" width="5.5703125" style="31" customWidth="1"/>
    <col min="13315" max="13315" width="69.28515625" style="31" customWidth="1"/>
    <col min="13316" max="13316" width="7.42578125" style="31" customWidth="1"/>
    <col min="13317" max="13568" width="9" style="31"/>
    <col min="13569" max="13569" width="5.85546875" style="31" customWidth="1"/>
    <col min="13570" max="13570" width="5.5703125" style="31" customWidth="1"/>
    <col min="13571" max="13571" width="69.28515625" style="31" customWidth="1"/>
    <col min="13572" max="13572" width="7.42578125" style="31" customWidth="1"/>
    <col min="13573" max="13824" width="9" style="31"/>
    <col min="13825" max="13825" width="5.85546875" style="31" customWidth="1"/>
    <col min="13826" max="13826" width="5.5703125" style="31" customWidth="1"/>
    <col min="13827" max="13827" width="69.28515625" style="31" customWidth="1"/>
    <col min="13828" max="13828" width="7.42578125" style="31" customWidth="1"/>
    <col min="13829" max="14080" width="9" style="31"/>
    <col min="14081" max="14081" width="5.85546875" style="31" customWidth="1"/>
    <col min="14082" max="14082" width="5.5703125" style="31" customWidth="1"/>
    <col min="14083" max="14083" width="69.28515625" style="31" customWidth="1"/>
    <col min="14084" max="14084" width="7.42578125" style="31" customWidth="1"/>
    <col min="14085" max="14336" width="9" style="31"/>
    <col min="14337" max="14337" width="5.85546875" style="31" customWidth="1"/>
    <col min="14338" max="14338" width="5.5703125" style="31" customWidth="1"/>
    <col min="14339" max="14339" width="69.28515625" style="31" customWidth="1"/>
    <col min="14340" max="14340" width="7.42578125" style="31" customWidth="1"/>
    <col min="14341" max="14592" width="9" style="31"/>
    <col min="14593" max="14593" width="5.85546875" style="31" customWidth="1"/>
    <col min="14594" max="14594" width="5.5703125" style="31" customWidth="1"/>
    <col min="14595" max="14595" width="69.28515625" style="31" customWidth="1"/>
    <col min="14596" max="14596" width="7.42578125" style="31" customWidth="1"/>
    <col min="14597" max="14848" width="9" style="31"/>
    <col min="14849" max="14849" width="5.85546875" style="31" customWidth="1"/>
    <col min="14850" max="14850" width="5.5703125" style="31" customWidth="1"/>
    <col min="14851" max="14851" width="69.28515625" style="31" customWidth="1"/>
    <col min="14852" max="14852" width="7.42578125" style="31" customWidth="1"/>
    <col min="14853" max="15104" width="9" style="31"/>
    <col min="15105" max="15105" width="5.85546875" style="31" customWidth="1"/>
    <col min="15106" max="15106" width="5.5703125" style="31" customWidth="1"/>
    <col min="15107" max="15107" width="69.28515625" style="31" customWidth="1"/>
    <col min="15108" max="15108" width="7.42578125" style="31" customWidth="1"/>
    <col min="15109" max="15360" width="9" style="31"/>
    <col min="15361" max="15361" width="5.85546875" style="31" customWidth="1"/>
    <col min="15362" max="15362" width="5.5703125" style="31" customWidth="1"/>
    <col min="15363" max="15363" width="69.28515625" style="31" customWidth="1"/>
    <col min="15364" max="15364" width="7.42578125" style="31" customWidth="1"/>
    <col min="15365" max="15616" width="9" style="31"/>
    <col min="15617" max="15617" width="5.85546875" style="31" customWidth="1"/>
    <col min="15618" max="15618" width="5.5703125" style="31" customWidth="1"/>
    <col min="15619" max="15619" width="69.28515625" style="31" customWidth="1"/>
    <col min="15620" max="15620" width="7.42578125" style="31" customWidth="1"/>
    <col min="15621" max="15872" width="9" style="31"/>
    <col min="15873" max="15873" width="5.85546875" style="31" customWidth="1"/>
    <col min="15874" max="15874" width="5.5703125" style="31" customWidth="1"/>
    <col min="15875" max="15875" width="69.28515625" style="31" customWidth="1"/>
    <col min="15876" max="15876" width="7.42578125" style="31" customWidth="1"/>
    <col min="15877" max="16128" width="9" style="31"/>
    <col min="16129" max="16129" width="5.85546875" style="31" customWidth="1"/>
    <col min="16130" max="16130" width="5.5703125" style="31" customWidth="1"/>
    <col min="16131" max="16131" width="69.28515625" style="31" customWidth="1"/>
    <col min="16132" max="16132" width="7.42578125" style="31" customWidth="1"/>
    <col min="16133" max="16384" width="9" style="31"/>
  </cols>
  <sheetData>
    <row r="1" spans="1:5" ht="18" customHeight="1"/>
    <row r="2" spans="1:5" ht="21" customHeight="1">
      <c r="A2" s="218" t="s">
        <v>50</v>
      </c>
      <c r="B2" s="218"/>
      <c r="C2" s="218"/>
      <c r="D2" s="218"/>
    </row>
    <row r="3" spans="1:5">
      <c r="A3" s="32" t="s">
        <v>42</v>
      </c>
    </row>
    <row r="4" spans="1:5">
      <c r="A4" s="32"/>
    </row>
    <row r="5" spans="1:5">
      <c r="B5" s="31" t="s">
        <v>43</v>
      </c>
    </row>
    <row r="8" spans="1:5">
      <c r="B8" s="42" t="s">
        <v>44</v>
      </c>
      <c r="C8" s="42" t="s">
        <v>19</v>
      </c>
      <c r="D8" s="43" t="s">
        <v>45</v>
      </c>
    </row>
    <row r="9" spans="1:5">
      <c r="B9" s="44">
        <v>1</v>
      </c>
      <c r="C9" s="46" t="s">
        <v>77</v>
      </c>
      <c r="D9" s="45">
        <v>1</v>
      </c>
    </row>
    <row r="10" spans="1:5">
      <c r="B10" s="44">
        <v>2</v>
      </c>
      <c r="C10" s="139" t="s">
        <v>101</v>
      </c>
      <c r="D10" s="45">
        <v>1</v>
      </c>
    </row>
    <row r="11" spans="1:5" s="33" customFormat="1" ht="21.75" thickBot="1">
      <c r="B11" s="219" t="s">
        <v>15</v>
      </c>
      <c r="C11" s="220"/>
      <c r="D11" s="47">
        <f>SUM(D9:D10)</f>
        <v>2</v>
      </c>
      <c r="E11" s="31"/>
    </row>
    <row r="12" spans="1:5" ht="21.75" thickTop="1"/>
  </sheetData>
  <mergeCells count="2">
    <mergeCell ref="A2:D2"/>
    <mergeCell ref="B11:C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คีย์ข้อมูล</vt:lpstr>
      <vt:lpstr>บทสรุป</vt:lpstr>
      <vt:lpstr>สรุป</vt:lpstr>
      <vt:lpstr>ข้อเสนอแนะ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charewan</cp:lastModifiedBy>
  <cp:lastPrinted>2015-06-15T08:57:34Z</cp:lastPrinted>
  <dcterms:created xsi:type="dcterms:W3CDTF">2014-10-15T08:34:52Z</dcterms:created>
  <dcterms:modified xsi:type="dcterms:W3CDTF">2015-06-15T09:10:39Z</dcterms:modified>
</cp:coreProperties>
</file>