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98" activeTab="3"/>
  </bookViews>
  <sheets>
    <sheet name="Sheet2" sheetId="1" r:id="rId1"/>
    <sheet name="แปล" sheetId="2" r:id="rId2"/>
    <sheet name="คีย์" sheetId="3" r:id="rId3"/>
    <sheet name="สรุป" sheetId="4" r:id="rId4"/>
    <sheet name="ตาราง1" sheetId="5" r:id="rId5"/>
    <sheet name="ตาราง2" sheetId="6" r:id="rId6"/>
    <sheet name="ตาราง3" sheetId="7" r:id="rId7"/>
    <sheet name="ตาราง4" sheetId="8" r:id="rId8"/>
  </sheets>
  <definedNames>
    <definedName name="_xlnm._FilterDatabase" localSheetId="5" hidden="1">'ตาราง2'!$A$13:$B$17</definedName>
  </definedNames>
  <calcPr fullCalcOnLoad="1"/>
</workbook>
</file>

<file path=xl/sharedStrings.xml><?xml version="1.0" encoding="utf-8"?>
<sst xmlns="http://schemas.openxmlformats.org/spreadsheetml/2006/main" count="307" uniqueCount="142">
  <si>
    <t>ลำดับที่</t>
  </si>
  <si>
    <t>รายการ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</si>
  <si>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</si>
  <si>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</si>
  <si>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</si>
  <si>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</si>
  <si>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</si>
  <si>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</si>
  <si>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คณะ</t>
  </si>
  <si>
    <t>แหล่งข้อมูล</t>
  </si>
  <si>
    <t xml:space="preserve"> - 4 -</t>
  </si>
  <si>
    <t>รับทราบข้อมูล</t>
  </si>
  <si>
    <t>คณะที่สังกัด</t>
  </si>
  <si>
    <t xml:space="preserve"> - 1 -</t>
  </si>
  <si>
    <t>Website บัณฑิตวิทยาลัย</t>
  </si>
  <si>
    <t>สถานภาพ</t>
  </si>
  <si>
    <t xml:space="preserve">Website </t>
  </si>
  <si>
    <t>บัณฑิตวิทยาลัย</t>
  </si>
  <si>
    <t>ที่สังกัด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</si>
  <si>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</si>
  <si>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</si>
  <si>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อาจารย์ที่ปรึกษา</t>
  </si>
  <si>
    <t>ประทับเวลา</t>
  </si>
  <si>
    <t>ประเภท</t>
  </si>
  <si>
    <t>สาขาวิชา</t>
  </si>
  <si>
    <t>facebook</t>
  </si>
  <si>
    <t>facebook บัณฑิตวิทยาลัย</t>
  </si>
  <si>
    <t>- 2 -</t>
  </si>
  <si>
    <t>คณะ/สาขาวิชา</t>
  </si>
  <si>
    <t>รวมทั้งสิ้น</t>
  </si>
  <si>
    <r>
      <rPr>
        <b/>
        <i/>
        <sz val="15"/>
        <rFont val="TH SarabunPSK"/>
        <family val="2"/>
      </rPr>
      <t xml:space="preserve">                 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</si>
  <si>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จากตาราง 4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</si>
  <si>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r>
      <rPr>
        <b/>
        <u val="single"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แสดงข้อมูลการรับทราบการจัดโครงการฯ  (ตอบได้มากกว่า 1 ข้อ)</t>
    </r>
  </si>
  <si>
    <t xml:space="preserve">คณะ/วิทยาลัย </t>
  </si>
  <si>
    <t>วิทยาศาสตร์การแพทย์</t>
  </si>
  <si>
    <t>สรีรวิทยา</t>
  </si>
  <si>
    <t>กายวิภาคศาสตร์</t>
  </si>
  <si>
    <t>คณะวิทยาศาสตร์การแพทย์</t>
  </si>
  <si>
    <t>สาขาวิชากายวิภาคศาสตร์</t>
  </si>
  <si>
    <t>สาขาวิชาสรีรวิทยา</t>
  </si>
  <si>
    <t xml:space="preserve">     จากตาราง 2 พบว่า ผู้ตอบแบบสอบถามส่วนใหญ่สังกัดคณะวิทยาศาสตร์การแพทย์มากที่สุด </t>
  </si>
  <si>
    <t>1. ด้านความพึงพอใจ/ความเหมาะสมของการจัดกิจกรรม</t>
  </si>
  <si>
    <t xml:space="preserve">ตอนที่ 2 ความพึงพอใจ ความรู้ที่ได้จากการเข้าร่วมกิจกรรม และการนำไปใช้ประโยชน์  </t>
  </si>
  <si>
    <r>
      <rPr>
        <b/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และระดับความคิดเห็นเกี่ยวกับกิจกรรมฯ</t>
    </r>
  </si>
  <si>
    <t>ข้อเสนอแนะเพื่อการปรับปรุงการดำเนินกิจกรรมฯ ครั้งต่อไป</t>
  </si>
  <si>
    <t>หัวข้อการจัดกิจกรรมที่ท่านสนใจให้บัณฑิตวิทยาลัยจัดครั้งต่อไป</t>
  </si>
  <si>
    <t>รวมด้านความพึงพอใจ/ความเหมาะสมของการจัดกิจกรรม</t>
  </si>
  <si>
    <t>นิสิตระดับปริญญาโท</t>
  </si>
  <si>
    <t>นิสิตระดับปริญญาเอก</t>
  </si>
  <si>
    <t>ณ ห้อง MD 417 คณะวิทยาศาสตร์การแพทย์ มหาวิทยาลัยนเรศวร</t>
  </si>
  <si>
    <t xml:space="preserve">1. ความเหมาะสมของวัน – เวลาของกิจกรรม  </t>
  </si>
  <si>
    <t>2. ความรู้ ความสามารถ และการถ่ายทอดความรู้ ของวิทยากร</t>
  </si>
  <si>
    <t>3. ความเหมาะสมของเอกสารประกอบกิจกรรม</t>
  </si>
  <si>
    <t>4. ท่านคิดว่าความรู้ที่ท่านได้รับในครั้งนี้ จะสามารถนำไปต่อยอด</t>
  </si>
  <si>
    <t>ในการดำเนินงานของท่าน ได้มากน้อยเพียงใด</t>
  </si>
  <si>
    <t>ผลการประเมินกิจกรรม</t>
  </si>
  <si>
    <t xml:space="preserve"> - 3 -</t>
  </si>
  <si>
    <t>1.การพูดเพื่อนำเสนองานวิจัย</t>
  </si>
  <si>
    <t>2.การตอบคำถามหลังการสัมมาเชิงวิชาการให้มีประสิทธิภาพ</t>
  </si>
  <si>
    <t xml:space="preserve">3.การเตรียมงานวิจัย เขียนบทความ </t>
  </si>
  <si>
    <t>4.การวิเคราะห์ข้อมูลเชิงคุณภาพ</t>
  </si>
  <si>
    <t xml:space="preserve">5.เทคนิคการเขียนหนังสือ ตำรา </t>
  </si>
  <si>
    <t>6.การเขียนอีเมล ตอบอาจารย์</t>
  </si>
  <si>
    <t>1.ขอให้จัดกิจกรรมต่อไปอีก</t>
  </si>
  <si>
    <t>2.อยากให้มีการแสดงตัวอย่างการทำสไลด์เพิ่มในหลายๆภาควิชา</t>
  </si>
  <si>
    <t>3.พบว่าควรมีการจัดช่วงต้นเทอมการศึกษา</t>
  </si>
  <si>
    <t>Status</t>
  </si>
  <si>
    <t>Faculty/College</t>
  </si>
  <si>
    <t>Program</t>
  </si>
  <si>
    <t>From which source did you obtain news or information about this event?</t>
  </si>
  <si>
    <t>1. Suggestions to improve the implementation of the activity.</t>
  </si>
  <si>
    <t>2. Preferred topics for future seminars that will be organized by the Graduate School.</t>
  </si>
  <si>
    <t>Academic Staff</t>
  </si>
  <si>
    <t>Very High</t>
  </si>
  <si>
    <t>Master’s student</t>
  </si>
  <si>
    <t>High</t>
  </si>
  <si>
    <t>Moderate</t>
  </si>
  <si>
    <t>Ph.D. Student</t>
  </si>
  <si>
    <t xml:space="preserve">Medical science </t>
  </si>
  <si>
    <t>Physiology</t>
  </si>
  <si>
    <t>Medical science</t>
  </si>
  <si>
    <t>Anatomy</t>
  </si>
  <si>
    <t>เจ้าหน้าที่วิชาการ</t>
  </si>
  <si>
    <t xml:space="preserve">  Health Science International Seminar Series Evaluation Form
</t>
  </si>
  <si>
    <t>จากการจัดกิจกรรม Health Science International Seminar Series Evaluation Form</t>
  </si>
  <si>
    <t>จากตาราง 1 แสดงจำนวนและร้อยละของผู้ตอบแบบประเมิน จำแนกตามสถานภาพ พบว่า</t>
  </si>
  <si>
    <t>สาขาวิชาชีววิทยา</t>
  </si>
  <si>
    <t xml:space="preserve">อยู่ในระดับมากที่สุด (ค่าเฉลี่ย 4.60) เมื่อพิจารณารายข้อ พบว่า ข้อที่มีค่าเฉลี่ยสูงที่สุดคือ ความรู้ ความสามารถ </t>
  </si>
  <si>
    <t>จากการจัดกิจกรรม "Health Science International Seminar Series Evaluation Form</t>
  </si>
  <si>
    <t xml:space="preserve"> Health Science International Seminar Series Evaluation Form
</t>
  </si>
  <si>
    <t>Topic: “The neurochemistry of schizophrenia – beyond dopamine”</t>
  </si>
  <si>
    <t xml:space="preserve">วันที่ 6 กุมภาพันธ์ 2567 </t>
  </si>
  <si>
    <t xml:space="preserve">Topic: “The neurochemistry of schizophrenia – beyond dopamine” เมื่อวันที่ 6 กุมภาพันธ์ 2567 </t>
  </si>
  <si>
    <t>The Satisfaction survey on organiztion of the seminar series in the topic of “The neurochemistry of schizophrenia – beyond dopamine” [1. Appropriateness of the schedule of the activity.]</t>
  </si>
  <si>
    <t>The Satisfaction survey on organiztion of the seminar series in the topic of “The neurochemistry of schizophrenia – beyond dopamine” [2. Speaker’s knowledge and capability to share and transfer knowledge.]</t>
  </si>
  <si>
    <t>The Satisfaction survey on organiztion of the seminar series in the topic of “The neurochemistry of schizophrenia – beyond dopamine” [3. Suitability of the activity materials.]</t>
  </si>
  <si>
    <t>The Satisfaction survey on organiztion of the seminar series in the topic of “The neurochemistry of schizophrenia – beyond dopamine” [4. The benefits of the knowledge received and its maximum utility for future applications.]</t>
  </si>
  <si>
    <t>Faculty/College, Facebook</t>
  </si>
  <si>
    <t>Faculty of Medical Sciences</t>
  </si>
  <si>
    <t>Line group of MS grad student</t>
  </si>
  <si>
    <t>Faculty/College, Advisor, Facebook</t>
  </si>
  <si>
    <t>Medical sciences</t>
  </si>
  <si>
    <t>Website, Faculty/College, Advisor</t>
  </si>
  <si>
    <t xml:space="preserve">Medical Science </t>
  </si>
  <si>
    <t>Biology and Biotechnology</t>
  </si>
  <si>
    <t>Cellular Neurobiology</t>
  </si>
  <si>
    <t>Words of mouth</t>
  </si>
  <si>
    <t>Should have someone monitor online audiences. That seems to have participants who wish to inquire the speaker but no one would respond to his/her requests.</t>
  </si>
  <si>
    <t xml:space="preserve">โดยมีวัตถุประสงค์ เพื่อเป็นการดำเนินการตามแผนความร่วมมือกับมหาวิทยาลัย/สถาบันในต่างประเทศ </t>
  </si>
  <si>
    <t xml:space="preserve">ภายใต้โครงการ Research University Network Project และ Reinventing University Program 2023  </t>
  </si>
  <si>
    <t>พบว่า มีผู้เข้าร่วมโครงการ จำนวนทั้งสิ้น 13 คน และมีผู้ตอบแบบประเมิน จำนวน 10 คน คิดเป็นร้อยละ 76.92</t>
  </si>
  <si>
    <t>วันที่ 6 กุมภาพันธ์ 2567</t>
  </si>
  <si>
    <t xml:space="preserve">Topic: “The neurochemistry of schizophrenia – beyond dopamine” เมื่อวันที่ 6 กุมภาพันธ์ 2567  </t>
  </si>
  <si>
    <t xml:space="preserve">ผู้เข้าร่วมโครงการ มีจำนวนทั้งสิ้น 13 คน ผู้ตอบแบบประเมิน จำนวน 10 คน คิดเป็นร้อยละ 76.92 </t>
  </si>
  <si>
    <t>โดยมีรายละเอียดดังนี้</t>
  </si>
  <si>
    <t>ชีววิทยา</t>
  </si>
  <si>
    <t>ไม่ระบุ</t>
  </si>
  <si>
    <t xml:space="preserve">ผู้ตอบแบบประเมินส่วนใหญ่เป็นนิสิตระดับปริญญาโท คิดเป็นร้อยละ 50.00 รองลงมาได้แก่  </t>
  </si>
  <si>
    <t>นิสิตระดับปริญญาเอก คิดเป็นร้อยละ 40.00 และเจ้าหน้าที่วิชาการ คิดเป็นร้อยละ 10.00</t>
  </si>
  <si>
    <t>สาขาวิชาวิทยาศาสตร์การแพทย์</t>
  </si>
  <si>
    <t xml:space="preserve">          คิดเป็นร้อยละ 100.00 </t>
  </si>
  <si>
    <t xml:space="preserve">     เมื่อพิจารณารายสาขาวิชา พบว่า ผู้ตอบแบบสอบถามส่วนใหญ่สังกัดสาขาวิชาวิทยาศาสตร์การแพทย์</t>
  </si>
  <si>
    <t xml:space="preserve">          และสาขาวิชาชีววิทยา คิดเป็นร้อยละ 10.00</t>
  </si>
  <si>
    <t>จากตาราง 3 พบว่า ผู้ตอบแบบประเมินส่วนใหญ่ได้รับข้อมูลการจัดโครงการฯ จากคณะที่สังกัด</t>
  </si>
  <si>
    <t xml:space="preserve">มากที่สุด คิดเป็นร้อยละ 60.00 รองลงมาได้แก่ อาจารย์ที่ปรึกษา คิดเป็นร้อยละ 20.00 และ Website </t>
  </si>
  <si>
    <t>บัณฑิตวิทยาลัย คิดเป็นร้อยละ 13.33</t>
  </si>
  <si>
    <t>N = 10</t>
  </si>
  <si>
    <t>และการถ่ายทอดความรู้ ของวิทยากรอยู่ในระดับมากที่สุด (ค่าเฉลี่ย 4.80) รองลงมาได้แก่ ความเหมาะสมของเอกสาร</t>
  </si>
  <si>
    <t xml:space="preserve">          คิดเป็นร้อยละ 40.00 รองลงมาได้แก่ สาขาวิชาสรีรวิทยา คิดเป็นร้อยละ 30.00 สาขาวิชากายวิภาคศาสตร์</t>
  </si>
  <si>
    <t>ประกอบกิจกรรมอยู่ในระดับมากที่สุด (ค่าเฉลี่ย 4.70) และความรู้ที่ท่านได้รับในครั้งนี้ จะสามารถนำไปต่อยอด</t>
  </si>
  <si>
    <t>ในการดำเนินงานอยู่ในระดับมากที่สุด (ค่าเฉลี่ย 4.60)</t>
  </si>
  <si>
    <t xml:space="preserve">ผู้ตอบแบบประเมินส่วนใหญ่เป็นนิสิตระดับปริญญาโท คิดเป็นร้อยละ 50.00 รองลงมาได้แก่ </t>
  </si>
  <si>
    <t>ผู้ตอบแบบประเมินส่วนใหญ่สังกัดคณะวิทยาศาสตร์การแพทย์มากที่สุด คิดเป็นร้อยละ 100.00</t>
  </si>
  <si>
    <t>สาขาวิชากายวิภาคศาสตร์ และสาขาวิชาชีววิทยา คิดเป็นร้อยละ 10.00</t>
  </si>
  <si>
    <t xml:space="preserve">ผู้ตอบแบบประเมินส่วนใหญ่ได้รับข้อมูลการจัดโครงการฯ จากคณะที่สังกัดมากที่สุด </t>
  </si>
  <si>
    <t xml:space="preserve">คิดเป็นร้อยละ 60.00 รองลงมาได้แก่ อาจารย์ที่ปรึกษา คิดเป็นร้อยละ 20.00 และ Website </t>
  </si>
  <si>
    <t xml:space="preserve">คิดเป็นร้อยละ 40.00 รองลงมาได้แก่ สาขาวิชาสรีรวิทยา คิดเป็นร้อยละ 30.00 </t>
  </si>
  <si>
    <t xml:space="preserve">เมื่อพิจารณารายสาขาวิชา พบว่า ผู้ตอบแบบสอบถามส่วนใหญ่สังกัดสาขาวิชาวิทยาศาสตร์การแพทย์มากที่สุด </t>
  </si>
  <si>
    <t>ผู้ตอบแบบประเมินมีความคิดเห็นโดยรวมอยู่ในระดับมากที่สุด (ค่าเฉลี่ย 4.60) เมื่อพิจารณารายข้อ</t>
  </si>
  <si>
    <t xml:space="preserve">พบว่า ข้อที่มีค่าเฉลี่ยสูงที่สุดคือ ความรู้ ความสามารถ และการถ่ายทอดความรู้ ของวิทยากรอยู่ในระดับมากที่สุด </t>
  </si>
  <si>
    <t xml:space="preserve">(ค่าเฉลี่ย 4.80) รองลงมาได้แก่ ความเหมาะสมของเอกสารประกอบกิจกรรมอยู่ในระดับมากที่สุด (ค่าเฉลี่ย 4.70) </t>
  </si>
  <si>
    <t>และความรู้ที่ท่านได้รับในครั้งนี้ จะสามารถนำไปต่อยอดในการดำเนินงานอยู่ในระดับมากที่สุด (ค่าเฉลี่ย 4.60)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</si>
</sst>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Arial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color indexed="8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name val="Tahoma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name val="Calibri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sz val="12"/>
      <color rgb="FF000000"/>
      <name val="TH Sarabun New"/>
      <family val="2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4" fillId="0" borderId="0" xfId="0" applyFont="1" applyAlignment="1">
      <alignment/>
    </xf>
    <xf numFmtId="0" fontId="56" fillId="0" borderId="0" xfId="0" applyFont="1" applyAlignment="1">
      <alignment horizontal="left" vertical="top" wrapText="1"/>
    </xf>
    <xf numFmtId="2" fontId="5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8" fillId="13" borderId="0" xfId="0" applyFont="1" applyFill="1" applyAlignment="1">
      <alignment horizontal="center"/>
    </xf>
    <xf numFmtId="0" fontId="58" fillId="12" borderId="0" xfId="0" applyFont="1" applyFill="1" applyAlignment="1">
      <alignment horizontal="center"/>
    </xf>
    <xf numFmtId="0" fontId="58" fillId="3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8" fillId="0" borderId="0" xfId="0" applyFont="1" applyAlignment="1">
      <alignment/>
    </xf>
    <xf numFmtId="0" fontId="58" fillId="9" borderId="0" xfId="0" applyFont="1" applyFill="1" applyAlignment="1">
      <alignment horizontal="center"/>
    </xf>
    <xf numFmtId="0" fontId="58" fillId="8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8" fillId="11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8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vertical="top"/>
    </xf>
    <xf numFmtId="0" fontId="59" fillId="0" borderId="0" xfId="0" applyFont="1" applyAlignment="1">
      <alignment horizontal="left"/>
    </xf>
    <xf numFmtId="0" fontId="11" fillId="18" borderId="0" xfId="0" applyFont="1" applyFill="1" applyBorder="1" applyAlignment="1">
      <alignment horizontal="center"/>
    </xf>
    <xf numFmtId="2" fontId="58" fillId="18" borderId="0" xfId="0" applyNumberFormat="1" applyFont="1" applyFill="1" applyAlignment="1">
      <alignment horizontal="center"/>
    </xf>
    <xf numFmtId="2" fontId="60" fillId="11" borderId="0" xfId="0" applyNumberFormat="1" applyFont="1" applyFill="1" applyBorder="1" applyAlignment="1">
      <alignment horizontal="center" wrapText="1"/>
    </xf>
    <xf numFmtId="2" fontId="58" fillId="11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2" fontId="60" fillId="9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horizontal="center"/>
    </xf>
    <xf numFmtId="2" fontId="11" fillId="9" borderId="0" xfId="0" applyNumberFormat="1" applyFont="1" applyFill="1" applyBorder="1" applyAlignment="1">
      <alignment wrapText="1"/>
    </xf>
    <xf numFmtId="0" fontId="59" fillId="9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56" fillId="0" borderId="0" xfId="0" applyFont="1" applyAlignment="1">
      <alignment/>
    </xf>
    <xf numFmtId="0" fontId="7" fillId="0" borderId="0" xfId="0" applyFont="1" applyAlignment="1">
      <alignment horizontal="center"/>
    </xf>
    <xf numFmtId="0" fontId="61" fillId="34" borderId="0" xfId="0" applyFont="1" applyFill="1" applyBorder="1" applyAlignment="1">
      <alignment horizontal="center" wrapText="1"/>
    </xf>
    <xf numFmtId="0" fontId="59" fillId="11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58" fillId="35" borderId="0" xfId="0" applyFont="1" applyFill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212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3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60" fillId="34" borderId="0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11" sqref="J11"/>
    </sheetView>
  </sheetViews>
  <sheetFormatPr defaultColWidth="12.57421875" defaultRowHeight="15.75" customHeight="1"/>
  <cols>
    <col min="1" max="17" width="18.8515625" style="106" customWidth="1"/>
    <col min="18" max="16384" width="12.57421875" style="106" customWidth="1"/>
  </cols>
  <sheetData>
    <row r="1" spans="1:11" ht="12.75">
      <c r="A1" s="105" t="s">
        <v>22</v>
      </c>
      <c r="B1" s="105" t="s">
        <v>66</v>
      </c>
      <c r="C1" s="105" t="s">
        <v>67</v>
      </c>
      <c r="D1" s="105" t="s">
        <v>68</v>
      </c>
      <c r="E1" s="105" t="s">
        <v>69</v>
      </c>
      <c r="F1" s="105" t="s">
        <v>93</v>
      </c>
      <c r="G1" s="105" t="s">
        <v>94</v>
      </c>
      <c r="H1" s="105" t="s">
        <v>95</v>
      </c>
      <c r="I1" s="105" t="s">
        <v>96</v>
      </c>
      <c r="J1" s="105" t="s">
        <v>70</v>
      </c>
      <c r="K1" s="105" t="s">
        <v>71</v>
      </c>
    </row>
    <row r="2" spans="1:9" ht="12.75">
      <c r="A2" s="107">
        <v>45327.394806550925</v>
      </c>
      <c r="B2" s="108" t="s">
        <v>72</v>
      </c>
      <c r="E2" s="108" t="s">
        <v>67</v>
      </c>
      <c r="F2" s="108" t="s">
        <v>73</v>
      </c>
      <c r="G2" s="108" t="s">
        <v>73</v>
      </c>
      <c r="H2" s="108" t="s">
        <v>73</v>
      </c>
      <c r="I2" s="108" t="s">
        <v>73</v>
      </c>
    </row>
    <row r="3" spans="1:9" ht="12.75">
      <c r="A3" s="107">
        <v>45328.50623064815</v>
      </c>
      <c r="B3" s="108" t="s">
        <v>74</v>
      </c>
      <c r="C3" s="108" t="s">
        <v>80</v>
      </c>
      <c r="D3" s="108" t="s">
        <v>81</v>
      </c>
      <c r="E3" s="108" t="s">
        <v>97</v>
      </c>
      <c r="F3" s="108" t="s">
        <v>76</v>
      </c>
      <c r="G3" s="108" t="s">
        <v>73</v>
      </c>
      <c r="H3" s="108" t="s">
        <v>73</v>
      </c>
      <c r="I3" s="108" t="s">
        <v>73</v>
      </c>
    </row>
    <row r="4" spans="1:9" ht="12.75">
      <c r="A4" s="107">
        <v>45328.50651306713</v>
      </c>
      <c r="B4" s="108" t="s">
        <v>74</v>
      </c>
      <c r="C4" s="108" t="s">
        <v>98</v>
      </c>
      <c r="D4" s="108" t="s">
        <v>79</v>
      </c>
      <c r="E4" s="108" t="s">
        <v>99</v>
      </c>
      <c r="F4" s="108" t="s">
        <v>76</v>
      </c>
      <c r="G4" s="108" t="s">
        <v>75</v>
      </c>
      <c r="H4" s="108" t="s">
        <v>75</v>
      </c>
      <c r="I4" s="108" t="s">
        <v>75</v>
      </c>
    </row>
    <row r="5" spans="1:9" ht="12.75">
      <c r="A5" s="107">
        <v>45328.54382190973</v>
      </c>
      <c r="B5" s="108" t="s">
        <v>77</v>
      </c>
      <c r="C5" s="108" t="s">
        <v>80</v>
      </c>
      <c r="D5" s="108" t="s">
        <v>80</v>
      </c>
      <c r="E5" s="108" t="s">
        <v>67</v>
      </c>
      <c r="F5" s="108" t="s">
        <v>75</v>
      </c>
      <c r="G5" s="108" t="s">
        <v>73</v>
      </c>
      <c r="H5" s="108" t="s">
        <v>73</v>
      </c>
      <c r="I5" s="108" t="s">
        <v>75</v>
      </c>
    </row>
    <row r="6" spans="1:9" ht="12.75">
      <c r="A6" s="107">
        <v>45328.54788186343</v>
      </c>
      <c r="B6" s="108" t="s">
        <v>77</v>
      </c>
      <c r="C6" s="108" t="s">
        <v>80</v>
      </c>
      <c r="D6" s="108" t="s">
        <v>80</v>
      </c>
      <c r="E6" s="108" t="s">
        <v>100</v>
      </c>
      <c r="F6" s="108" t="s">
        <v>73</v>
      </c>
      <c r="G6" s="108" t="s">
        <v>73</v>
      </c>
      <c r="H6" s="108" t="s">
        <v>73</v>
      </c>
      <c r="I6" s="108" t="s">
        <v>73</v>
      </c>
    </row>
    <row r="7" spans="1:9" ht="12.75">
      <c r="A7" s="107">
        <v>45328.547956712966</v>
      </c>
      <c r="B7" s="108" t="s">
        <v>74</v>
      </c>
      <c r="C7" s="108" t="s">
        <v>101</v>
      </c>
      <c r="D7" s="108" t="s">
        <v>79</v>
      </c>
      <c r="E7" s="108" t="s">
        <v>67</v>
      </c>
      <c r="F7" s="108" t="s">
        <v>75</v>
      </c>
      <c r="G7" s="108" t="s">
        <v>73</v>
      </c>
      <c r="H7" s="108" t="s">
        <v>73</v>
      </c>
      <c r="I7" s="108" t="s">
        <v>75</v>
      </c>
    </row>
    <row r="8" spans="1:9" ht="12.75">
      <c r="A8" s="107">
        <v>45328.548552974535</v>
      </c>
      <c r="B8" s="108" t="s">
        <v>74</v>
      </c>
      <c r="C8" s="108" t="s">
        <v>101</v>
      </c>
      <c r="D8" s="108" t="s">
        <v>79</v>
      </c>
      <c r="E8" s="108" t="s">
        <v>67</v>
      </c>
      <c r="F8" s="108" t="s">
        <v>73</v>
      </c>
      <c r="G8" s="108" t="s">
        <v>73</v>
      </c>
      <c r="H8" s="108" t="s">
        <v>73</v>
      </c>
      <c r="I8" s="108" t="s">
        <v>73</v>
      </c>
    </row>
    <row r="9" spans="1:9" ht="12.75">
      <c r="A9" s="107">
        <v>45328.549826215276</v>
      </c>
      <c r="B9" s="108" t="s">
        <v>77</v>
      </c>
      <c r="C9" s="108" t="s">
        <v>78</v>
      </c>
      <c r="D9" s="108" t="s">
        <v>78</v>
      </c>
      <c r="E9" s="108" t="s">
        <v>102</v>
      </c>
      <c r="F9" s="108" t="s">
        <v>73</v>
      </c>
      <c r="G9" s="108" t="s">
        <v>73</v>
      </c>
      <c r="H9" s="108" t="s">
        <v>73</v>
      </c>
      <c r="I9" s="108" t="s">
        <v>73</v>
      </c>
    </row>
    <row r="10" spans="1:9" ht="12.75">
      <c r="A10" s="107">
        <v>45328.54988871528</v>
      </c>
      <c r="B10" s="108" t="s">
        <v>74</v>
      </c>
      <c r="C10" s="108" t="s">
        <v>103</v>
      </c>
      <c r="D10" s="108" t="s">
        <v>103</v>
      </c>
      <c r="E10" s="108" t="s">
        <v>67</v>
      </c>
      <c r="F10" s="108" t="s">
        <v>73</v>
      </c>
      <c r="G10" s="108" t="s">
        <v>73</v>
      </c>
      <c r="H10" s="108" t="s">
        <v>73</v>
      </c>
      <c r="I10" s="108" t="s">
        <v>73</v>
      </c>
    </row>
    <row r="11" spans="1:10" ht="12.75">
      <c r="A11" s="107">
        <v>45328.55913581018</v>
      </c>
      <c r="B11" s="108" t="s">
        <v>77</v>
      </c>
      <c r="C11" s="108" t="s">
        <v>104</v>
      </c>
      <c r="D11" s="108" t="s">
        <v>105</v>
      </c>
      <c r="E11" s="108" t="s">
        <v>106</v>
      </c>
      <c r="F11" s="108" t="s">
        <v>75</v>
      </c>
      <c r="G11" s="108" t="s">
        <v>75</v>
      </c>
      <c r="H11" s="108" t="s">
        <v>76</v>
      </c>
      <c r="I11" s="108" t="s">
        <v>75</v>
      </c>
      <c r="J11" s="108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F2" sqref="F2:I11"/>
    </sheetView>
  </sheetViews>
  <sheetFormatPr defaultColWidth="12.57421875" defaultRowHeight="15.75" customHeight="1"/>
  <cols>
    <col min="1" max="17" width="18.8515625" style="106" customWidth="1"/>
    <col min="18" max="16384" width="12.57421875" style="106" customWidth="1"/>
  </cols>
  <sheetData>
    <row r="1" spans="1:11" ht="12.75">
      <c r="A1" s="105" t="s">
        <v>22</v>
      </c>
      <c r="B1" s="105" t="s">
        <v>66</v>
      </c>
      <c r="C1" s="105" t="s">
        <v>67</v>
      </c>
      <c r="D1" s="105" t="s">
        <v>68</v>
      </c>
      <c r="E1" s="105" t="s">
        <v>69</v>
      </c>
      <c r="F1" s="105" t="s">
        <v>93</v>
      </c>
      <c r="G1" s="105" t="s">
        <v>94</v>
      </c>
      <c r="H1" s="105" t="s">
        <v>95</v>
      </c>
      <c r="I1" s="105" t="s">
        <v>96</v>
      </c>
      <c r="J1" s="105" t="s">
        <v>70</v>
      </c>
      <c r="K1" s="105" t="s">
        <v>71</v>
      </c>
    </row>
    <row r="2" spans="1:9" ht="12.75">
      <c r="A2" s="107">
        <v>45327.394806550925</v>
      </c>
      <c r="B2" s="108" t="s">
        <v>82</v>
      </c>
      <c r="E2" s="108" t="s">
        <v>67</v>
      </c>
      <c r="F2" s="108">
        <v>5</v>
      </c>
      <c r="G2" s="108">
        <v>5</v>
      </c>
      <c r="H2" s="108">
        <v>5</v>
      </c>
      <c r="I2" s="108">
        <v>5</v>
      </c>
    </row>
    <row r="3" spans="1:9" ht="12.75">
      <c r="A3" s="107">
        <v>45328.50623064815</v>
      </c>
      <c r="B3" s="120" t="s">
        <v>47</v>
      </c>
      <c r="C3" s="120" t="s">
        <v>34</v>
      </c>
      <c r="D3" s="108" t="s">
        <v>36</v>
      </c>
      <c r="E3" s="108" t="s">
        <v>97</v>
      </c>
      <c r="F3" s="108">
        <v>3</v>
      </c>
      <c r="G3" s="108">
        <v>5</v>
      </c>
      <c r="H3" s="108">
        <v>5</v>
      </c>
      <c r="I3" s="108">
        <v>5</v>
      </c>
    </row>
    <row r="4" spans="1:9" ht="12.75">
      <c r="A4" s="107">
        <v>45328.50651306713</v>
      </c>
      <c r="B4" s="120" t="s">
        <v>47</v>
      </c>
      <c r="C4" s="120" t="s">
        <v>34</v>
      </c>
      <c r="D4" s="120" t="s">
        <v>35</v>
      </c>
      <c r="E4" s="108" t="s">
        <v>99</v>
      </c>
      <c r="F4" s="108">
        <v>3</v>
      </c>
      <c r="G4" s="108">
        <v>4</v>
      </c>
      <c r="H4" s="108">
        <v>4</v>
      </c>
      <c r="I4" s="108">
        <v>4</v>
      </c>
    </row>
    <row r="5" spans="1:9" ht="12.75">
      <c r="A5" s="107">
        <v>45328.54382190973</v>
      </c>
      <c r="B5" s="120" t="s">
        <v>48</v>
      </c>
      <c r="C5" s="120" t="s">
        <v>34</v>
      </c>
      <c r="D5" s="120" t="s">
        <v>34</v>
      </c>
      <c r="E5" s="108" t="s">
        <v>67</v>
      </c>
      <c r="F5" s="108">
        <v>4</v>
      </c>
      <c r="G5" s="108">
        <v>5</v>
      </c>
      <c r="H5" s="108">
        <v>5</v>
      </c>
      <c r="I5" s="108">
        <v>4</v>
      </c>
    </row>
    <row r="6" spans="1:9" ht="12.75">
      <c r="A6" s="107">
        <v>45328.54788186343</v>
      </c>
      <c r="B6" s="120" t="s">
        <v>48</v>
      </c>
      <c r="C6" s="120" t="s">
        <v>34</v>
      </c>
      <c r="D6" s="120" t="s">
        <v>34</v>
      </c>
      <c r="E6" s="108" t="s">
        <v>100</v>
      </c>
      <c r="F6" s="108">
        <v>5</v>
      </c>
      <c r="G6" s="108">
        <v>5</v>
      </c>
      <c r="H6" s="108">
        <v>5</v>
      </c>
      <c r="I6" s="108">
        <v>5</v>
      </c>
    </row>
    <row r="7" spans="1:9" ht="12.75">
      <c r="A7" s="107">
        <v>45328.547956712966</v>
      </c>
      <c r="B7" s="120" t="s">
        <v>47</v>
      </c>
      <c r="C7" s="120" t="s">
        <v>34</v>
      </c>
      <c r="D7" s="108" t="s">
        <v>35</v>
      </c>
      <c r="E7" s="108" t="s">
        <v>67</v>
      </c>
      <c r="F7" s="108">
        <v>4</v>
      </c>
      <c r="G7" s="108">
        <v>5</v>
      </c>
      <c r="H7" s="108">
        <v>5</v>
      </c>
      <c r="I7" s="108">
        <v>4</v>
      </c>
    </row>
    <row r="8" spans="1:9" ht="12.75">
      <c r="A8" s="107">
        <v>45328.548552974535</v>
      </c>
      <c r="B8" s="120" t="s">
        <v>47</v>
      </c>
      <c r="C8" s="120" t="s">
        <v>34</v>
      </c>
      <c r="D8" s="108" t="s">
        <v>35</v>
      </c>
      <c r="E8" s="108" t="s">
        <v>67</v>
      </c>
      <c r="F8" s="108">
        <v>5</v>
      </c>
      <c r="G8" s="108">
        <v>5</v>
      </c>
      <c r="H8" s="108">
        <v>5</v>
      </c>
      <c r="I8" s="108">
        <v>5</v>
      </c>
    </row>
    <row r="9" spans="1:9" ht="12.75">
      <c r="A9" s="107">
        <v>45328.549826215276</v>
      </c>
      <c r="B9" s="120" t="s">
        <v>48</v>
      </c>
      <c r="C9" s="120" t="s">
        <v>34</v>
      </c>
      <c r="D9" s="120" t="s">
        <v>34</v>
      </c>
      <c r="E9" s="108" t="s">
        <v>102</v>
      </c>
      <c r="F9" s="108">
        <v>5</v>
      </c>
      <c r="G9" s="108">
        <v>5</v>
      </c>
      <c r="H9" s="108">
        <v>5</v>
      </c>
      <c r="I9" s="108">
        <v>5</v>
      </c>
    </row>
    <row r="10" spans="1:9" ht="12.75">
      <c r="A10" s="107">
        <v>45328.54988871528</v>
      </c>
      <c r="B10" s="120" t="s">
        <v>47</v>
      </c>
      <c r="C10" s="120" t="s">
        <v>34</v>
      </c>
      <c r="D10" s="120" t="s">
        <v>34</v>
      </c>
      <c r="E10" s="108" t="s">
        <v>67</v>
      </c>
      <c r="F10" s="108">
        <v>5</v>
      </c>
      <c r="G10" s="108">
        <v>5</v>
      </c>
      <c r="H10" s="108">
        <v>5</v>
      </c>
      <c r="I10" s="108">
        <v>5</v>
      </c>
    </row>
    <row r="11" spans="1:10" ht="12.75">
      <c r="A11" s="107">
        <v>45328.55913581018</v>
      </c>
      <c r="B11" s="120" t="s">
        <v>48</v>
      </c>
      <c r="C11" s="120" t="s">
        <v>34</v>
      </c>
      <c r="D11" s="120" t="s">
        <v>115</v>
      </c>
      <c r="E11" s="108" t="s">
        <v>106</v>
      </c>
      <c r="F11" s="108">
        <v>4</v>
      </c>
      <c r="G11" s="108">
        <v>4</v>
      </c>
      <c r="H11" s="108">
        <v>3</v>
      </c>
      <c r="I11" s="108">
        <v>4</v>
      </c>
      <c r="J11" s="108" t="s">
        <v>107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zoomScale="160" zoomScaleNormal="160" zoomScalePageLayoutView="0" workbookViewId="0" topLeftCell="A7">
      <selection activeCell="E37" sqref="E37"/>
    </sheetView>
  </sheetViews>
  <sheetFormatPr defaultColWidth="8.7109375" defaultRowHeight="12.75"/>
  <cols>
    <col min="1" max="1" width="7.00390625" style="46" customWidth="1"/>
    <col min="2" max="2" width="15.00390625" style="46" customWidth="1"/>
    <col min="3" max="3" width="11.57421875" style="46" customWidth="1"/>
    <col min="4" max="4" width="17.28125" style="46" customWidth="1"/>
    <col min="5" max="5" width="10.8515625" style="46" bestFit="1" customWidth="1"/>
    <col min="6" max="6" width="10.8515625" style="46" customWidth="1"/>
    <col min="7" max="7" width="11.57421875" style="46" bestFit="1" customWidth="1"/>
    <col min="8" max="8" width="9.00390625" style="46" customWidth="1"/>
    <col min="9" max="12" width="5.00390625" style="46" customWidth="1"/>
    <col min="13" max="13" width="8.140625" style="49" bestFit="1" customWidth="1"/>
    <col min="14" max="16384" width="8.7109375" style="49" customWidth="1"/>
  </cols>
  <sheetData>
    <row r="1" spans="1:12" s="41" customFormat="1" ht="18.75">
      <c r="A1" s="37" t="s">
        <v>0</v>
      </c>
      <c r="B1" s="38" t="s">
        <v>23</v>
      </c>
      <c r="C1" s="38" t="s">
        <v>33</v>
      </c>
      <c r="D1" s="38" t="s">
        <v>24</v>
      </c>
      <c r="E1" s="39" t="s">
        <v>25</v>
      </c>
      <c r="F1" s="39" t="s">
        <v>16</v>
      </c>
      <c r="G1" s="39" t="s">
        <v>21</v>
      </c>
      <c r="H1" s="39" t="s">
        <v>8</v>
      </c>
      <c r="I1" s="40"/>
      <c r="J1" s="40"/>
      <c r="K1" s="40"/>
      <c r="L1" s="40"/>
    </row>
    <row r="2" spans="1:12" s="41" customFormat="1" ht="18.75">
      <c r="A2" s="37"/>
      <c r="B2" s="38"/>
      <c r="C2" s="38"/>
      <c r="D2" s="38"/>
      <c r="E2" s="39" t="s">
        <v>17</v>
      </c>
      <c r="F2" s="39" t="s">
        <v>17</v>
      </c>
      <c r="G2" s="39"/>
      <c r="H2" s="39" t="s">
        <v>18</v>
      </c>
      <c r="I2" s="43">
        <v>1</v>
      </c>
      <c r="J2" s="43">
        <v>2</v>
      </c>
      <c r="K2" s="43">
        <v>3</v>
      </c>
      <c r="L2" s="43">
        <v>4</v>
      </c>
    </row>
    <row r="3" spans="1:13" ht="18.75">
      <c r="A3" s="46">
        <v>1</v>
      </c>
      <c r="B3" s="47" t="s">
        <v>82</v>
      </c>
      <c r="C3" s="47"/>
      <c r="D3" s="110"/>
      <c r="E3" s="46">
        <v>0</v>
      </c>
      <c r="F3" s="46">
        <v>0</v>
      </c>
      <c r="G3" s="46">
        <v>0</v>
      </c>
      <c r="H3" s="46">
        <v>1</v>
      </c>
      <c r="I3" s="48">
        <v>5</v>
      </c>
      <c r="J3" s="48">
        <v>5</v>
      </c>
      <c r="K3" s="48">
        <v>5</v>
      </c>
      <c r="L3" s="48">
        <v>5</v>
      </c>
      <c r="M3" s="41"/>
    </row>
    <row r="4" spans="1:13" s="51" customFormat="1" ht="18.75">
      <c r="A4" s="50">
        <v>2</v>
      </c>
      <c r="B4" s="47" t="s">
        <v>47</v>
      </c>
      <c r="C4" s="47" t="s">
        <v>34</v>
      </c>
      <c r="D4" s="111" t="s">
        <v>36</v>
      </c>
      <c r="E4" s="46">
        <v>1</v>
      </c>
      <c r="F4" s="46">
        <v>0</v>
      </c>
      <c r="G4" s="46">
        <v>0</v>
      </c>
      <c r="H4" s="46">
        <v>1</v>
      </c>
      <c r="I4" s="48">
        <v>3</v>
      </c>
      <c r="J4" s="48">
        <v>5</v>
      </c>
      <c r="K4" s="48">
        <v>5</v>
      </c>
      <c r="L4" s="48">
        <v>5</v>
      </c>
      <c r="M4" s="41"/>
    </row>
    <row r="5" spans="1:13" ht="18.75">
      <c r="A5" s="46">
        <v>3</v>
      </c>
      <c r="B5" s="47" t="s">
        <v>47</v>
      </c>
      <c r="C5" s="47" t="s">
        <v>34</v>
      </c>
      <c r="D5" s="111" t="s">
        <v>35</v>
      </c>
      <c r="E5" s="46">
        <v>0</v>
      </c>
      <c r="F5" s="46">
        <v>0</v>
      </c>
      <c r="G5" s="46">
        <v>0</v>
      </c>
      <c r="H5" s="46">
        <v>1</v>
      </c>
      <c r="I5" s="48">
        <v>3</v>
      </c>
      <c r="J5" s="48">
        <v>4</v>
      </c>
      <c r="K5" s="48">
        <v>4</v>
      </c>
      <c r="L5" s="48">
        <v>4</v>
      </c>
      <c r="M5" s="41"/>
    </row>
    <row r="6" spans="1:13" ht="18.75">
      <c r="A6" s="50">
        <v>4</v>
      </c>
      <c r="B6" s="47" t="s">
        <v>48</v>
      </c>
      <c r="C6" s="47" t="s">
        <v>34</v>
      </c>
      <c r="D6" s="47" t="s">
        <v>34</v>
      </c>
      <c r="E6" s="46">
        <v>0</v>
      </c>
      <c r="F6" s="46">
        <v>0</v>
      </c>
      <c r="G6" s="46">
        <v>0</v>
      </c>
      <c r="H6" s="46">
        <v>1</v>
      </c>
      <c r="I6" s="48">
        <v>4</v>
      </c>
      <c r="J6" s="48">
        <v>5</v>
      </c>
      <c r="K6" s="48">
        <v>5</v>
      </c>
      <c r="L6" s="48">
        <v>4</v>
      </c>
      <c r="M6" s="41"/>
    </row>
    <row r="7" spans="1:13" ht="18.75">
      <c r="A7" s="46">
        <v>5</v>
      </c>
      <c r="B7" s="47" t="s">
        <v>48</v>
      </c>
      <c r="C7" s="47" t="s">
        <v>34</v>
      </c>
      <c r="D7" s="111" t="s">
        <v>34</v>
      </c>
      <c r="E7" s="46">
        <v>1</v>
      </c>
      <c r="F7" s="46">
        <v>0</v>
      </c>
      <c r="G7" s="46">
        <v>1</v>
      </c>
      <c r="H7" s="46">
        <v>1</v>
      </c>
      <c r="I7" s="48">
        <v>5</v>
      </c>
      <c r="J7" s="48">
        <v>5</v>
      </c>
      <c r="K7" s="48">
        <v>5</v>
      </c>
      <c r="L7" s="48">
        <v>5</v>
      </c>
      <c r="M7" s="41"/>
    </row>
    <row r="8" spans="1:13" ht="18.75">
      <c r="A8" s="50">
        <v>6</v>
      </c>
      <c r="B8" s="47" t="s">
        <v>47</v>
      </c>
      <c r="C8" s="47" t="s">
        <v>34</v>
      </c>
      <c r="D8" s="111" t="s">
        <v>35</v>
      </c>
      <c r="E8" s="46">
        <v>0</v>
      </c>
      <c r="F8" s="46">
        <v>0</v>
      </c>
      <c r="G8" s="46">
        <v>0</v>
      </c>
      <c r="H8" s="46">
        <v>1</v>
      </c>
      <c r="I8" s="48">
        <v>4</v>
      </c>
      <c r="J8" s="48">
        <v>5</v>
      </c>
      <c r="K8" s="48">
        <v>5</v>
      </c>
      <c r="L8" s="48">
        <v>4</v>
      </c>
      <c r="M8" s="41"/>
    </row>
    <row r="9" spans="1:13" ht="18.75">
      <c r="A9" s="46">
        <v>7</v>
      </c>
      <c r="B9" s="47" t="s">
        <v>47</v>
      </c>
      <c r="C9" s="47" t="s">
        <v>34</v>
      </c>
      <c r="D9" s="111" t="s">
        <v>35</v>
      </c>
      <c r="E9" s="46">
        <v>0</v>
      </c>
      <c r="F9" s="46">
        <v>0</v>
      </c>
      <c r="G9" s="46">
        <v>0</v>
      </c>
      <c r="H9" s="46">
        <v>1</v>
      </c>
      <c r="I9" s="48">
        <v>5</v>
      </c>
      <c r="J9" s="48">
        <v>5</v>
      </c>
      <c r="K9" s="48">
        <v>5</v>
      </c>
      <c r="L9" s="48">
        <v>5</v>
      </c>
      <c r="M9" s="41"/>
    </row>
    <row r="10" spans="1:13" ht="18.75">
      <c r="A10" s="50">
        <v>8</v>
      </c>
      <c r="B10" s="47" t="s">
        <v>48</v>
      </c>
      <c r="C10" s="47" t="s">
        <v>34</v>
      </c>
      <c r="D10" s="111" t="s">
        <v>34</v>
      </c>
      <c r="E10" s="46">
        <v>0</v>
      </c>
      <c r="F10" s="46">
        <v>1</v>
      </c>
      <c r="G10" s="46">
        <v>1</v>
      </c>
      <c r="H10" s="46">
        <v>1</v>
      </c>
      <c r="I10" s="48">
        <v>5</v>
      </c>
      <c r="J10" s="48">
        <v>5</v>
      </c>
      <c r="K10" s="48">
        <v>5</v>
      </c>
      <c r="L10" s="48">
        <v>5</v>
      </c>
      <c r="M10" s="41"/>
    </row>
    <row r="11" spans="1:13" ht="18.75">
      <c r="A11" s="46">
        <v>9</v>
      </c>
      <c r="B11" s="47" t="s">
        <v>47</v>
      </c>
      <c r="C11" s="47" t="s">
        <v>34</v>
      </c>
      <c r="D11" s="111" t="s">
        <v>34</v>
      </c>
      <c r="E11" s="46">
        <v>0</v>
      </c>
      <c r="F11" s="46">
        <v>0</v>
      </c>
      <c r="G11" s="46">
        <v>0</v>
      </c>
      <c r="H11" s="46">
        <v>1</v>
      </c>
      <c r="I11" s="48">
        <v>5</v>
      </c>
      <c r="J11" s="48">
        <v>5</v>
      </c>
      <c r="K11" s="48">
        <v>5</v>
      </c>
      <c r="L11" s="48">
        <v>5</v>
      </c>
      <c r="M11" s="41"/>
    </row>
    <row r="12" spans="1:13" ht="18.75">
      <c r="A12" s="50">
        <v>10</v>
      </c>
      <c r="B12" s="47" t="s">
        <v>48</v>
      </c>
      <c r="C12" s="47" t="s">
        <v>34</v>
      </c>
      <c r="D12" s="111" t="s">
        <v>115</v>
      </c>
      <c r="E12" s="46">
        <v>0</v>
      </c>
      <c r="F12" s="46">
        <v>0</v>
      </c>
      <c r="G12" s="46">
        <v>1</v>
      </c>
      <c r="H12" s="46">
        <v>0</v>
      </c>
      <c r="I12" s="48">
        <v>4</v>
      </c>
      <c r="J12" s="48">
        <v>4</v>
      </c>
      <c r="K12" s="48">
        <v>3</v>
      </c>
      <c r="L12" s="48">
        <v>4</v>
      </c>
      <c r="M12" s="41"/>
    </row>
    <row r="13" spans="3:13" ht="18.75">
      <c r="C13" s="52"/>
      <c r="D13" s="52"/>
      <c r="E13" s="53">
        <f>COUNTIF(E3:E12,1)</f>
        <v>2</v>
      </c>
      <c r="F13" s="53">
        <f>COUNTIF(F3:F12,1)</f>
        <v>1</v>
      </c>
      <c r="G13" s="53">
        <f>COUNTIF(G3:G12,1)</f>
        <v>3</v>
      </c>
      <c r="H13" s="53">
        <f>COUNTIF(H3:H12,1)</f>
        <v>9</v>
      </c>
      <c r="I13" s="54">
        <f>AVERAGE(I3:I12)</f>
        <v>4.3</v>
      </c>
      <c r="J13" s="54">
        <f>AVERAGE(J3:J12)</f>
        <v>4.8</v>
      </c>
      <c r="K13" s="54">
        <f>AVERAGE(K3:K12)</f>
        <v>4.7</v>
      </c>
      <c r="L13" s="54">
        <f>AVERAGE(L3:L12)</f>
        <v>4.6</v>
      </c>
      <c r="M13" s="54">
        <f>AVERAGE(I3:L12)</f>
        <v>4.6</v>
      </c>
    </row>
    <row r="14" spans="2:13" ht="23.25" customHeight="1">
      <c r="B14" s="52"/>
      <c r="C14" s="52"/>
      <c r="D14" s="52"/>
      <c r="E14" s="55">
        <f aca="true" t="shared" si="0" ref="E14:L14">STDEV(E3:E12)</f>
        <v>0.4216370213557839</v>
      </c>
      <c r="F14" s="55">
        <f t="shared" si="0"/>
        <v>0.31622776601683794</v>
      </c>
      <c r="G14" s="55">
        <f t="shared" si="0"/>
        <v>0.48304589153964794</v>
      </c>
      <c r="H14" s="55">
        <f t="shared" si="0"/>
        <v>0.316227766016838</v>
      </c>
      <c r="I14" s="56">
        <f t="shared" si="0"/>
        <v>0.8232726023485643</v>
      </c>
      <c r="J14" s="56">
        <f t="shared" si="0"/>
        <v>0.42163702135578385</v>
      </c>
      <c r="K14" s="56">
        <f t="shared" si="0"/>
        <v>0.6749485577105524</v>
      </c>
      <c r="L14" s="56">
        <f t="shared" si="0"/>
        <v>0.5163977794943229</v>
      </c>
      <c r="M14" s="56">
        <f>STDEV(I3:L12)</f>
        <v>0.6324555320336763</v>
      </c>
    </row>
    <row r="15" spans="2:18" ht="18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8">
        <f>STDEV(I3:L12)</f>
        <v>0.6324555320336763</v>
      </c>
      <c r="M15" s="59"/>
      <c r="N15" s="57"/>
      <c r="O15" s="57"/>
      <c r="P15" s="57"/>
      <c r="Q15" s="57"/>
      <c r="R15" s="57"/>
    </row>
    <row r="16" spans="2:13" ht="18.75">
      <c r="B16" s="72" t="s">
        <v>15</v>
      </c>
      <c r="C16" s="72"/>
      <c r="D16" s="72"/>
      <c r="E16" s="57"/>
      <c r="F16" s="57"/>
      <c r="G16" s="57"/>
      <c r="H16" s="57"/>
      <c r="I16" s="57"/>
      <c r="J16" s="57"/>
      <c r="K16" s="57"/>
      <c r="L16" s="60">
        <f>AVERAGE(I3:L12)</f>
        <v>4.6</v>
      </c>
      <c r="M16" s="59"/>
    </row>
    <row r="17" spans="2:13" ht="18.75">
      <c r="B17" s="47" t="s">
        <v>47</v>
      </c>
      <c r="C17" s="47"/>
      <c r="D17" s="69">
        <v>5</v>
      </c>
      <c r="E17" s="57"/>
      <c r="F17" s="57"/>
      <c r="G17" s="57"/>
      <c r="H17" s="57"/>
      <c r="I17" s="57"/>
      <c r="J17" s="57"/>
      <c r="K17" s="57"/>
      <c r="L17" s="57"/>
      <c r="M17" s="57"/>
    </row>
    <row r="18" spans="2:13" ht="18.75">
      <c r="B18" s="47" t="s">
        <v>48</v>
      </c>
      <c r="C18" s="47"/>
      <c r="D18" s="69">
        <v>4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2:13" ht="18.75">
      <c r="B19" s="47" t="s">
        <v>82</v>
      </c>
      <c r="C19" s="47"/>
      <c r="D19" s="69">
        <v>1</v>
      </c>
      <c r="E19" s="57"/>
      <c r="F19" s="57"/>
      <c r="G19" s="57"/>
      <c r="H19" s="57"/>
      <c r="I19" s="57"/>
      <c r="J19" s="57"/>
      <c r="K19" s="57"/>
      <c r="L19" s="57"/>
      <c r="M19" s="57"/>
    </row>
    <row r="20" spans="2:8" ht="18.75">
      <c r="B20" s="40" t="s">
        <v>3</v>
      </c>
      <c r="C20" s="40"/>
      <c r="D20" s="40">
        <f>SUM(D17:D19)</f>
        <v>10</v>
      </c>
      <c r="E20" s="57"/>
      <c r="F20" s="57"/>
      <c r="G20" s="57"/>
      <c r="H20" s="57"/>
    </row>
    <row r="21" spans="1:12" ht="18.75">
      <c r="A21" s="49"/>
      <c r="E21" s="57"/>
      <c r="F21" s="57"/>
      <c r="G21" s="57"/>
      <c r="H21" s="57"/>
      <c r="I21" s="49"/>
      <c r="J21" s="49"/>
      <c r="K21" s="49"/>
      <c r="L21" s="49"/>
    </row>
    <row r="22" spans="1:12" ht="18.75">
      <c r="A22" s="49"/>
      <c r="B22" s="45" t="s">
        <v>8</v>
      </c>
      <c r="C22" s="45"/>
      <c r="D22" s="70"/>
      <c r="E22" s="57"/>
      <c r="F22" s="57"/>
      <c r="G22" s="57"/>
      <c r="H22" s="57"/>
      <c r="I22" s="49"/>
      <c r="J22" s="49"/>
      <c r="K22" s="49"/>
      <c r="L22" s="49"/>
    </row>
    <row r="23" spans="1:12" ht="18.75">
      <c r="A23" s="49"/>
      <c r="B23" s="47" t="s">
        <v>34</v>
      </c>
      <c r="C23" s="47"/>
      <c r="D23" s="69">
        <v>9</v>
      </c>
      <c r="E23" s="57"/>
      <c r="F23" s="57"/>
      <c r="G23" s="57"/>
      <c r="H23" s="57"/>
      <c r="I23" s="49"/>
      <c r="J23" s="49"/>
      <c r="K23" s="49"/>
      <c r="L23" s="49"/>
    </row>
    <row r="24" spans="1:12" ht="18.75">
      <c r="A24" s="49"/>
      <c r="B24" s="47" t="s">
        <v>116</v>
      </c>
      <c r="C24" s="47"/>
      <c r="D24" s="69">
        <v>1</v>
      </c>
      <c r="E24" s="57"/>
      <c r="F24" s="57"/>
      <c r="G24" s="57"/>
      <c r="H24" s="57"/>
      <c r="I24" s="49"/>
      <c r="J24" s="49"/>
      <c r="K24" s="49"/>
      <c r="L24" s="49"/>
    </row>
    <row r="25" spans="1:12" ht="18.75">
      <c r="A25" s="49"/>
      <c r="B25" s="47"/>
      <c r="C25" s="118" t="s">
        <v>3</v>
      </c>
      <c r="D25" s="119">
        <f>SUM(D23:D24)</f>
        <v>10</v>
      </c>
      <c r="E25" s="57"/>
      <c r="F25" s="57"/>
      <c r="G25" s="57"/>
      <c r="H25" s="57"/>
      <c r="I25" s="49"/>
      <c r="J25" s="49"/>
      <c r="K25" s="49"/>
      <c r="L25" s="49"/>
    </row>
    <row r="26" spans="1:12" ht="18.75">
      <c r="A26" s="49"/>
      <c r="E26" s="57"/>
      <c r="F26" s="57"/>
      <c r="G26" s="57"/>
      <c r="H26" s="57"/>
      <c r="I26" s="49"/>
      <c r="J26" s="49"/>
      <c r="K26" s="49"/>
      <c r="L26" s="49"/>
    </row>
    <row r="27" spans="1:12" ht="18.75">
      <c r="A27" s="49"/>
      <c r="E27" s="57"/>
      <c r="F27" s="57"/>
      <c r="G27" s="57"/>
      <c r="H27" s="57"/>
      <c r="I27" s="49"/>
      <c r="J27" s="49"/>
      <c r="K27" s="49"/>
      <c r="L27" s="49"/>
    </row>
    <row r="28" spans="1:12" ht="18.75">
      <c r="A28" s="49"/>
      <c r="B28" s="44" t="s">
        <v>24</v>
      </c>
      <c r="C28" s="44"/>
      <c r="D28" s="71"/>
      <c r="E28" s="57"/>
      <c r="F28" s="57"/>
      <c r="G28" s="57"/>
      <c r="H28" s="57"/>
      <c r="I28" s="49"/>
      <c r="J28" s="49"/>
      <c r="K28" s="49"/>
      <c r="L28" s="49"/>
    </row>
    <row r="29" spans="1:12" ht="18.75">
      <c r="A29" s="49"/>
      <c r="B29" s="52" t="s">
        <v>34</v>
      </c>
      <c r="C29" s="52"/>
      <c r="D29" s="69">
        <v>4</v>
      </c>
      <c r="E29" s="57"/>
      <c r="F29" s="57"/>
      <c r="G29" s="57"/>
      <c r="H29" s="57"/>
      <c r="I29" s="49"/>
      <c r="J29" s="49"/>
      <c r="K29" s="49"/>
      <c r="L29" s="49"/>
    </row>
    <row r="30" spans="1:12" ht="18.75">
      <c r="A30" s="49"/>
      <c r="B30" s="52" t="s">
        <v>115</v>
      </c>
      <c r="C30" s="52"/>
      <c r="D30" s="69">
        <v>1</v>
      </c>
      <c r="E30" s="57"/>
      <c r="F30" s="57"/>
      <c r="G30" s="57"/>
      <c r="H30" s="57"/>
      <c r="I30" s="49"/>
      <c r="J30" s="49"/>
      <c r="K30" s="49"/>
      <c r="L30" s="49"/>
    </row>
    <row r="31" spans="1:12" ht="18.75">
      <c r="A31" s="49"/>
      <c r="B31" s="47" t="s">
        <v>36</v>
      </c>
      <c r="C31" s="52"/>
      <c r="D31" s="69">
        <v>1</v>
      </c>
      <c r="E31" s="57"/>
      <c r="F31" s="57"/>
      <c r="G31" s="57"/>
      <c r="H31" s="57"/>
      <c r="I31" s="49"/>
      <c r="J31" s="49"/>
      <c r="K31" s="49"/>
      <c r="L31" s="49"/>
    </row>
    <row r="32" spans="1:12" ht="18.75">
      <c r="A32" s="49"/>
      <c r="B32" s="47" t="s">
        <v>35</v>
      </c>
      <c r="C32" s="52"/>
      <c r="D32" s="69">
        <v>3</v>
      </c>
      <c r="E32" s="57"/>
      <c r="F32" s="57"/>
      <c r="G32" s="57"/>
      <c r="H32" s="57"/>
      <c r="I32" s="49"/>
      <c r="J32" s="49"/>
      <c r="K32" s="49"/>
      <c r="L32" s="49"/>
    </row>
    <row r="33" spans="1:12" ht="18.75">
      <c r="A33" s="49"/>
      <c r="B33" s="47" t="s">
        <v>116</v>
      </c>
      <c r="C33" s="52"/>
      <c r="D33" s="69">
        <v>1</v>
      </c>
      <c r="E33" s="57"/>
      <c r="F33" s="57"/>
      <c r="G33" s="57"/>
      <c r="H33" s="57"/>
      <c r="I33" s="49"/>
      <c r="J33" s="49"/>
      <c r="K33" s="49"/>
      <c r="L33" s="49"/>
    </row>
    <row r="34" spans="1:12" ht="18.75">
      <c r="A34" s="49"/>
      <c r="B34" s="64" t="s">
        <v>3</v>
      </c>
      <c r="C34" s="64"/>
      <c r="D34" s="64">
        <f>SUM(D29:D33)</f>
        <v>10</v>
      </c>
      <c r="E34" s="57"/>
      <c r="F34" s="57"/>
      <c r="G34" s="57"/>
      <c r="H34" s="57"/>
      <c r="I34" s="49"/>
      <c r="J34" s="49"/>
      <c r="K34" s="49"/>
      <c r="L34" s="49"/>
    </row>
    <row r="35" spans="1:12" ht="18.75">
      <c r="A35" s="49"/>
      <c r="E35" s="57"/>
      <c r="F35" s="57"/>
      <c r="G35" s="57"/>
      <c r="H35" s="57"/>
      <c r="I35" s="49"/>
      <c r="J35" s="49"/>
      <c r="K35" s="49"/>
      <c r="L35" s="49"/>
    </row>
    <row r="36" spans="1:12" ht="18.75">
      <c r="A36" s="49"/>
      <c r="E36" s="57"/>
      <c r="F36" s="57"/>
      <c r="G36" s="57"/>
      <c r="H36" s="57"/>
      <c r="I36" s="49"/>
      <c r="J36" s="49"/>
      <c r="K36" s="49"/>
      <c r="L36" s="49"/>
    </row>
    <row r="37" spans="1:12" ht="18.75">
      <c r="A37" s="49"/>
      <c r="B37" s="42" t="s">
        <v>9</v>
      </c>
      <c r="C37" s="42"/>
      <c r="D37" s="61"/>
      <c r="E37" s="57"/>
      <c r="F37" s="57"/>
      <c r="G37" s="57"/>
      <c r="H37" s="57"/>
      <c r="I37" s="49"/>
      <c r="J37" s="49"/>
      <c r="K37" s="49"/>
      <c r="L37" s="49"/>
    </row>
    <row r="38" spans="1:12" ht="18.75">
      <c r="A38" s="49"/>
      <c r="B38" s="63" t="s">
        <v>12</v>
      </c>
      <c r="C38" s="63"/>
      <c r="D38" s="46">
        <v>9</v>
      </c>
      <c r="E38" s="57"/>
      <c r="F38" s="57"/>
      <c r="G38" s="57"/>
      <c r="H38" s="57"/>
      <c r="I38" s="49"/>
      <c r="J38" s="49"/>
      <c r="K38" s="49"/>
      <c r="L38" s="49"/>
    </row>
    <row r="39" spans="1:12" ht="18.75">
      <c r="A39" s="49"/>
      <c r="B39" s="52" t="s">
        <v>21</v>
      </c>
      <c r="C39" s="52"/>
      <c r="D39" s="46">
        <v>3</v>
      </c>
      <c r="E39" s="57"/>
      <c r="F39" s="57"/>
      <c r="G39" s="57"/>
      <c r="H39" s="57"/>
      <c r="I39" s="49"/>
      <c r="J39" s="49"/>
      <c r="K39" s="49"/>
      <c r="L39" s="49"/>
    </row>
    <row r="40" spans="1:12" ht="18.75">
      <c r="A40" s="49"/>
      <c r="B40" s="52" t="s">
        <v>26</v>
      </c>
      <c r="C40" s="52"/>
      <c r="D40" s="46">
        <v>2</v>
      </c>
      <c r="E40" s="57"/>
      <c r="F40" s="57"/>
      <c r="G40" s="57"/>
      <c r="H40" s="57"/>
      <c r="I40" s="49"/>
      <c r="J40" s="49"/>
      <c r="K40" s="49"/>
      <c r="L40" s="49"/>
    </row>
    <row r="41" spans="1:12" ht="18.75">
      <c r="A41" s="49"/>
      <c r="B41" s="52" t="s">
        <v>14</v>
      </c>
      <c r="C41" s="52"/>
      <c r="D41" s="46">
        <v>1</v>
      </c>
      <c r="E41" s="57"/>
      <c r="F41" s="57"/>
      <c r="G41" s="57"/>
      <c r="H41" s="57"/>
      <c r="I41" s="49"/>
      <c r="J41" s="49"/>
      <c r="K41" s="49"/>
      <c r="L41" s="49"/>
    </row>
    <row r="42" spans="1:12" ht="18.75">
      <c r="A42" s="49"/>
      <c r="B42" s="64" t="s">
        <v>3</v>
      </c>
      <c r="C42" s="64"/>
      <c r="D42" s="64">
        <f>SUM(D38:D41)</f>
        <v>15</v>
      </c>
      <c r="E42" s="57"/>
      <c r="F42" s="57"/>
      <c r="G42" s="57"/>
      <c r="H42" s="57"/>
      <c r="I42" s="49"/>
      <c r="J42" s="49"/>
      <c r="K42" s="49"/>
      <c r="L42" s="49"/>
    </row>
    <row r="43" spans="1:12" ht="18.75">
      <c r="A43" s="49"/>
      <c r="E43" s="57"/>
      <c r="F43" s="57"/>
      <c r="G43" s="57"/>
      <c r="H43" s="57"/>
      <c r="I43" s="49"/>
      <c r="J43" s="49"/>
      <c r="K43" s="49"/>
      <c r="L43" s="49"/>
    </row>
    <row r="44" spans="1:12" ht="18.75">
      <c r="A44" s="49"/>
      <c r="E44" s="62"/>
      <c r="F44" s="62"/>
      <c r="G44" s="62"/>
      <c r="H44" s="62"/>
      <c r="I44" s="49"/>
      <c r="J44" s="49"/>
      <c r="K44" s="49"/>
      <c r="L44" s="49"/>
    </row>
    <row r="45" spans="1:12" ht="18.75">
      <c r="A45" s="49"/>
      <c r="E45" s="62"/>
      <c r="F45" s="62"/>
      <c r="G45" s="62"/>
      <c r="H45" s="62"/>
      <c r="I45" s="49"/>
      <c r="J45" s="49"/>
      <c r="K45" s="49"/>
      <c r="L45" s="49"/>
    </row>
    <row r="46" spans="1:12" ht="18.75">
      <c r="A46" s="49"/>
      <c r="E46" s="62"/>
      <c r="F46" s="62"/>
      <c r="G46" s="62"/>
      <c r="H46" s="62"/>
      <c r="I46" s="49"/>
      <c r="J46" s="49"/>
      <c r="K46" s="49"/>
      <c r="L46" s="49"/>
    </row>
    <row r="47" spans="1:12" ht="18.75">
      <c r="A47" s="49"/>
      <c r="E47" s="62"/>
      <c r="F47" s="62"/>
      <c r="G47" s="62"/>
      <c r="H47" s="62"/>
      <c r="I47" s="49"/>
      <c r="J47" s="49"/>
      <c r="K47" s="49"/>
      <c r="L47" s="49"/>
    </row>
    <row r="48" spans="1:12" ht="18.75">
      <c r="A48" s="49"/>
      <c r="E48" s="62"/>
      <c r="F48" s="62"/>
      <c r="G48" s="62"/>
      <c r="H48" s="62"/>
      <c r="I48" s="49"/>
      <c r="J48" s="49"/>
      <c r="K48" s="49"/>
      <c r="L48" s="49"/>
    </row>
    <row r="49" spans="1:12" ht="18.75">
      <c r="A49" s="49"/>
      <c r="E49" s="62"/>
      <c r="F49" s="62"/>
      <c r="G49" s="62"/>
      <c r="H49" s="62"/>
      <c r="I49" s="49"/>
      <c r="J49" s="49"/>
      <c r="K49" s="49"/>
      <c r="L49" s="49"/>
    </row>
    <row r="50" spans="1:12" ht="18.75">
      <c r="A50" s="49"/>
      <c r="E50" s="62"/>
      <c r="F50" s="62"/>
      <c r="G50" s="62"/>
      <c r="H50" s="62"/>
      <c r="I50" s="49"/>
      <c r="J50" s="49"/>
      <c r="K50" s="49"/>
      <c r="L50" s="49"/>
    </row>
    <row r="53" spans="1:12" ht="18.75">
      <c r="A53" s="49"/>
      <c r="D53" s="57"/>
      <c r="I53" s="49"/>
      <c r="J53" s="49"/>
      <c r="K53" s="49"/>
      <c r="L53" s="49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60" zoomScaleNormal="160" zoomScalePageLayoutView="0" workbookViewId="0" topLeftCell="A4">
      <selection activeCell="K20" sqref="K20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10.57421875" style="1" customWidth="1"/>
    <col min="12" max="16384" width="8.7109375" style="1" customWidth="1"/>
  </cols>
  <sheetData>
    <row r="1" spans="1:11" s="25" customFormat="1" ht="26.25">
      <c r="A1" s="126" t="s">
        <v>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25" customFormat="1" ht="26.25">
      <c r="A2" s="126" t="s">
        <v>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25" customFormat="1" ht="26.25">
      <c r="A3" s="127" t="s">
        <v>89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s="25" customFormat="1" ht="26.25">
      <c r="A4" s="126" t="s">
        <v>90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s="25" customFormat="1" ht="26.25">
      <c r="A5" s="126" t="s">
        <v>91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s="25" customFormat="1" ht="26.25">
      <c r="A6" s="126" t="s">
        <v>49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s="25" customFormat="1" ht="26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ht="21">
      <c r="B8" s="1" t="s">
        <v>88</v>
      </c>
    </row>
    <row r="9" ht="21">
      <c r="A9" s="1" t="s">
        <v>92</v>
      </c>
    </row>
    <row r="10" ht="21">
      <c r="A10" s="1" t="s">
        <v>108</v>
      </c>
    </row>
    <row r="11" ht="21">
      <c r="A11" s="1" t="s">
        <v>109</v>
      </c>
    </row>
    <row r="12" ht="21">
      <c r="A12" s="1" t="s">
        <v>110</v>
      </c>
    </row>
    <row r="13" ht="21">
      <c r="B13" s="1" t="s">
        <v>131</v>
      </c>
    </row>
    <row r="14" ht="21">
      <c r="A14" s="1" t="s">
        <v>118</v>
      </c>
    </row>
    <row r="15" ht="21">
      <c r="B15" s="1" t="s">
        <v>132</v>
      </c>
    </row>
    <row r="16" spans="1:10" ht="21">
      <c r="A16" s="125" t="s">
        <v>137</v>
      </c>
      <c r="B16" s="125"/>
      <c r="C16" s="125"/>
      <c r="D16" s="125"/>
      <c r="E16" s="125"/>
      <c r="F16" s="125"/>
      <c r="G16" s="125"/>
      <c r="H16" s="125"/>
      <c r="I16" s="125"/>
      <c r="J16" s="125"/>
    </row>
    <row r="17" spans="1:7" ht="21">
      <c r="A17" s="1" t="s">
        <v>136</v>
      </c>
      <c r="B17" s="88"/>
      <c r="C17" s="88"/>
      <c r="D17" s="88"/>
      <c r="E17" s="89"/>
      <c r="F17" s="90"/>
      <c r="G17" s="2"/>
    </row>
    <row r="18" spans="1:7" ht="21">
      <c r="A18" s="1" t="s">
        <v>133</v>
      </c>
      <c r="B18" s="88"/>
      <c r="C18" s="88"/>
      <c r="D18" s="88"/>
      <c r="E18" s="89"/>
      <c r="F18" s="90"/>
      <c r="G18" s="2"/>
    </row>
    <row r="19" ht="21">
      <c r="B19" s="1" t="s">
        <v>134</v>
      </c>
    </row>
    <row r="20" ht="21">
      <c r="A20" s="1" t="s">
        <v>135</v>
      </c>
    </row>
    <row r="21" s="28" customFormat="1" ht="21.75" customHeight="1">
      <c r="A21" s="1" t="s">
        <v>125</v>
      </c>
    </row>
    <row r="22" spans="2:7" s="5" customFormat="1" ht="21">
      <c r="B22" s="3" t="s">
        <v>138</v>
      </c>
      <c r="C22" s="11"/>
      <c r="D22" s="11"/>
      <c r="E22" s="12"/>
      <c r="F22" s="12"/>
      <c r="G22" s="11"/>
    </row>
    <row r="23" ht="21">
      <c r="A23" s="3" t="s">
        <v>139</v>
      </c>
    </row>
    <row r="24" ht="21">
      <c r="A24" s="3" t="s">
        <v>140</v>
      </c>
    </row>
    <row r="25" ht="21">
      <c r="A25" s="3" t="s">
        <v>141</v>
      </c>
    </row>
    <row r="26" ht="21">
      <c r="A26" s="3"/>
    </row>
    <row r="36" ht="21">
      <c r="B36" s="109" t="s">
        <v>44</v>
      </c>
    </row>
    <row r="37" ht="21">
      <c r="B37" s="1" t="s">
        <v>63</v>
      </c>
    </row>
    <row r="38" ht="21">
      <c r="B38" s="1" t="s">
        <v>64</v>
      </c>
    </row>
    <row r="39" ht="21">
      <c r="B39" s="1" t="s">
        <v>65</v>
      </c>
    </row>
    <row r="41" ht="21">
      <c r="B41" s="109" t="s">
        <v>45</v>
      </c>
    </row>
    <row r="42" ht="21">
      <c r="B42" s="1" t="s">
        <v>57</v>
      </c>
    </row>
    <row r="43" ht="21">
      <c r="B43" s="1" t="s">
        <v>58</v>
      </c>
    </row>
    <row r="44" ht="21">
      <c r="B44" s="1" t="s">
        <v>59</v>
      </c>
    </row>
    <row r="45" ht="21">
      <c r="B45" s="1" t="s">
        <v>60</v>
      </c>
    </row>
    <row r="46" ht="21">
      <c r="B46" s="1" t="s">
        <v>61</v>
      </c>
    </row>
    <row r="47" ht="21">
      <c r="B47" s="1" t="s">
        <v>62</v>
      </c>
    </row>
  </sheetData>
  <sheetProtection/>
  <mergeCells count="8">
    <mergeCell ref="A16:J16"/>
    <mergeCell ref="A1:K1"/>
    <mergeCell ref="A7:K7"/>
    <mergeCell ref="A2:K2"/>
    <mergeCell ref="A3:K3"/>
    <mergeCell ref="A5:K5"/>
    <mergeCell ref="A6:K6"/>
    <mergeCell ref="A4:K4"/>
  </mergeCells>
  <printOptions/>
  <pageMargins left="0.984251968503937" right="0" top="0.5905511811023623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120" zoomScaleNormal="120" zoomScalePageLayoutView="0" workbookViewId="0" topLeftCell="A10">
      <selection activeCell="A23" sqref="A23:IV24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1">
      <c r="A1" s="129" t="s">
        <v>13</v>
      </c>
      <c r="B1" s="129"/>
      <c r="C1" s="129"/>
      <c r="D1" s="129"/>
      <c r="E1" s="129"/>
      <c r="F1" s="129"/>
      <c r="G1" s="129"/>
      <c r="H1" s="129"/>
      <c r="I1" s="2"/>
    </row>
    <row r="3" spans="1:9" s="25" customFormat="1" ht="23.25">
      <c r="A3" s="131" t="s">
        <v>55</v>
      </c>
      <c r="B3" s="132"/>
      <c r="C3" s="132"/>
      <c r="D3" s="132"/>
      <c r="E3" s="132"/>
      <c r="F3" s="132"/>
      <c r="G3" s="132"/>
      <c r="H3" s="132"/>
      <c r="I3" s="36"/>
    </row>
    <row r="4" spans="1:9" s="25" customFormat="1" ht="23.25">
      <c r="A4" s="131" t="s">
        <v>83</v>
      </c>
      <c r="B4" s="132"/>
      <c r="C4" s="132"/>
      <c r="D4" s="132"/>
      <c r="E4" s="132"/>
      <c r="F4" s="132"/>
      <c r="G4" s="132"/>
      <c r="H4" s="132"/>
      <c r="I4" s="36"/>
    </row>
    <row r="5" spans="1:9" s="25" customFormat="1" ht="23.25">
      <c r="A5" s="134" t="s">
        <v>90</v>
      </c>
      <c r="B5" s="134"/>
      <c r="C5" s="134"/>
      <c r="D5" s="134"/>
      <c r="E5" s="134"/>
      <c r="F5" s="134"/>
      <c r="G5" s="134"/>
      <c r="H5" s="134"/>
      <c r="I5" s="36"/>
    </row>
    <row r="6" spans="1:9" s="25" customFormat="1" ht="23.25">
      <c r="A6" s="133" t="s">
        <v>111</v>
      </c>
      <c r="B6" s="133"/>
      <c r="C6" s="133"/>
      <c r="D6" s="133"/>
      <c r="E6" s="133"/>
      <c r="F6" s="133"/>
      <c r="G6" s="133"/>
      <c r="H6" s="133"/>
      <c r="I6" s="36"/>
    </row>
    <row r="7" spans="1:9" s="25" customFormat="1" ht="23.25">
      <c r="A7" s="133" t="s">
        <v>49</v>
      </c>
      <c r="B7" s="133"/>
      <c r="C7" s="133"/>
      <c r="D7" s="133"/>
      <c r="E7" s="133"/>
      <c r="F7" s="133"/>
      <c r="G7" s="133"/>
      <c r="H7" s="133"/>
      <c r="I7" s="36"/>
    </row>
    <row r="8" spans="1:9" s="25" customFormat="1" ht="23.25">
      <c r="A8" s="27"/>
      <c r="B8" s="27"/>
      <c r="C8" s="27"/>
      <c r="D8" s="27"/>
      <c r="E8" s="27"/>
      <c r="F8" s="27"/>
      <c r="G8" s="27"/>
      <c r="H8" s="27"/>
      <c r="I8" s="27"/>
    </row>
    <row r="9" ht="21">
      <c r="B9" s="1" t="s">
        <v>84</v>
      </c>
    </row>
    <row r="10" ht="21">
      <c r="A10" s="1" t="s">
        <v>112</v>
      </c>
    </row>
    <row r="11" ht="21">
      <c r="A11" s="1" t="s">
        <v>113</v>
      </c>
    </row>
    <row r="12" ht="21">
      <c r="A12" s="1" t="s">
        <v>114</v>
      </c>
    </row>
    <row r="14" ht="21">
      <c r="A14" s="4" t="s">
        <v>19</v>
      </c>
    </row>
    <row r="15" ht="21.75" thickBot="1">
      <c r="A15" s="3" t="s">
        <v>20</v>
      </c>
    </row>
    <row r="16" spans="2:7" ht="22.5" thickBot="1" thickTop="1">
      <c r="B16" s="130" t="s">
        <v>15</v>
      </c>
      <c r="C16" s="130"/>
      <c r="D16" s="130"/>
      <c r="E16" s="130"/>
      <c r="F16" s="7" t="s">
        <v>5</v>
      </c>
      <c r="G16" s="7" t="s">
        <v>6</v>
      </c>
    </row>
    <row r="17" spans="2:7" ht="21.75" thickTop="1">
      <c r="B17" s="10" t="s">
        <v>47</v>
      </c>
      <c r="C17" s="8"/>
      <c r="D17" s="8"/>
      <c r="E17" s="8"/>
      <c r="F17" s="13">
        <v>5</v>
      </c>
      <c r="G17" s="21">
        <f>F17*100/F$20</f>
        <v>50</v>
      </c>
    </row>
    <row r="18" spans="2:7" ht="21">
      <c r="B18" s="10" t="s">
        <v>48</v>
      </c>
      <c r="C18" s="8"/>
      <c r="D18" s="8"/>
      <c r="E18" s="8"/>
      <c r="F18" s="13">
        <v>4</v>
      </c>
      <c r="G18" s="21">
        <f>F18*100/F$20</f>
        <v>40</v>
      </c>
    </row>
    <row r="19" spans="2:7" ht="21.75" thickBot="1">
      <c r="B19" s="10" t="s">
        <v>82</v>
      </c>
      <c r="C19" s="8"/>
      <c r="D19" s="8"/>
      <c r="E19" s="8"/>
      <c r="F19" s="13">
        <v>1</v>
      </c>
      <c r="G19" s="21">
        <f>F19*100/F$20</f>
        <v>10</v>
      </c>
    </row>
    <row r="20" spans="2:7" ht="22.5" thickBot="1" thickTop="1">
      <c r="B20" s="130" t="s">
        <v>3</v>
      </c>
      <c r="C20" s="130"/>
      <c r="D20" s="130"/>
      <c r="E20" s="130"/>
      <c r="F20" s="9">
        <f>SUM(F17:F19)</f>
        <v>10</v>
      </c>
      <c r="G20" s="20">
        <f>SUM(G17:G19)</f>
        <v>100</v>
      </c>
    </row>
    <row r="21" ht="21.75" thickTop="1"/>
    <row r="22" ht="21">
      <c r="B22" s="1" t="s">
        <v>85</v>
      </c>
    </row>
    <row r="23" ht="21">
      <c r="A23" s="1" t="s">
        <v>117</v>
      </c>
    </row>
    <row r="24" ht="21">
      <c r="A24" s="1" t="s">
        <v>118</v>
      </c>
    </row>
    <row r="26" spans="1:8" ht="21">
      <c r="A26" s="29"/>
      <c r="B26" s="26"/>
      <c r="C26" s="26"/>
      <c r="D26" s="26"/>
      <c r="E26" s="26"/>
      <c r="F26" s="26"/>
      <c r="G26" s="26"/>
      <c r="H26" s="26"/>
    </row>
    <row r="27" spans="1:8" ht="21">
      <c r="A27" s="26"/>
      <c r="B27" s="135"/>
      <c r="C27" s="135"/>
      <c r="D27" s="135"/>
      <c r="E27" s="135"/>
      <c r="F27" s="8"/>
      <c r="G27" s="8"/>
      <c r="H27" s="26"/>
    </row>
    <row r="28" spans="1:8" ht="21">
      <c r="A28" s="26"/>
      <c r="B28" s="136"/>
      <c r="C28" s="136"/>
      <c r="D28" s="136"/>
      <c r="E28" s="136"/>
      <c r="F28" s="30"/>
      <c r="G28" s="24"/>
      <c r="H28" s="26"/>
    </row>
    <row r="29" spans="1:8" ht="21">
      <c r="A29" s="26"/>
      <c r="B29" s="136"/>
      <c r="C29" s="136"/>
      <c r="D29" s="136"/>
      <c r="E29" s="136"/>
      <c r="F29" s="30"/>
      <c r="G29" s="24"/>
      <c r="H29" s="26"/>
    </row>
    <row r="30" spans="1:8" ht="21">
      <c r="A30" s="26"/>
      <c r="B30" s="136"/>
      <c r="C30" s="136"/>
      <c r="D30" s="136"/>
      <c r="E30" s="136"/>
      <c r="F30" s="31"/>
      <c r="G30" s="24"/>
      <c r="H30" s="26"/>
    </row>
    <row r="31" spans="1:8" ht="21">
      <c r="A31" s="26"/>
      <c r="B31" s="136"/>
      <c r="C31" s="136"/>
      <c r="D31" s="136"/>
      <c r="E31" s="136"/>
      <c r="F31" s="30"/>
      <c r="G31" s="24"/>
      <c r="H31" s="26"/>
    </row>
    <row r="32" spans="1:8" ht="21">
      <c r="A32" s="26"/>
      <c r="B32" s="136"/>
      <c r="C32" s="136"/>
      <c r="D32" s="136"/>
      <c r="E32" s="136"/>
      <c r="F32" s="30"/>
      <c r="G32" s="24"/>
      <c r="H32" s="26"/>
    </row>
    <row r="33" spans="1:8" ht="21">
      <c r="A33" s="26"/>
      <c r="B33" s="136"/>
      <c r="C33" s="136"/>
      <c r="D33" s="136"/>
      <c r="E33" s="136"/>
      <c r="F33" s="30"/>
      <c r="G33" s="24"/>
      <c r="H33" s="26"/>
    </row>
    <row r="34" spans="1:8" ht="21">
      <c r="A34" s="26"/>
      <c r="B34" s="135"/>
      <c r="C34" s="135"/>
      <c r="D34" s="135"/>
      <c r="E34" s="135"/>
      <c r="F34" s="32"/>
      <c r="G34" s="33"/>
      <c r="H34" s="26"/>
    </row>
  </sheetData>
  <sheetProtection/>
  <mergeCells count="16">
    <mergeCell ref="B27:E27"/>
    <mergeCell ref="B34:E34"/>
    <mergeCell ref="B29:E29"/>
    <mergeCell ref="B33:E33"/>
    <mergeCell ref="B30:E30"/>
    <mergeCell ref="B31:E31"/>
    <mergeCell ref="B28:E28"/>
    <mergeCell ref="B32:E32"/>
    <mergeCell ref="A1:H1"/>
    <mergeCell ref="B16:E16"/>
    <mergeCell ref="B20:E20"/>
    <mergeCell ref="A3:H3"/>
    <mergeCell ref="A4:H4"/>
    <mergeCell ref="A7:H7"/>
    <mergeCell ref="A6:H6"/>
    <mergeCell ref="A5:H5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"/>
  <sheetViews>
    <sheetView zoomScale="130" zoomScaleNormal="130" zoomScalePageLayoutView="0" workbookViewId="0" topLeftCell="A4">
      <selection activeCell="A16" sqref="A16:IV17"/>
    </sheetView>
  </sheetViews>
  <sheetFormatPr defaultColWidth="9.140625" defaultRowHeight="12.75"/>
  <cols>
    <col min="1" max="1" width="11.57421875" style="5" customWidth="1"/>
    <col min="2" max="2" width="9.140625" style="5" customWidth="1"/>
    <col min="3" max="3" width="20.28125" style="5" customWidth="1"/>
    <col min="4" max="4" width="27.140625" style="5" customWidth="1"/>
    <col min="5" max="5" width="9.28125" style="68" customWidth="1"/>
    <col min="6" max="6" width="16.00390625" style="68" customWidth="1"/>
    <col min="7" max="7" width="18.7109375" style="68" customWidth="1"/>
    <col min="8" max="16384" width="9.140625" style="5" customWidth="1"/>
  </cols>
  <sheetData>
    <row r="1" spans="1:256" ht="21">
      <c r="A1" s="137" t="s">
        <v>27</v>
      </c>
      <c r="B1" s="137"/>
      <c r="C1" s="137"/>
      <c r="D1" s="137"/>
      <c r="E1" s="137"/>
      <c r="F1" s="137"/>
      <c r="G1" s="66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8" ht="19.5">
      <c r="A2" s="73"/>
      <c r="B2" s="73"/>
      <c r="C2" s="73"/>
      <c r="D2" s="73"/>
      <c r="E2" s="73"/>
      <c r="F2" s="73"/>
      <c r="G2" s="74"/>
      <c r="H2" s="74"/>
    </row>
    <row r="3" spans="1:6" ht="20.25" thickBot="1">
      <c r="A3" s="75" t="s">
        <v>30</v>
      </c>
      <c r="B3" s="76"/>
      <c r="C3" s="76"/>
      <c r="D3" s="76"/>
      <c r="E3" s="77"/>
      <c r="F3" s="77"/>
    </row>
    <row r="4" spans="1:6" ht="21" thickBot="1" thickTop="1">
      <c r="A4" s="75"/>
      <c r="B4" s="138" t="s">
        <v>28</v>
      </c>
      <c r="C4" s="139"/>
      <c r="D4" s="139"/>
      <c r="E4" s="78" t="s">
        <v>5</v>
      </c>
      <c r="F4" s="78" t="s">
        <v>6</v>
      </c>
    </row>
    <row r="5" spans="1:6" ht="20.25" thickTop="1">
      <c r="A5" s="75"/>
      <c r="B5" s="79" t="s">
        <v>37</v>
      </c>
      <c r="C5" s="80"/>
      <c r="D5" s="81"/>
      <c r="E5" s="82"/>
      <c r="F5" s="83"/>
    </row>
    <row r="6" spans="1:6" ht="19.5">
      <c r="A6" s="75"/>
      <c r="B6" s="121" t="s">
        <v>119</v>
      </c>
      <c r="C6" s="122"/>
      <c r="D6" s="123"/>
      <c r="E6" s="124">
        <v>4</v>
      </c>
      <c r="F6" s="85">
        <f aca="true" t="shared" si="0" ref="F6:F11">E6*100/$E$11</f>
        <v>40</v>
      </c>
    </row>
    <row r="7" spans="1:6" ht="21">
      <c r="A7" s="75"/>
      <c r="B7" s="143" t="s">
        <v>39</v>
      </c>
      <c r="C7" s="144"/>
      <c r="D7" s="145"/>
      <c r="E7" s="84">
        <v>3</v>
      </c>
      <c r="F7" s="85">
        <f t="shared" si="0"/>
        <v>30</v>
      </c>
    </row>
    <row r="8" spans="1:6" ht="21">
      <c r="A8" s="75"/>
      <c r="B8" s="143" t="s">
        <v>38</v>
      </c>
      <c r="C8" s="144"/>
      <c r="D8" s="145"/>
      <c r="E8" s="84">
        <v>1</v>
      </c>
      <c r="F8" s="85">
        <f t="shared" si="0"/>
        <v>10</v>
      </c>
    </row>
    <row r="9" spans="1:6" ht="21">
      <c r="A9" s="75"/>
      <c r="B9" s="143" t="s">
        <v>86</v>
      </c>
      <c r="C9" s="144"/>
      <c r="D9" s="145"/>
      <c r="E9" s="84">
        <v>1</v>
      </c>
      <c r="F9" s="85">
        <f t="shared" si="0"/>
        <v>10</v>
      </c>
    </row>
    <row r="10" spans="1:6" ht="21">
      <c r="A10" s="75"/>
      <c r="B10" s="143" t="s">
        <v>116</v>
      </c>
      <c r="C10" s="144"/>
      <c r="D10" s="145"/>
      <c r="E10" s="84">
        <v>1</v>
      </c>
      <c r="F10" s="85">
        <f t="shared" si="0"/>
        <v>10</v>
      </c>
    </row>
    <row r="11" spans="1:6" ht="20.25" thickBot="1">
      <c r="A11" s="75"/>
      <c r="B11" s="140" t="s">
        <v>29</v>
      </c>
      <c r="C11" s="141"/>
      <c r="D11" s="142"/>
      <c r="E11" s="86">
        <f>SUM(E6:E10)</f>
        <v>10</v>
      </c>
      <c r="F11" s="65">
        <f t="shared" si="0"/>
        <v>100</v>
      </c>
    </row>
    <row r="12" spans="1:7" ht="21.75" thickTop="1">
      <c r="A12" s="137"/>
      <c r="B12" s="137"/>
      <c r="C12" s="137"/>
      <c r="D12" s="137"/>
      <c r="E12" s="137"/>
      <c r="F12" s="137"/>
      <c r="G12" s="75"/>
    </row>
    <row r="13" spans="2:7" s="1" customFormat="1" ht="21">
      <c r="B13" s="87" t="s">
        <v>40</v>
      </c>
      <c r="C13" s="88"/>
      <c r="D13" s="88"/>
      <c r="E13" s="89"/>
      <c r="F13" s="90"/>
      <c r="G13" s="2"/>
    </row>
    <row r="14" spans="1:7" s="1" customFormat="1" ht="21">
      <c r="A14" s="1" t="s">
        <v>120</v>
      </c>
      <c r="B14" s="88"/>
      <c r="C14" s="88"/>
      <c r="D14" s="88"/>
      <c r="E14" s="89"/>
      <c r="F14" s="90"/>
      <c r="G14" s="2"/>
    </row>
    <row r="15" spans="1:256" ht="21">
      <c r="A15" s="1"/>
      <c r="B15" s="1" t="s">
        <v>121</v>
      </c>
      <c r="C15" s="1"/>
      <c r="D15" s="1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1">
      <c r="A16" s="1" t="s">
        <v>128</v>
      </c>
      <c r="B16" s="1"/>
      <c r="C16" s="1"/>
      <c r="D16" s="1"/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1">
      <c r="A17" s="1" t="s">
        <v>122</v>
      </c>
      <c r="B17" s="1"/>
      <c r="C17" s="1"/>
      <c r="D17" s="1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sheetProtection/>
  <autoFilter ref="A13:B17"/>
  <mergeCells count="8">
    <mergeCell ref="A12:F12"/>
    <mergeCell ref="A1:F1"/>
    <mergeCell ref="B4:D4"/>
    <mergeCell ref="B11:D11"/>
    <mergeCell ref="B10:D10"/>
    <mergeCell ref="B7:D7"/>
    <mergeCell ref="B9:D9"/>
    <mergeCell ref="B8:D8"/>
  </mergeCells>
  <printOptions/>
  <pageMargins left="0.7086614173228347" right="0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115" zoomScaleNormal="115" zoomScalePageLayoutView="0" workbookViewId="0" topLeftCell="A1">
      <selection activeCell="B11" sqref="B11"/>
    </sheetView>
  </sheetViews>
  <sheetFormatPr defaultColWidth="9.140625" defaultRowHeight="12.75"/>
  <cols>
    <col min="2" max="2" width="34.140625" style="0" customWidth="1"/>
    <col min="3" max="4" width="13.7109375" style="0" customWidth="1"/>
  </cols>
  <sheetData>
    <row r="1" spans="1:7" ht="21">
      <c r="A1" s="129" t="s">
        <v>56</v>
      </c>
      <c r="B1" s="129"/>
      <c r="C1" s="129"/>
      <c r="D1" s="129"/>
      <c r="E1" s="129"/>
      <c r="F1" s="129"/>
      <c r="G1" s="18"/>
    </row>
    <row r="2" spans="1:7" ht="21">
      <c r="A2" s="2"/>
      <c r="B2" s="2"/>
      <c r="C2" s="2"/>
      <c r="D2" s="2"/>
      <c r="E2" s="2"/>
      <c r="F2" s="2"/>
      <c r="G2" s="2"/>
    </row>
    <row r="3" s="1" customFormat="1" ht="21.75" thickBot="1">
      <c r="A3" s="3" t="s">
        <v>32</v>
      </c>
    </row>
    <row r="4" spans="2:4" s="1" customFormat="1" ht="22.5" thickBot="1" thickTop="1">
      <c r="B4" s="7" t="s">
        <v>11</v>
      </c>
      <c r="C4" s="7" t="s">
        <v>5</v>
      </c>
      <c r="D4" s="7" t="s">
        <v>6</v>
      </c>
    </row>
    <row r="5" spans="2:4" s="1" customFormat="1" ht="21.75" thickTop="1">
      <c r="B5" s="17" t="s">
        <v>12</v>
      </c>
      <c r="C5" s="16">
        <v>9</v>
      </c>
      <c r="D5" s="24">
        <f>C5*100/C9</f>
        <v>60</v>
      </c>
    </row>
    <row r="6" spans="2:4" s="1" customFormat="1" ht="21">
      <c r="B6" s="19" t="s">
        <v>21</v>
      </c>
      <c r="C6" s="16">
        <v>3</v>
      </c>
      <c r="D6" s="24">
        <f>C6*100/C9</f>
        <v>20</v>
      </c>
    </row>
    <row r="7" spans="2:4" s="1" customFormat="1" ht="21">
      <c r="B7" s="19" t="s">
        <v>14</v>
      </c>
      <c r="C7" s="16">
        <v>2</v>
      </c>
      <c r="D7" s="24">
        <f>C7*100/C9</f>
        <v>13.333333333333334</v>
      </c>
    </row>
    <row r="8" spans="2:4" s="1" customFormat="1" ht="21">
      <c r="B8" s="17" t="s">
        <v>26</v>
      </c>
      <c r="C8" s="16">
        <v>1</v>
      </c>
      <c r="D8" s="24">
        <f>C8*100/C9</f>
        <v>6.666666666666667</v>
      </c>
    </row>
    <row r="9" spans="2:4" s="1" customFormat="1" ht="21.75" thickBot="1">
      <c r="B9" s="23" t="s">
        <v>3</v>
      </c>
      <c r="C9" s="23">
        <f>SUM(C5:C8)</f>
        <v>15</v>
      </c>
      <c r="D9" s="22">
        <f>C9*100/C9</f>
        <v>100</v>
      </c>
    </row>
    <row r="10" s="1" customFormat="1" ht="21.75" thickTop="1"/>
    <row r="11" s="1" customFormat="1" ht="21">
      <c r="B11" s="1" t="s">
        <v>123</v>
      </c>
    </row>
    <row r="12" s="1" customFormat="1" ht="21">
      <c r="A12" s="1" t="s">
        <v>124</v>
      </c>
    </row>
    <row r="13" s="28" customFormat="1" ht="21.75" customHeight="1">
      <c r="A13" s="1" t="s">
        <v>125</v>
      </c>
    </row>
    <row r="14" s="28" customFormat="1" ht="21">
      <c r="A14" s="1"/>
    </row>
    <row r="15" s="1" customFormat="1" ht="21"/>
  </sheetData>
  <sheetProtection/>
  <mergeCells count="1">
    <mergeCell ref="A1:F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="150" zoomScaleNormal="150" zoomScalePageLayoutView="0" workbookViewId="0" topLeftCell="A10">
      <selection activeCell="A16" sqref="A16:IV19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1">
      <c r="A1" s="129" t="s">
        <v>10</v>
      </c>
      <c r="B1" s="129"/>
      <c r="C1" s="129"/>
      <c r="D1" s="129"/>
      <c r="E1" s="129"/>
      <c r="F1" s="129"/>
      <c r="G1" s="129"/>
    </row>
    <row r="2" spans="1:7" ht="21">
      <c r="A2" s="2"/>
      <c r="B2" s="2"/>
      <c r="C2" s="2"/>
      <c r="D2" s="2"/>
      <c r="E2" s="2"/>
      <c r="F2" s="2"/>
      <c r="G2" s="2"/>
    </row>
    <row r="3" ht="20.25" customHeight="1">
      <c r="A3" s="4" t="s">
        <v>42</v>
      </c>
    </row>
    <row r="4" ht="20.25" customHeight="1" thickBot="1">
      <c r="A4" s="3" t="s">
        <v>43</v>
      </c>
    </row>
    <row r="5" spans="1:7" s="5" customFormat="1" ht="20.25" thickTop="1">
      <c r="A5" s="146" t="s">
        <v>1</v>
      </c>
      <c r="B5" s="147"/>
      <c r="C5" s="147"/>
      <c r="D5" s="147"/>
      <c r="E5" s="148" t="s">
        <v>126</v>
      </c>
      <c r="F5" s="149"/>
      <c r="G5" s="150"/>
    </row>
    <row r="6" spans="1:7" s="5" customFormat="1" ht="20.25" thickBot="1">
      <c r="A6" s="138"/>
      <c r="B6" s="139"/>
      <c r="C6" s="139"/>
      <c r="D6" s="139"/>
      <c r="E6" s="6"/>
      <c r="F6" s="6" t="s">
        <v>2</v>
      </c>
      <c r="G6" s="6" t="s">
        <v>7</v>
      </c>
    </row>
    <row r="7" spans="1:7" s="5" customFormat="1" ht="20.25" thickTop="1">
      <c r="A7" s="99" t="s">
        <v>41</v>
      </c>
      <c r="B7" s="100"/>
      <c r="C7" s="101"/>
      <c r="D7" s="102"/>
      <c r="E7" s="103"/>
      <c r="F7" s="103"/>
      <c r="G7" s="104"/>
    </row>
    <row r="8" spans="1:7" s="5" customFormat="1" ht="19.5">
      <c r="A8" s="95" t="s">
        <v>50</v>
      </c>
      <c r="B8" s="96"/>
      <c r="C8" s="96"/>
      <c r="D8" s="96"/>
      <c r="E8" s="97">
        <f>คีย์!I13</f>
        <v>4.3</v>
      </c>
      <c r="F8" s="97">
        <f>คีย์!I14</f>
        <v>0.8232726023485643</v>
      </c>
      <c r="G8" s="98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5" customFormat="1" ht="19.5">
      <c r="A9" s="91" t="s">
        <v>51</v>
      </c>
      <c r="B9" s="92"/>
      <c r="C9" s="92"/>
      <c r="D9" s="92"/>
      <c r="E9" s="94">
        <f>คีย์!J13</f>
        <v>4.8</v>
      </c>
      <c r="F9" s="94">
        <f>คีย์!J14</f>
        <v>0.42163702135578385</v>
      </c>
      <c r="G9" s="93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5" customFormat="1" ht="19.5">
      <c r="A10" s="34" t="s">
        <v>52</v>
      </c>
      <c r="B10" s="35"/>
      <c r="C10" s="35"/>
      <c r="D10" s="35"/>
      <c r="E10" s="94">
        <f>คีย์!K13</f>
        <v>4.7</v>
      </c>
      <c r="F10" s="94">
        <f>คีย์!K14</f>
        <v>0.6749485577105524</v>
      </c>
      <c r="G10" s="93" t="str">
        <f>IF(E10&gt;4.5,"มากที่สุด",IF(E10&gt;3.5,"มาก",IF(E10&gt;2.5,"ปานกลาง",IF(E10&gt;1.5,"น้อย",IF(E10&lt;=1.5,"น้อยที่สุด")))))</f>
        <v>มากที่สุด</v>
      </c>
    </row>
    <row r="11" spans="1:7" s="5" customFormat="1" ht="19.5">
      <c r="A11" s="34" t="s">
        <v>53</v>
      </c>
      <c r="B11" s="35"/>
      <c r="C11" s="35"/>
      <c r="D11" s="112"/>
      <c r="E11" s="114">
        <f>คีย์!L13</f>
        <v>4.6</v>
      </c>
      <c r="F11" s="114">
        <f>คีย์!L14</f>
        <v>0.5163977794943229</v>
      </c>
      <c r="G11" s="154" t="str">
        <f>IF(E11&gt;4.5,"มากที่สุด",IF(E11&gt;3.5,"มาก",IF(E11&gt;2.5,"ปานกลาง",IF(E11&gt;1.5,"น้อย",IF(E11&lt;=1.5,"น้อยที่สุด")))))</f>
        <v>มากที่สุด</v>
      </c>
    </row>
    <row r="12" spans="1:7" s="5" customFormat="1" ht="19.5">
      <c r="A12" s="95" t="s">
        <v>54</v>
      </c>
      <c r="B12" s="96"/>
      <c r="C12" s="96"/>
      <c r="D12" s="113"/>
      <c r="E12" s="97"/>
      <c r="F12" s="97"/>
      <c r="G12" s="155"/>
    </row>
    <row r="13" spans="1:7" s="5" customFormat="1" ht="19.5">
      <c r="A13" s="151" t="s">
        <v>46</v>
      </c>
      <c r="B13" s="152"/>
      <c r="C13" s="152"/>
      <c r="D13" s="153"/>
      <c r="E13" s="14">
        <f>คีย์!L16</f>
        <v>4.6</v>
      </c>
      <c r="F13" s="14">
        <f>คีย์!L15</f>
        <v>0.6324555320336763</v>
      </c>
      <c r="G13" s="15" t="str">
        <f>IF(E13&gt;4.5,"มากที่สุด",IF(E13&gt;3.5,"มาก",IF(E13&gt;2.5,"ปานกลาง",IF(E13&gt;1.5,"น้อย",IF(E13&lt;=1.5,"น้อยที่สุด")))))</f>
        <v>มากที่สุด</v>
      </c>
    </row>
    <row r="14" spans="1:7" s="5" customFormat="1" ht="19.5">
      <c r="A14" s="115"/>
      <c r="B14" s="116"/>
      <c r="C14" s="116"/>
      <c r="D14" s="116"/>
      <c r="E14" s="117"/>
      <c r="F14" s="117"/>
      <c r="G14" s="115"/>
    </row>
    <row r="15" spans="2:7" s="5" customFormat="1" ht="21">
      <c r="B15" s="3" t="s">
        <v>31</v>
      </c>
      <c r="C15" s="11"/>
      <c r="D15" s="11"/>
      <c r="E15" s="12"/>
      <c r="F15" s="12"/>
      <c r="G15" s="11"/>
    </row>
    <row r="16" ht="21">
      <c r="A16" s="3" t="s">
        <v>87</v>
      </c>
    </row>
    <row r="17" ht="21">
      <c r="A17" s="3" t="s">
        <v>127</v>
      </c>
    </row>
    <row r="18" ht="21">
      <c r="A18" s="3" t="s">
        <v>129</v>
      </c>
    </row>
    <row r="19" ht="21">
      <c r="A19" s="3" t="s">
        <v>130</v>
      </c>
    </row>
    <row r="20" ht="21">
      <c r="A20" s="3"/>
    </row>
    <row r="21" ht="21">
      <c r="A21" s="3"/>
    </row>
  </sheetData>
  <sheetProtection/>
  <mergeCells count="5">
    <mergeCell ref="A1:G1"/>
    <mergeCell ref="A5:D6"/>
    <mergeCell ref="E5:G5"/>
    <mergeCell ref="A13:D13"/>
    <mergeCell ref="G11:G12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2024-03-25T03:13:29Z</cp:lastPrinted>
  <dcterms:created xsi:type="dcterms:W3CDTF">2006-03-16T15:57:13Z</dcterms:created>
  <dcterms:modified xsi:type="dcterms:W3CDTF">2024-03-25T03:13:51Z</dcterms:modified>
  <cp:category/>
  <cp:version/>
  <cp:contentType/>
  <cp:contentStatus/>
</cp:coreProperties>
</file>