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A77EDFED-2BDF-499A-AC00-0FCC8EA84193}" xr6:coauthVersionLast="36" xr6:coauthVersionMax="36" xr10:uidLastSave="{00000000-0000-0000-0000-000000000000}"/>
  <bookViews>
    <workbookView xWindow="0" yWindow="0" windowWidth="28800" windowHeight="12300" activeTab="5" xr2:uid="{00000000-000D-0000-FFFF-FFFF00000000}"/>
  </bookViews>
  <sheets>
    <sheet name="Sheet1" sheetId="18" r:id="rId1"/>
    <sheet name="DATA" sheetId="1" r:id="rId2"/>
    <sheet name="บทสรุป" sheetId="9" r:id="rId3"/>
    <sheet name="ตาราง1-2" sheetId="2" r:id="rId4"/>
    <sheet name="ตาราง 3" sheetId="14" r:id="rId5"/>
    <sheet name="เสนอแนะ" sheetId="17" r:id="rId6"/>
  </sheets>
  <definedNames>
    <definedName name="_xlnm._FilterDatabase" localSheetId="1" hidden="1">DATA!$C$1:$C$181</definedName>
  </definedNames>
  <calcPr calcId="191029"/>
</workbook>
</file>

<file path=xl/calcChain.xml><?xml version="1.0" encoding="utf-8"?>
<calcChain xmlns="http://schemas.openxmlformats.org/spreadsheetml/2006/main">
  <c r="R23" i="1" l="1"/>
  <c r="S22" i="1"/>
  <c r="S21" i="1"/>
  <c r="F20" i="14"/>
  <c r="N21" i="1"/>
  <c r="M21" i="1"/>
  <c r="H21" i="1" l="1"/>
  <c r="C26" i="1"/>
  <c r="C25" i="1"/>
  <c r="R21" i="1"/>
  <c r="P21" i="1"/>
  <c r="K24" i="1"/>
  <c r="K23" i="1"/>
  <c r="L24" i="1"/>
  <c r="L23" i="1"/>
  <c r="N24" i="1"/>
  <c r="N23" i="1"/>
  <c r="R24" i="1"/>
  <c r="I21" i="1"/>
  <c r="F9" i="14" s="1"/>
  <c r="J21" i="1"/>
  <c r="K21" i="1"/>
  <c r="L21" i="1"/>
  <c r="O21" i="1"/>
  <c r="Q21" i="1"/>
  <c r="I22" i="1"/>
  <c r="J22" i="1"/>
  <c r="K22" i="1"/>
  <c r="L22" i="1"/>
  <c r="M22" i="1"/>
  <c r="N22" i="1"/>
  <c r="O22" i="1"/>
  <c r="P22" i="1"/>
  <c r="Q22" i="1"/>
  <c r="R22" i="1"/>
  <c r="H22" i="1"/>
  <c r="D22" i="1"/>
  <c r="G21" i="1"/>
  <c r="F21" i="1"/>
  <c r="E21" i="1"/>
  <c r="D21" i="1"/>
  <c r="F8" i="14" l="1"/>
  <c r="F22" i="14" l="1"/>
  <c r="G22" i="14"/>
  <c r="F26" i="14"/>
  <c r="G26" i="14"/>
  <c r="F26" i="2"/>
  <c r="F13" i="2"/>
  <c r="F12" i="2"/>
  <c r="C27" i="1" l="1"/>
  <c r="F15" i="14"/>
  <c r="G15" i="14"/>
  <c r="G14" i="14"/>
  <c r="F14" i="14"/>
  <c r="F10" i="14"/>
  <c r="F11" i="14"/>
  <c r="F17" i="14"/>
  <c r="F19" i="14"/>
  <c r="F24" i="14"/>
  <c r="F25" i="14"/>
  <c r="F21" i="14"/>
  <c r="G9" i="14"/>
  <c r="G10" i="14"/>
  <c r="G11" i="14"/>
  <c r="G17" i="14"/>
  <c r="G19" i="14"/>
  <c r="G24" i="14"/>
  <c r="G25" i="14"/>
  <c r="G20" i="14"/>
  <c r="G21" i="14"/>
  <c r="G12" i="14"/>
  <c r="F12" i="14"/>
  <c r="E22" i="1"/>
  <c r="F22" i="1"/>
  <c r="G22" i="1"/>
  <c r="G8" i="14" l="1"/>
  <c r="H8" i="14"/>
  <c r="H11" i="14" l="1"/>
  <c r="H9" i="14"/>
  <c r="D19" i="17" l="1"/>
  <c r="H26" i="14"/>
  <c r="H10" i="14"/>
  <c r="H25" i="14" l="1"/>
  <c r="H21" i="14"/>
  <c r="H24" i="14"/>
  <c r="G27" i="14"/>
  <c r="F27" i="14"/>
  <c r="H27" i="14" s="1"/>
  <c r="F14" i="2" l="1"/>
  <c r="G13" i="2" l="1"/>
  <c r="G14" i="2"/>
  <c r="G25" i="2" l="1"/>
  <c r="G23" i="2" l="1"/>
  <c r="G24" i="2"/>
  <c r="G26" i="2"/>
  <c r="G22" i="2"/>
  <c r="H20" i="14" l="1"/>
  <c r="H19" i="14"/>
  <c r="H17" i="14"/>
  <c r="H14" i="14"/>
  <c r="H22" i="14" l="1"/>
  <c r="H15" i="14"/>
  <c r="H12" i="14" l="1"/>
  <c r="G12" i="2" l="1"/>
</calcChain>
</file>

<file path=xl/sharedStrings.xml><?xml version="1.0" encoding="utf-8"?>
<sst xmlns="http://schemas.openxmlformats.org/spreadsheetml/2006/main" count="231" uniqueCount="131">
  <si>
    <t>คณะ</t>
  </si>
  <si>
    <t>web</t>
  </si>
  <si>
    <t>อาจารย์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</si>
  <si>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</si>
  <si>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</si>
  <si>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</si>
  <si>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</si>
  <si>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</si>
  <si>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</si>
  <si>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</si>
  <si>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</si>
  <si>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</si>
  <si>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</si>
  <si>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</si>
  <si>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</si>
  <si>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</si>
  <si>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</si>
  <si>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</si>
  <si>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</si>
  <si>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</si>
  <si>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</si>
  <si>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</si>
  <si>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</si>
  <si>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t xml:space="preserve">            เฉลี่ยรวมด้านเจ้าหน้าที่ให้บริการ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</si>
  <si>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</si>
  <si>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</si>
  <si>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(ตอบได้มากกว่า 1 ข้อ)</t>
  </si>
  <si>
    <t>จากตาราง 2  พบว่าผู้ตอบแบบสอบถามทราบข้อมูลจากการจัดโครงการฯ จำแนกตาม</t>
  </si>
  <si>
    <t>Website บัณฑิตวิทยาลัย</t>
  </si>
  <si>
    <t xml:space="preserve"> </t>
  </si>
  <si>
    <t>ผู้นำเสนอผลงาน</t>
  </si>
  <si>
    <t>ผู้เข้าร่วมงานจากภายในมหาวิทยาลัย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</si>
  <si>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</si>
  <si>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</si>
  <si>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ตอนที่ 3 ข้อเสนอแนะอื่นๆ</t>
  </si>
  <si>
    <t>"การประกวดนวัตกรรมจากวิทยานิพนธ์และการค้นคว้าอิสระ"</t>
  </si>
  <si>
    <t>ข้อเสนอแนะการจัดโครงการจัดการประกวดนวัตกรรมจากงานวิจัยสู่สังคมฯ ในครั้งต่อไป</t>
  </si>
  <si>
    <t>ผลการประเมินโครงการประกวดและเผยแพร่นวัตกรรมจากงานวิจัยสู่สังคม</t>
  </si>
  <si>
    <t>4. ด้านคุณภาพการให้บริการ (โครงการประกวดและเผยแพร่นวัตกรรมฯ)</t>
  </si>
  <si>
    <t xml:space="preserve">   4.1 ความรู้และประสบการณ์ที่ได้จากการเข้าร่วมกิจกรรมนำเสนอผลงานปากเปล่า</t>
  </si>
  <si>
    <t>3. ด้านการใช้งานระบบออนไลน์</t>
  </si>
  <si>
    <t xml:space="preserve">            เฉลี่ยรวมด้านการใช้งานระบบออนไลน์</t>
  </si>
  <si>
    <t>Facebook</t>
  </si>
  <si>
    <t xml:space="preserve">            เฉลี่ยรวมด้านคุณภาพการให้บริการ</t>
  </si>
  <si>
    <t>Timestamp</t>
  </si>
  <si>
    <t>สถานภาพของผู้ตอบแบบสอบถาม</t>
  </si>
  <si>
    <t>ท่านได้รับทราบข่าวการดำเนินโครงการฯ จากแหล่งใด</t>
  </si>
  <si>
    <t>การประชาสัมพันธ์โครงการเข้าถึงได้ง่าย และทั่วถึง</t>
  </si>
  <si>
    <t>กระบวนการที่เกี่ยวข้องกับการรับ - ส่งผลงาน (ตอบเฉพาะผู้ส่งผลงานฯ)</t>
  </si>
  <si>
    <t>ความเหมาะสมของระยะเวลาในการจัดโครงการ (08.00 - 12.00 น.)</t>
  </si>
  <si>
    <t>เจ้าหน้าที่ให้บริการข้อมูลด้วยความเต็มใจ รวดเร็ว ถูกต้อง และเหมาะสม</t>
  </si>
  <si>
    <t>โปรแกรมที่ใช้ในการจัดโครงการฯ  (ในระหว่างการนำเสนอ) มีความเหมาะสม และเข้าใช้งานง่าย</t>
  </si>
  <si>
    <t>โปรแกรมที่ใช้ในการจัดโครงการฯ  (ในระหว่างการนำเสนอ) มีความเสถียร</t>
  </si>
  <si>
    <t>ความรู้และประสบการณ์ที่ได้รับจากการเข้าร่วมกิจกรรมนำเสนอผลงานแบบปากเปล่า (oral presentation)</t>
  </si>
  <si>
    <t>ความรู้และประสบการณ์ที่ได้รับจากการเข้าร่วมประกวดนวัตกรรม ในครั้งนี้</t>
  </si>
  <si>
    <t>ความชัดเจนของภาพและเสียง</t>
  </si>
  <si>
    <t>รูปแบบการจัดโครงการมีความเหมาะสม</t>
  </si>
  <si>
    <t>ท่านมีความไม่พึงพอใจในเรื่องใดในการเข้าร่วมโครงการฯ ในครั้งนี้ เพราะเหตุใด</t>
  </si>
  <si>
    <t>จากการดำเนินการจัดโครงการฯ ครั้งนี้ ท่านมีข้อเสนอแนะเพื่อการปรับปรุงการดำเนินการในครั้งต่อไปอย่างไรบ้าง</t>
  </si>
  <si>
    <t>ไม่มี</t>
  </si>
  <si>
    <t>ไม่มีค่ะ</t>
  </si>
  <si>
    <t>-</t>
  </si>
  <si>
    <t>Facebook บัณฑิตวิทยาลัย, คณะที่สังกัด</t>
  </si>
  <si>
    <t>นิสิตบัณฑิตศึกษา</t>
  </si>
  <si>
    <t xml:space="preserve">   1.1 การประชาสัมพันธ์โครงการเข้าถึงได้ง่าย และทั่วถึง</t>
  </si>
  <si>
    <t xml:space="preserve">   1.2 กระบวนการที่เกี่ยวข้องกับการรับ - ส่งผลงาน (ตอบเฉพาะผู้ส่งผลงานฯ)</t>
  </si>
  <si>
    <t xml:space="preserve">   1.4 ความเหมาะสมของระยะเวลาในการจัดโครงการ (08.00 - 12.00 น.)</t>
  </si>
  <si>
    <t xml:space="preserve">    2.1 เจ้าหน้าที่ให้บริการข้อมูลด้วยความเต็มใจ รวดเร็ว ถูกต้อง และเหมาะสม</t>
  </si>
  <si>
    <t xml:space="preserve">   4.2 ความรู้และประสบการณ์ที่ได้รับจากการเข้าร่วมประกวดนวัตกรรม ในครั้งนี้</t>
  </si>
  <si>
    <t xml:space="preserve">   3.3 ความชัดเจนของภาพและเสียง</t>
  </si>
  <si>
    <t xml:space="preserve">   3.4 รูปแบบการจัดโครงการมีความเหมาะสม</t>
  </si>
  <si>
    <t xml:space="preserve">   3.2 โปรแกรมที่ใช้ในการจัดโครงการฯ (ในระหว่างการนำเสนอ) มีความเสถียร</t>
  </si>
  <si>
    <t xml:space="preserve">   3.1 โปรแกรมที่ใช้ในการจัดโครงการฯ (ในระหว่างการนำเสนอ) </t>
  </si>
  <si>
    <t>มีความเหมาะสม และเข้าใช้งานง่าย</t>
  </si>
  <si>
    <t>ความเหมาะสมของวันจัดโครงการฯ (วันศุกร์ที่ 5 สิงหาคม 2565)</t>
  </si>
  <si>
    <t>Website บัณฑิตวิทยาลัย, Facebook บัณฑิตวิทยาลัย</t>
  </si>
  <si>
    <t>ไม่มี อยากให้จัดโครงการแบบนี้ทุกปีเลยครับ</t>
  </si>
  <si>
    <t>อยากให้มีรายงานสถานะการส่งผลงานว่าเรียบร้อยแล้ว รอแจ้งวันนำเสนอทางเมลค่ะ พอดีสมัครไปนานมากแล้ว และก็ได้คอยมาเข้าดูเรื่อยๆว่าถึงไหนอย่างไร ทำให้มีความกังวล กลัวตกหล่นค่ะ อยากให้มีการแจ้งสถานะว่ารอนำเสนอวันนำเสนอค่ะ</t>
  </si>
  <si>
    <t>Good activity</t>
  </si>
  <si>
    <t>ไม่มี จัดได้ดีมากครับ</t>
  </si>
  <si>
    <t>Website บัณฑิตวิทยาลัย, คณะที่สังกัด</t>
  </si>
  <si>
    <t>การประสานงานติดต่อมีความรวดเร็ว ใส่ใจผู้ส่งผลงาน</t>
  </si>
  <si>
    <t>ไม่มีครับ</t>
  </si>
  <si>
    <t xml:space="preserve">ได้แลกเปลี่ยนเรียนรู้งานวิจัยในสาขามนุษยศาสตร์และสังคมศาสตร์ </t>
  </si>
  <si>
    <t>จัดได้ดีมากครับ</t>
  </si>
  <si>
    <t>อ.ท่่ปรึกษา</t>
  </si>
  <si>
    <t>เป็นโครฃการที่ดี น่าดำเนินการเป็นโครงการต่อเนื่องในทุกๆ ปี และรับผลงานนักศึกษาที่จบในแต่ละปี...</t>
  </si>
  <si>
    <t>พอใจ เป็นโครงการที่ดี</t>
  </si>
  <si>
    <t xml:space="preserve">รูปแบบการโหวตโปสเตอร์ จากจำนวนยอดไลก์ ควรมีทางเลือกอื่น ๆ ในปีถัดไปที่รองรับได้อย่างเป็นรูปธรรม มาตรฐาน นอกจากการโหวตจากเพจ ในครั้งนี้ควรตรวจสอบอย่างละเอียดและถี่ถ้วน ยอดการไลก์อาจเกิดจากปัจจัยที่ไม่เหมาะสมได้ รวมทั้งมันเป็นการเผยแพร่แบบสาธารณะ </t>
  </si>
  <si>
    <t>ลงทะเบียนลำบาก</t>
  </si>
  <si>
    <t>ระบบลิงก์กับฐานข้อมูลนิสิต</t>
  </si>
  <si>
    <t>จากตาราง 1 พบว่า ส่วนใหญ่ผู้ตอบแบบสอบถามเป็นผู้นำเสนอผลงาน คิดเป็นร้อยละ 84.21</t>
  </si>
  <si>
    <t>และนิสิตบัณฑิตศึกษา คิดเป็นร้อยละ 15.79</t>
  </si>
  <si>
    <t>วันศุกร์ที่ 5 สิงหาคม 2565  เวลา 08.30 - 12.00 น.</t>
  </si>
  <si>
    <t xml:space="preserve">การประชาสัมพันธ์โครงการ พบว่า ผู้ตอบแบบสอบถามทราบข้อมูลการจัดโครงการจาก Website </t>
  </si>
  <si>
    <t xml:space="preserve">บัณฑิตวิทยาลัย และคณะที่สังกัดมากที่สุด คิดเป็นร้อยละ 30.43 รองลงมาได้แก่ Facebook </t>
  </si>
  <si>
    <t>บัณฑิตวิทยาลัย คิดเป็นร้อยละ 26.09 และ อาจารย์ที่ปรึกษา คิดเป็นร้อยละ 13.04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</si>
  <si>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19)</t>
    </r>
  </si>
  <si>
    <t xml:space="preserve">   1.3 ความเหมาะสมของวันจัดโครงการฯ (วันศุกร์ที่ 5 สิงหาคม 2565)</t>
  </si>
  <si>
    <t>เป็นโครงการที่ดี</t>
  </si>
  <si>
    <t xml:space="preserve">มากที่สุด คิดเป็นร้อยละ 30.43 รองลงมาได้แก่ Facebook บัณฑิตวิทยาลัย คิดเป็นร้อยละ 26.09 และ </t>
  </si>
  <si>
    <t xml:space="preserve">                อาจารย์ที่ปรึกษา คิดเป็นร้อยละ 13.04</t>
  </si>
  <si>
    <t xml:space="preserve">                "ประกวดและเผยแพร่นวัตกรรมจากวิทยานิพนธ์สู่สังคม" ในวันศุกร์ที่ 5 สิงหาคม 2565 ในภาพรวม พบว่า</t>
  </si>
  <si>
    <t xml:space="preserve">ด้านการใช้งานระบบออนไลน์ (ค่าเฉลี่ย 4.53) และด้านคุณภาพการให้บริการ (ค่าเฉลี่ย 4.50) เมื่อพิจารณารายข้อแล้ว </t>
  </si>
  <si>
    <t xml:space="preserve">พบว่า ข้อที่มีค่าเฉลี่ยสูงที่สุดคือ เจ้าหน้าที่ให้บริการข้อมูลด้วยความเต็มใจ รวดเร็ว ถูกต้อง และเหมาะสม (ค่าเฉลี่ย 4.74) </t>
  </si>
  <si>
    <t xml:space="preserve">รองลงมาคือ ความเหมาะสมของระยะเวลาในการจัดโครงการ (08.00 - 12.00 น.) (ค่าเฉลี่ย 4.68) และข้อที่มีค่าเฉลี่ย </t>
  </si>
  <si>
    <t>ต่ำที่สุดคือ การประชาสัมพันธ์โครงการเข้าถึงได้ง่าย และทั่วถึง (ค่าเฉลี่ย 4.00)</t>
  </si>
  <si>
    <t xml:space="preserve">                ผู้เข้าร่วมโครงการฯ มีความคิดเห็นอยู่ในระดับมากที่สุด (ค่าเฉลี่ย 4.51)</t>
  </si>
  <si>
    <t xml:space="preserve">              ผู้ตอบแบบสอบถามทราบข้อมูลการดำเนินโครงการจาก Website บัณฑิตวิทยาลัย และคณะที่สังกัด</t>
  </si>
  <si>
    <t xml:space="preserve">               เมื่อพิจารณารายด้านแล้ว พบว่า ด้านเจ้าหน้าที่ให้บริการมีค่าเฉลี่ยสูงสุด (ค่าเฉลี่ย 4.74) รองลงมาคือ </t>
  </si>
  <si>
    <t xml:space="preserve">               ความคิดเห็นเกี่ยวกับการจัดโครงการประกวดและเผยแพร่นวัตกรรมจากงานวิจัยสู่สังคม </t>
  </si>
  <si>
    <t xml:space="preserve">                1. การประสานงานติดต่อมีความรวดเร็ว ใส่ใจผู้ส่งผลงาน</t>
  </si>
  <si>
    <t xml:space="preserve">                2. ได้แลกเปลี่ยนเรียนรู้งานวิจัยในสาขามนุษยศาสตร์และสังคมศาสตร์ </t>
  </si>
  <si>
    <t xml:space="preserve">                3. เป็นโครงการที่ดี</t>
  </si>
  <si>
    <r>
      <rPr>
        <b/>
        <sz val="16"/>
        <rFont val="TH SarabunPSK"/>
        <family val="2"/>
      </rPr>
      <t xml:space="preserve">           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</si>
  <si>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ณ ห้องประชุมบัณฑิตวิทยาลัย TA 107 </t>
  </si>
  <si>
    <t xml:space="preserve">              จากการจัดโครงการประกวดและเผยแพร่นวัตกรรมจากงานวิจัยสู่สังคม "การประกวดนวัตกรรมจากวิทยานิพนธ์</t>
  </si>
  <si>
    <t>และการค้นคว้าอิสระ" ในวันศุกร์ที่ 5 สิงหาคม 2565 โดยมีวัตถุประสงค์ เพื่อให้นิสิตระดับบัณฑิตศึกษาเกิดแรงกระตุ้น</t>
  </si>
  <si>
    <t>และกำลังใจในการสร้างผลงานวิทยานิพนธ์ที่มีคุณภาพ เพื่อเผยแพร่ผลงานวิจัยที่สามารถนำไปประยุกต์ใช้ในการพัฒนา</t>
  </si>
  <si>
    <t xml:space="preserve">สังคม และประเทศในด้านต่างๆ เป้าหมายผู้เข้าร่วมโครงการ จำนวน 32 คน มีผู้เข้าร่วมโครงการ จำนวน 19 คน </t>
  </si>
  <si>
    <t>มีผู้ตอบแบบสอบถาม จำนวนทั้งสิ้น 19 คน คิดเป็นร้อยละ 59.37 ของผู้เข้าร่วมโครงการ โดยผู้เข้าร่วมโครงการ</t>
  </si>
  <si>
    <t>เป็นผู้นำเสนอผลงาน คิดเป็นร้อยละ 84.21 และนิสิตบัณฑิตศึกษา คิดเป็นร้อยละ 15.79</t>
  </si>
  <si>
    <t xml:space="preserve">                                                         - 3 -</t>
  </si>
  <si>
    <t>นวัตกรรมจากงานวิจัยสู่สังคม "การประกวดนวัตกรรมจากวิทยานิพนธ์และการค้นคว้าอิสระ" ในวันศุกร์ที่</t>
  </si>
  <si>
    <t>5 สิงหาคม 2565 ในภาพรวมพบว่า ผู้เข้าร่วมโครงการฯ มีความคิดเห็นอยู่ในระดับมากที่สุด (ค่าเฉลี่ย 4.51)</t>
  </si>
  <si>
    <t>ด้านการใช้งานระบบออนไลน์ (ค่าเฉลี่ย 4.53) และด้านคุณภาพการให้บริการ (ค่าเฉลี่ย 4.50) เมื่อพิจารณา</t>
  </si>
  <si>
    <t xml:space="preserve">รายข้อแล้ว พบว่า ข้อที่มีค่าเฉลี่ยสูงที่สุดคือ เจ้าหน้าที่ให้บริการข้อมูลด้วยความเต็มใจ รวดเร็ว ถูกต้อง </t>
  </si>
  <si>
    <t xml:space="preserve">และเหมาะสม (ค่าเฉลี่ย 4.74) รองลงมาคือ ความเหมาะสมของระยะเวลาในการจัดโครงการ (08.00 - 12.00 น.)  </t>
  </si>
  <si>
    <t>(ค่าเฉลี่ย 4.68) และข้อที่มีค่าเฉลี่ยต่ำที่สุดคือ การประชาสัมพันธ์โครงการเข้าถึงได้ง่าย และทั่วถึง (ค่าเฉลี่ย 4.00)</t>
  </si>
  <si>
    <t xml:space="preserve">     จากตาราง 3 พบว่า ผู้ตอบแบบสอบถามมีความคิดเห็นเกี่ยวกับการจัดโครงการประกวดและเผยแพร่</t>
  </si>
  <si>
    <t xml:space="preserve">     เมื่อพิจารณารายด้านแล้ว พบว่า ด้านเจ้าหน้าที่ให้บริการมีค่าเฉลี่ยสูงสุด (ค่าเฉลี่ย 4.74) รองลงมาคือ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</si>
</sst>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6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sz val="10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49" fontId="2" fillId="0" borderId="0" xfId="0" applyNumberFormat="1" applyFont="1" applyAlignment="1"/>
    <xf numFmtId="0" fontId="8" fillId="6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8" fillId="0" borderId="13" xfId="0" applyFont="1" applyBorder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wrapText="1"/>
    </xf>
    <xf numFmtId="49" fontId="1" fillId="0" borderId="0" xfId="0" applyNumberFormat="1" applyFont="1" applyAlignment="1"/>
    <xf numFmtId="0" fontId="22" fillId="0" borderId="0" xfId="0" applyFont="1"/>
    <xf numFmtId="0" fontId="9" fillId="0" borderId="0" xfId="0" applyFont="1" applyAlignment="1">
      <alignment horizontal="center"/>
    </xf>
    <xf numFmtId="0" fontId="23" fillId="0" borderId="0" xfId="0" applyFont="1"/>
    <xf numFmtId="0" fontId="9" fillId="0" borderId="0" xfId="0" applyFont="1" applyAlignment="1"/>
    <xf numFmtId="0" fontId="24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2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7" fillId="0" borderId="0" xfId="0" applyNumberFormat="1" applyFont="1"/>
    <xf numFmtId="2" fontId="13" fillId="0" borderId="13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7" fillId="0" borderId="14" xfId="0" applyFont="1" applyBorder="1"/>
    <xf numFmtId="2" fontId="25" fillId="0" borderId="13" xfId="0" applyNumberFormat="1" applyFont="1" applyBorder="1" applyAlignment="1">
      <alignment horizontal="center" vertical="top"/>
    </xf>
    <xf numFmtId="2" fontId="13" fillId="0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49" fontId="2" fillId="0" borderId="0" xfId="0" applyNumberFormat="1" applyFont="1" applyAlignment="1">
      <alignment horizontal="center"/>
    </xf>
    <xf numFmtId="2" fontId="25" fillId="0" borderId="12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29" fillId="0" borderId="0" xfId="0" applyFont="1" applyAlignment="1"/>
    <xf numFmtId="0" fontId="21" fillId="0" borderId="0" xfId="0" applyFont="1" applyAlignment="1">
      <alignment wrapText="1"/>
    </xf>
    <xf numFmtId="0" fontId="21" fillId="0" borderId="13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/>
    </xf>
    <xf numFmtId="0" fontId="31" fillId="0" borderId="10" xfId="0" applyFont="1" applyBorder="1"/>
    <xf numFmtId="0" fontId="30" fillId="0" borderId="13" xfId="0" applyFont="1" applyBorder="1" applyAlignment="1">
      <alignment horizontal="center" vertical="top"/>
    </xf>
    <xf numFmtId="49" fontId="1" fillId="0" borderId="0" xfId="0" applyNumberFormat="1" applyFont="1" applyAlignment="1"/>
    <xf numFmtId="0" fontId="31" fillId="0" borderId="13" xfId="0" applyFont="1" applyFill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1" fillId="0" borderId="24" xfId="0" applyFont="1" applyFill="1" applyBorder="1" applyAlignment="1">
      <alignment horizontal="center" vertical="top"/>
    </xf>
    <xf numFmtId="0" fontId="0" fillId="0" borderId="0" xfId="0" applyFont="1" applyAlignment="1"/>
    <xf numFmtId="0" fontId="27" fillId="7" borderId="13" xfId="0" applyFont="1" applyFill="1" applyBorder="1" applyAlignment="1">
      <alignment horizontal="center" wrapText="1"/>
    </xf>
    <xf numFmtId="0" fontId="21" fillId="7" borderId="13" xfId="0" applyFont="1" applyFill="1" applyBorder="1" applyAlignment="1">
      <alignment horizontal="center" wrapText="1"/>
    </xf>
    <xf numFmtId="0" fontId="28" fillId="7" borderId="13" xfId="0" applyFont="1" applyFill="1" applyBorder="1" applyAlignment="1">
      <alignment wrapText="1"/>
    </xf>
    <xf numFmtId="0" fontId="29" fillId="7" borderId="13" xfId="0" applyFont="1" applyFill="1" applyBorder="1" applyAlignment="1"/>
    <xf numFmtId="0" fontId="18" fillId="7" borderId="13" xfId="0" applyFont="1" applyFill="1" applyBorder="1" applyAlignment="1">
      <alignment wrapText="1"/>
    </xf>
    <xf numFmtId="0" fontId="19" fillId="7" borderId="13" xfId="0" applyFont="1" applyFill="1" applyBorder="1" applyAlignment="1">
      <alignment horizontal="right"/>
    </xf>
    <xf numFmtId="2" fontId="17" fillId="7" borderId="13" xfId="0" applyNumberFormat="1" applyFont="1" applyFill="1" applyBorder="1" applyAlignment="1">
      <alignment wrapText="1"/>
    </xf>
    <xf numFmtId="2" fontId="19" fillId="7" borderId="13" xfId="0" applyNumberFormat="1" applyFont="1" applyFill="1" applyBorder="1" applyAlignment="1">
      <alignment wrapText="1"/>
    </xf>
    <xf numFmtId="0" fontId="7" fillId="7" borderId="13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8" fillId="8" borderId="13" xfId="0" applyFont="1" applyFill="1" applyBorder="1" applyAlignment="1">
      <alignment horizontal="center" vertical="center" wrapText="1"/>
    </xf>
    <xf numFmtId="0" fontId="31" fillId="0" borderId="13" xfId="0" applyFont="1" applyBorder="1"/>
    <xf numFmtId="0" fontId="34" fillId="0" borderId="0" xfId="0" applyFont="1"/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/>
    <xf numFmtId="0" fontId="7" fillId="0" borderId="28" xfId="0" applyFont="1" applyBorder="1" applyAlignment="1"/>
    <xf numFmtId="0" fontId="7" fillId="0" borderId="29" xfId="0" applyFont="1" applyBorder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2" fillId="8" borderId="13" xfId="0" applyFont="1" applyFill="1" applyBorder="1" applyAlignment="1">
      <alignment horizontal="center" wrapText="1"/>
    </xf>
    <xf numFmtId="0" fontId="33" fillId="8" borderId="13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wrapText="1"/>
    </xf>
    <xf numFmtId="0" fontId="18" fillId="10" borderId="13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wrapText="1"/>
    </xf>
    <xf numFmtId="0" fontId="18" fillId="11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wrapText="1"/>
    </xf>
    <xf numFmtId="0" fontId="18" fillId="9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wrapText="1"/>
    </xf>
    <xf numFmtId="0" fontId="18" fillId="12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35" fillId="0" borderId="0" xfId="0" applyFont="1"/>
    <xf numFmtId="187" fontId="35" fillId="0" borderId="0" xfId="0" applyNumberFormat="1" applyFont="1" applyAlignment="1"/>
    <xf numFmtId="0" fontId="35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49" fontId="1" fillId="0" borderId="0" xfId="0" applyNumberFormat="1" applyFont="1" applyAlignment="1"/>
    <xf numFmtId="0" fontId="30" fillId="0" borderId="1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  <color rgb="FFE0FDD9"/>
      <color rgb="FFD5F3F9"/>
      <color rgb="FFEEAEBD"/>
      <color rgb="FFE6B4E2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18</xdr:row>
      <xdr:rowOff>0</xdr:rowOff>
    </xdr:from>
    <xdr:ext cx="493468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2600" y="6045200"/>
          <a:ext cx="493468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18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24</xdr:row>
      <xdr:rowOff>0</xdr:rowOff>
    </xdr:from>
    <xdr:ext cx="228781" cy="27135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50850" y="11471672"/>
          <a:ext cx="228781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18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15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15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334565</xdr:colOff>
      <xdr:row>18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18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18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21</xdr:row>
      <xdr:rowOff>158948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22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26</xdr:row>
      <xdr:rowOff>0</xdr:rowOff>
    </xdr:from>
    <xdr:ext cx="361125" cy="27135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50850" y="10617200"/>
          <a:ext cx="36112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984206" y="995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142875</xdr:rowOff>
        </xdr:from>
        <xdr:to>
          <xdr:col>5</xdr:col>
          <xdr:colOff>257175</xdr:colOff>
          <xdr:row>5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opLeftCell="K1" workbookViewId="0">
      <selection activeCell="O17" sqref="O17"/>
    </sheetView>
  </sheetViews>
  <sheetFormatPr defaultColWidth="11" defaultRowHeight="15.75" customHeight="1" x14ac:dyDescent="0.2"/>
  <cols>
    <col min="1" max="2" width="16.5" style="102" customWidth="1"/>
    <col min="3" max="3" width="36.875" style="102" bestFit="1" customWidth="1"/>
    <col min="4" max="14" width="16.5" style="102" customWidth="1"/>
    <col min="15" max="15" width="162.625" style="102" customWidth="1"/>
    <col min="16" max="22" width="16.5" style="102" customWidth="1"/>
    <col min="23" max="16384" width="11" style="102"/>
  </cols>
  <sheetData>
    <row r="1" spans="1:16" ht="14.25" x14ac:dyDescent="0.2">
      <c r="A1" s="139" t="s">
        <v>44</v>
      </c>
      <c r="B1" s="139" t="s">
        <v>45</v>
      </c>
      <c r="C1" s="139" t="s">
        <v>46</v>
      </c>
      <c r="D1" s="139" t="s">
        <v>47</v>
      </c>
      <c r="E1" s="139" t="s">
        <v>48</v>
      </c>
      <c r="F1" s="139" t="s">
        <v>74</v>
      </c>
      <c r="G1" s="139" t="s">
        <v>49</v>
      </c>
      <c r="H1" s="139" t="s">
        <v>50</v>
      </c>
      <c r="I1" s="139" t="s">
        <v>51</v>
      </c>
      <c r="J1" s="139" t="s">
        <v>52</v>
      </c>
      <c r="K1" s="139" t="s">
        <v>53</v>
      </c>
      <c r="L1" s="139" t="s">
        <v>54</v>
      </c>
      <c r="M1" s="139" t="s">
        <v>55</v>
      </c>
      <c r="N1" s="139" t="s">
        <v>56</v>
      </c>
      <c r="O1" s="139" t="s">
        <v>57</v>
      </c>
      <c r="P1" s="139" t="s">
        <v>58</v>
      </c>
    </row>
    <row r="2" spans="1:16" ht="14.25" x14ac:dyDescent="0.2">
      <c r="A2" s="140">
        <v>44781.751738854167</v>
      </c>
      <c r="B2" s="141" t="s">
        <v>30</v>
      </c>
      <c r="C2" s="141" t="s">
        <v>9</v>
      </c>
      <c r="D2" s="141">
        <v>3</v>
      </c>
      <c r="E2" s="141">
        <v>4</v>
      </c>
      <c r="F2" s="141">
        <v>4</v>
      </c>
      <c r="G2" s="141">
        <v>4</v>
      </c>
      <c r="H2" s="141">
        <v>4</v>
      </c>
      <c r="I2" s="141">
        <v>4</v>
      </c>
      <c r="J2" s="141">
        <v>4</v>
      </c>
      <c r="K2" s="141">
        <v>4</v>
      </c>
      <c r="L2" s="141">
        <v>4</v>
      </c>
      <c r="M2" s="141">
        <v>4</v>
      </c>
      <c r="N2" s="141">
        <v>4</v>
      </c>
      <c r="O2" s="141" t="s">
        <v>61</v>
      </c>
      <c r="P2" s="141" t="s">
        <v>61</v>
      </c>
    </row>
    <row r="3" spans="1:16" ht="14.25" x14ac:dyDescent="0.2">
      <c r="A3" s="140">
        <v>44781.75842481482</v>
      </c>
      <c r="B3" s="141" t="s">
        <v>30</v>
      </c>
      <c r="C3" s="141" t="s">
        <v>75</v>
      </c>
      <c r="D3" s="141">
        <v>5</v>
      </c>
      <c r="E3" s="141">
        <v>5</v>
      </c>
      <c r="F3" s="141">
        <v>5</v>
      </c>
      <c r="G3" s="141">
        <v>5</v>
      </c>
      <c r="H3" s="141">
        <v>5</v>
      </c>
      <c r="I3" s="141">
        <v>5</v>
      </c>
      <c r="J3" s="141">
        <v>3</v>
      </c>
      <c r="K3" s="141">
        <v>5</v>
      </c>
      <c r="L3" s="141">
        <v>5</v>
      </c>
      <c r="M3" s="141">
        <v>5</v>
      </c>
      <c r="N3" s="141">
        <v>5</v>
      </c>
      <c r="O3" s="141" t="s">
        <v>76</v>
      </c>
    </row>
    <row r="4" spans="1:16" ht="14.25" x14ac:dyDescent="0.2">
      <c r="A4" s="140">
        <v>44781.779541481483</v>
      </c>
      <c r="B4" s="141" t="s">
        <v>30</v>
      </c>
      <c r="C4" s="141" t="s">
        <v>9</v>
      </c>
      <c r="D4" s="141">
        <v>3</v>
      </c>
      <c r="E4" s="141">
        <v>5</v>
      </c>
      <c r="F4" s="141">
        <v>5</v>
      </c>
      <c r="G4" s="141">
        <v>5</v>
      </c>
      <c r="H4" s="141">
        <v>5</v>
      </c>
      <c r="I4" s="141">
        <v>5</v>
      </c>
      <c r="J4" s="141">
        <v>5</v>
      </c>
      <c r="K4" s="141">
        <v>5</v>
      </c>
      <c r="L4" s="141">
        <v>5</v>
      </c>
      <c r="M4" s="141">
        <v>5</v>
      </c>
      <c r="N4" s="141">
        <v>5</v>
      </c>
      <c r="O4" s="141" t="s">
        <v>61</v>
      </c>
      <c r="P4" s="141" t="s">
        <v>61</v>
      </c>
    </row>
    <row r="5" spans="1:16" ht="14.25" x14ac:dyDescent="0.2">
      <c r="A5" s="140">
        <v>44781.779573425927</v>
      </c>
      <c r="B5" s="141" t="s">
        <v>30</v>
      </c>
      <c r="C5" s="141" t="s">
        <v>11</v>
      </c>
      <c r="D5" s="141">
        <v>3</v>
      </c>
      <c r="E5" s="141">
        <v>4</v>
      </c>
      <c r="F5" s="141">
        <v>5</v>
      </c>
      <c r="G5" s="141">
        <v>5</v>
      </c>
      <c r="H5" s="141">
        <v>5</v>
      </c>
      <c r="I5" s="141">
        <v>4</v>
      </c>
      <c r="J5" s="141">
        <v>4</v>
      </c>
      <c r="K5" s="141">
        <v>5</v>
      </c>
      <c r="L5" s="141">
        <v>5</v>
      </c>
      <c r="M5" s="141">
        <v>5</v>
      </c>
      <c r="N5" s="141">
        <v>5</v>
      </c>
      <c r="O5" s="141" t="s">
        <v>61</v>
      </c>
      <c r="P5" s="141" t="s">
        <v>77</v>
      </c>
    </row>
    <row r="6" spans="1:16" ht="14.25" x14ac:dyDescent="0.2">
      <c r="A6" s="140">
        <v>44781.785563865742</v>
      </c>
      <c r="B6" s="141" t="s">
        <v>30</v>
      </c>
      <c r="C6" s="141" t="s">
        <v>28</v>
      </c>
      <c r="D6" s="141">
        <v>5</v>
      </c>
      <c r="E6" s="141">
        <v>5</v>
      </c>
      <c r="F6" s="141">
        <v>5</v>
      </c>
      <c r="G6" s="141">
        <v>5</v>
      </c>
      <c r="H6" s="141">
        <v>4</v>
      </c>
      <c r="I6" s="141">
        <v>4</v>
      </c>
      <c r="J6" s="141">
        <v>5</v>
      </c>
      <c r="K6" s="141">
        <v>5</v>
      </c>
      <c r="L6" s="141">
        <v>5</v>
      </c>
      <c r="M6" s="141">
        <v>4</v>
      </c>
      <c r="N6" s="141">
        <v>4</v>
      </c>
      <c r="O6" s="141" t="s">
        <v>61</v>
      </c>
    </row>
    <row r="7" spans="1:16" ht="14.25" x14ac:dyDescent="0.2">
      <c r="A7" s="140">
        <v>44781.886011782408</v>
      </c>
      <c r="B7" s="141" t="s">
        <v>30</v>
      </c>
      <c r="C7" s="141" t="s">
        <v>28</v>
      </c>
      <c r="D7" s="141">
        <v>4</v>
      </c>
      <c r="E7" s="141">
        <v>5</v>
      </c>
      <c r="F7" s="141">
        <v>4</v>
      </c>
      <c r="G7" s="141">
        <v>4</v>
      </c>
      <c r="H7" s="141">
        <v>5</v>
      </c>
      <c r="I7" s="141">
        <v>5</v>
      </c>
      <c r="J7" s="141">
        <v>5</v>
      </c>
      <c r="K7" s="141">
        <v>5</v>
      </c>
      <c r="L7" s="141">
        <v>5</v>
      </c>
      <c r="M7" s="141">
        <v>5</v>
      </c>
      <c r="N7" s="141">
        <v>5</v>
      </c>
      <c r="O7" s="141" t="s">
        <v>59</v>
      </c>
      <c r="P7" s="141" t="s">
        <v>78</v>
      </c>
    </row>
    <row r="8" spans="1:16" ht="14.25" x14ac:dyDescent="0.2">
      <c r="A8" s="140">
        <v>44781.956478298613</v>
      </c>
      <c r="B8" s="141" t="s">
        <v>30</v>
      </c>
      <c r="C8" s="141" t="s">
        <v>10</v>
      </c>
      <c r="D8" s="141">
        <v>3</v>
      </c>
      <c r="E8" s="141">
        <v>4</v>
      </c>
      <c r="F8" s="141">
        <v>5</v>
      </c>
      <c r="G8" s="141">
        <v>5</v>
      </c>
      <c r="H8" s="141">
        <v>5</v>
      </c>
      <c r="I8" s="141">
        <v>5</v>
      </c>
      <c r="J8" s="141">
        <v>5</v>
      </c>
      <c r="K8" s="141">
        <v>4</v>
      </c>
      <c r="L8" s="141">
        <v>4</v>
      </c>
      <c r="M8" s="141">
        <v>4</v>
      </c>
      <c r="N8" s="141">
        <v>5</v>
      </c>
      <c r="O8" s="141" t="s">
        <v>60</v>
      </c>
    </row>
    <row r="9" spans="1:16" ht="14.25" x14ac:dyDescent="0.2">
      <c r="A9" s="140">
        <v>44781.963086342592</v>
      </c>
      <c r="B9" s="141" t="s">
        <v>63</v>
      </c>
      <c r="C9" s="141" t="s">
        <v>10</v>
      </c>
      <c r="D9" s="141">
        <v>4</v>
      </c>
      <c r="E9" s="141">
        <v>5</v>
      </c>
      <c r="F9" s="141">
        <v>5</v>
      </c>
      <c r="G9" s="141">
        <v>5</v>
      </c>
      <c r="H9" s="141">
        <v>5</v>
      </c>
      <c r="I9" s="141">
        <v>5</v>
      </c>
      <c r="J9" s="141">
        <v>5</v>
      </c>
      <c r="K9" s="141">
        <v>5</v>
      </c>
      <c r="L9" s="141">
        <v>5</v>
      </c>
      <c r="M9" s="141">
        <v>5</v>
      </c>
      <c r="N9" s="141">
        <v>5</v>
      </c>
      <c r="O9" s="141" t="s">
        <v>79</v>
      </c>
    </row>
    <row r="10" spans="1:16" ht="14.25" x14ac:dyDescent="0.2">
      <c r="A10" s="140">
        <v>44782.282415416666</v>
      </c>
      <c r="B10" s="141" t="s">
        <v>30</v>
      </c>
      <c r="C10" s="141" t="s">
        <v>80</v>
      </c>
      <c r="D10" s="141">
        <v>5</v>
      </c>
      <c r="E10" s="141">
        <v>5</v>
      </c>
      <c r="F10" s="141">
        <v>4</v>
      </c>
      <c r="G10" s="141">
        <v>5</v>
      </c>
      <c r="H10" s="141">
        <v>5</v>
      </c>
      <c r="I10" s="141">
        <v>5</v>
      </c>
      <c r="J10" s="141">
        <v>5</v>
      </c>
      <c r="K10" s="141">
        <v>4</v>
      </c>
      <c r="L10" s="141">
        <v>4</v>
      </c>
      <c r="M10" s="141">
        <v>5</v>
      </c>
      <c r="N10" s="141">
        <v>5</v>
      </c>
      <c r="O10" s="141" t="s">
        <v>59</v>
      </c>
      <c r="P10" s="141" t="s">
        <v>61</v>
      </c>
    </row>
    <row r="11" spans="1:16" ht="14.25" x14ac:dyDescent="0.2">
      <c r="A11" s="140">
        <v>44782.402981134263</v>
      </c>
      <c r="B11" s="141" t="s">
        <v>30</v>
      </c>
      <c r="C11" s="141" t="s">
        <v>75</v>
      </c>
      <c r="D11" s="141">
        <v>5</v>
      </c>
      <c r="E11" s="141">
        <v>5</v>
      </c>
      <c r="F11" s="141">
        <v>5</v>
      </c>
      <c r="G11" s="141">
        <v>5</v>
      </c>
      <c r="H11" s="141">
        <v>5</v>
      </c>
      <c r="I11" s="141">
        <v>5</v>
      </c>
      <c r="J11" s="141">
        <v>5</v>
      </c>
      <c r="K11" s="141">
        <v>5</v>
      </c>
      <c r="L11" s="141">
        <v>5</v>
      </c>
      <c r="M11" s="141">
        <v>5</v>
      </c>
      <c r="N11" s="141">
        <v>5</v>
      </c>
      <c r="O11" s="141" t="s">
        <v>61</v>
      </c>
    </row>
    <row r="12" spans="1:16" ht="14.25" x14ac:dyDescent="0.2">
      <c r="A12" s="140">
        <v>44782.782553483798</v>
      </c>
      <c r="B12" s="141" t="s">
        <v>30</v>
      </c>
      <c r="C12" s="141" t="s">
        <v>9</v>
      </c>
      <c r="D12" s="141">
        <v>4</v>
      </c>
      <c r="E12" s="141">
        <v>5</v>
      </c>
      <c r="F12" s="141">
        <v>5</v>
      </c>
      <c r="G12" s="141">
        <v>5</v>
      </c>
      <c r="H12" s="141">
        <v>5</v>
      </c>
      <c r="I12" s="141">
        <v>5</v>
      </c>
      <c r="J12" s="141">
        <v>5</v>
      </c>
      <c r="K12" s="141">
        <v>4</v>
      </c>
      <c r="L12" s="141">
        <v>4</v>
      </c>
      <c r="M12" s="141">
        <v>5</v>
      </c>
      <c r="N12" s="141">
        <v>3</v>
      </c>
      <c r="O12" s="141" t="s">
        <v>81</v>
      </c>
    </row>
    <row r="13" spans="1:16" ht="14.25" x14ac:dyDescent="0.2">
      <c r="A13" s="140">
        <v>44783.416418726847</v>
      </c>
      <c r="B13" s="141" t="s">
        <v>30</v>
      </c>
      <c r="C13" s="141" t="s">
        <v>10</v>
      </c>
      <c r="D13" s="141">
        <v>5</v>
      </c>
      <c r="E13" s="141">
        <v>5</v>
      </c>
      <c r="F13" s="141">
        <v>5</v>
      </c>
      <c r="G13" s="141">
        <v>5</v>
      </c>
      <c r="H13" s="141">
        <v>5</v>
      </c>
      <c r="I13" s="141">
        <v>5</v>
      </c>
      <c r="J13" s="141">
        <v>5</v>
      </c>
      <c r="K13" s="141">
        <v>5</v>
      </c>
      <c r="L13" s="141">
        <v>5</v>
      </c>
      <c r="M13" s="141">
        <v>5</v>
      </c>
      <c r="N13" s="141">
        <v>5</v>
      </c>
      <c r="O13" s="141" t="s">
        <v>82</v>
      </c>
      <c r="P13" s="141" t="s">
        <v>82</v>
      </c>
    </row>
    <row r="14" spans="1:16" ht="14.25" x14ac:dyDescent="0.2">
      <c r="A14" s="140">
        <v>44783.830884317125</v>
      </c>
      <c r="B14" s="141" t="s">
        <v>30</v>
      </c>
      <c r="C14" s="141" t="s">
        <v>62</v>
      </c>
      <c r="D14" s="141">
        <v>4</v>
      </c>
      <c r="E14" s="141">
        <v>4</v>
      </c>
      <c r="F14" s="141">
        <v>4</v>
      </c>
      <c r="G14" s="141">
        <v>4</v>
      </c>
      <c r="H14" s="141">
        <v>5</v>
      </c>
      <c r="I14" s="141">
        <v>4</v>
      </c>
      <c r="J14" s="141">
        <v>4</v>
      </c>
      <c r="K14" s="141">
        <v>4</v>
      </c>
      <c r="L14" s="141">
        <v>4</v>
      </c>
      <c r="M14" s="141">
        <v>4</v>
      </c>
      <c r="N14" s="141">
        <v>4</v>
      </c>
      <c r="O14" s="141" t="s">
        <v>61</v>
      </c>
    </row>
    <row r="15" spans="1:16" ht="14.25" x14ac:dyDescent="0.2">
      <c r="A15" s="140">
        <v>44784.541210150463</v>
      </c>
      <c r="B15" s="141" t="s">
        <v>30</v>
      </c>
      <c r="C15" s="141" t="s">
        <v>28</v>
      </c>
      <c r="D15" s="141">
        <v>5</v>
      </c>
      <c r="E15" s="141">
        <v>5</v>
      </c>
      <c r="F15" s="141">
        <v>5</v>
      </c>
      <c r="G15" s="141">
        <v>5</v>
      </c>
      <c r="H15" s="141">
        <v>5</v>
      </c>
      <c r="I15" s="141">
        <v>5</v>
      </c>
      <c r="J15" s="141">
        <v>5</v>
      </c>
      <c r="K15" s="141">
        <v>5</v>
      </c>
      <c r="L15" s="141">
        <v>5</v>
      </c>
      <c r="M15" s="141">
        <v>5</v>
      </c>
      <c r="N15" s="141">
        <v>5</v>
      </c>
      <c r="O15" s="141" t="s">
        <v>83</v>
      </c>
      <c r="P15" s="141" t="s">
        <v>84</v>
      </c>
    </row>
    <row r="16" spans="1:16" ht="14.25" x14ac:dyDescent="0.2">
      <c r="A16" s="140">
        <v>44786.454069432875</v>
      </c>
      <c r="B16" s="141" t="s">
        <v>30</v>
      </c>
      <c r="C16" s="141" t="s">
        <v>85</v>
      </c>
      <c r="D16" s="141">
        <v>5</v>
      </c>
      <c r="E16" s="141">
        <v>5</v>
      </c>
      <c r="F16" s="141">
        <v>5</v>
      </c>
      <c r="G16" s="141">
        <v>5</v>
      </c>
      <c r="H16" s="141">
        <v>5</v>
      </c>
      <c r="I16" s="141">
        <v>5</v>
      </c>
      <c r="J16" s="141">
        <v>5</v>
      </c>
      <c r="K16" s="141">
        <v>4</v>
      </c>
      <c r="L16" s="141">
        <v>4</v>
      </c>
      <c r="M16" s="141">
        <v>5</v>
      </c>
      <c r="N16" s="141">
        <v>5</v>
      </c>
      <c r="O16" s="141" t="s">
        <v>61</v>
      </c>
      <c r="P16" s="141" t="s">
        <v>86</v>
      </c>
    </row>
    <row r="17" spans="1:16" ht="14.25" x14ac:dyDescent="0.2">
      <c r="A17" s="140">
        <v>44787.698574363429</v>
      </c>
      <c r="B17" s="141" t="s">
        <v>30</v>
      </c>
      <c r="C17" s="141" t="s">
        <v>11</v>
      </c>
      <c r="D17" s="141">
        <v>4</v>
      </c>
      <c r="E17" s="141">
        <v>4</v>
      </c>
      <c r="F17" s="141">
        <v>4</v>
      </c>
      <c r="G17" s="141">
        <v>4</v>
      </c>
      <c r="H17" s="141">
        <v>5</v>
      </c>
      <c r="I17" s="141">
        <v>4</v>
      </c>
      <c r="J17" s="141">
        <v>4</v>
      </c>
      <c r="K17" s="141">
        <v>4</v>
      </c>
      <c r="L17" s="141">
        <v>4</v>
      </c>
      <c r="N17" s="141">
        <v>4</v>
      </c>
      <c r="O17" s="141" t="s">
        <v>87</v>
      </c>
    </row>
    <row r="18" spans="1:16" ht="14.25" x14ac:dyDescent="0.2">
      <c r="A18" s="140">
        <v>44791.613902037032</v>
      </c>
      <c r="B18" s="141" t="s">
        <v>30</v>
      </c>
      <c r="C18" s="141" t="s">
        <v>10</v>
      </c>
      <c r="D18" s="141">
        <v>2</v>
      </c>
      <c r="E18" s="141">
        <v>2</v>
      </c>
      <c r="F18" s="141">
        <v>4</v>
      </c>
      <c r="G18" s="141">
        <v>4</v>
      </c>
      <c r="H18" s="141">
        <v>4</v>
      </c>
      <c r="I18" s="141">
        <v>3</v>
      </c>
      <c r="J18" s="141">
        <v>3</v>
      </c>
      <c r="K18" s="141">
        <v>3</v>
      </c>
      <c r="L18" s="141">
        <v>4</v>
      </c>
      <c r="M18" s="141">
        <v>4</v>
      </c>
      <c r="N18" s="141">
        <v>4</v>
      </c>
      <c r="O18" s="141" t="s">
        <v>61</v>
      </c>
      <c r="P18" s="141" t="s">
        <v>61</v>
      </c>
    </row>
    <row r="19" spans="1:16" ht="14.25" x14ac:dyDescent="0.2">
      <c r="A19" s="140">
        <v>44794.716721724537</v>
      </c>
      <c r="B19" s="141" t="s">
        <v>63</v>
      </c>
      <c r="C19" s="141" t="s">
        <v>9</v>
      </c>
      <c r="D19" s="141">
        <v>4</v>
      </c>
      <c r="E19" s="141">
        <v>4</v>
      </c>
      <c r="F19" s="141">
        <v>3</v>
      </c>
      <c r="G19" s="141">
        <v>4</v>
      </c>
      <c r="H19" s="141">
        <v>4</v>
      </c>
      <c r="I19" s="141">
        <v>4</v>
      </c>
      <c r="J19" s="141">
        <v>4</v>
      </c>
      <c r="K19" s="141">
        <v>4</v>
      </c>
      <c r="L19" s="141">
        <v>4</v>
      </c>
      <c r="M19" s="141">
        <v>4</v>
      </c>
      <c r="N19" s="141">
        <v>4</v>
      </c>
      <c r="O19" s="141" t="s">
        <v>88</v>
      </c>
    </row>
    <row r="20" spans="1:16" ht="14.25" x14ac:dyDescent="0.2">
      <c r="A20" s="140">
        <v>44796.25561547454</v>
      </c>
      <c r="B20" s="141" t="s">
        <v>63</v>
      </c>
      <c r="C20" s="141" t="s">
        <v>10</v>
      </c>
      <c r="D20" s="141">
        <v>3</v>
      </c>
      <c r="E20" s="141">
        <v>3</v>
      </c>
      <c r="F20" s="141">
        <v>4</v>
      </c>
      <c r="G20" s="141">
        <v>5</v>
      </c>
      <c r="H20" s="141">
        <v>4</v>
      </c>
      <c r="I20" s="141">
        <v>4</v>
      </c>
      <c r="J20" s="141">
        <v>4</v>
      </c>
      <c r="K20" s="141">
        <v>5</v>
      </c>
      <c r="L20" s="141">
        <v>4</v>
      </c>
      <c r="M20" s="141">
        <v>5</v>
      </c>
      <c r="N20" s="141">
        <v>4</v>
      </c>
      <c r="O20" s="141" t="s">
        <v>89</v>
      </c>
      <c r="P20" s="141" t="s">
        <v>90</v>
      </c>
    </row>
    <row r="21" spans="1:16" ht="14.25" x14ac:dyDescent="0.2"/>
    <row r="22" spans="1:16" ht="14.25" x14ac:dyDescent="0.2"/>
    <row r="23" spans="1:16" ht="14.25" x14ac:dyDescent="0.2"/>
    <row r="24" spans="1:16" ht="14.25" x14ac:dyDescent="0.2"/>
    <row r="25" spans="1:16" ht="14.25" x14ac:dyDescent="0.2"/>
    <row r="26" spans="1:16" ht="14.25" x14ac:dyDescent="0.2"/>
    <row r="27" spans="1:16" ht="14.25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80"/>
  <sheetViews>
    <sheetView zoomScale="140" zoomScaleNormal="140" workbookViewId="0">
      <selection activeCell="M11" sqref="M11"/>
    </sheetView>
  </sheetViews>
  <sheetFormatPr defaultColWidth="15" defaultRowHeight="24" x14ac:dyDescent="0.55000000000000004"/>
  <cols>
    <col min="1" max="1" width="4.375" style="9" bestFit="1" customWidth="1"/>
    <col min="2" max="2" width="18.125" style="9" bestFit="1" customWidth="1"/>
    <col min="3" max="3" width="2.875" style="9" bestFit="1" customWidth="1"/>
    <col min="4" max="5" width="4.375" style="9" bestFit="1" customWidth="1"/>
    <col min="6" max="6" width="5.625" style="9" customWidth="1"/>
    <col min="7" max="7" width="4.375" style="9" bestFit="1" customWidth="1"/>
    <col min="8" max="10" width="4.375" style="31" bestFit="1" customWidth="1"/>
    <col min="11" max="12" width="4.375" style="9" bestFit="1" customWidth="1"/>
    <col min="13" max="14" width="4.375" style="34" bestFit="1" customWidth="1"/>
    <col min="15" max="16" width="4.375" style="9" bestFit="1" customWidth="1"/>
    <col min="17" max="18" width="4.375" style="32" bestFit="1" customWidth="1"/>
    <col min="19" max="19" width="4.5" style="9" bestFit="1" customWidth="1"/>
    <col min="20" max="20" width="5" style="9" bestFit="1" customWidth="1"/>
    <col min="21" max="16384" width="15" style="9"/>
  </cols>
  <sheetData>
    <row r="1" spans="1:52" s="91" customFormat="1" ht="33" x14ac:dyDescent="0.55000000000000004">
      <c r="A1" s="103" t="s">
        <v>19</v>
      </c>
      <c r="B1" s="103" t="s">
        <v>4</v>
      </c>
      <c r="C1" s="104"/>
      <c r="D1" s="126" t="s">
        <v>1</v>
      </c>
      <c r="E1" s="126" t="s">
        <v>0</v>
      </c>
      <c r="F1" s="126" t="s">
        <v>42</v>
      </c>
      <c r="G1" s="126" t="s">
        <v>2</v>
      </c>
      <c r="H1" s="128">
        <v>1.1000000000000001</v>
      </c>
      <c r="I1" s="128">
        <v>1.2</v>
      </c>
      <c r="J1" s="128">
        <v>1.3</v>
      </c>
      <c r="K1" s="128">
        <v>1.4</v>
      </c>
      <c r="L1" s="130">
        <v>2.1</v>
      </c>
      <c r="M1" s="132">
        <v>4.0999999999999996</v>
      </c>
      <c r="N1" s="132">
        <v>4.2</v>
      </c>
      <c r="O1" s="134">
        <v>3.1</v>
      </c>
      <c r="P1" s="134">
        <v>3.2</v>
      </c>
      <c r="Q1" s="134">
        <v>3.3</v>
      </c>
      <c r="R1" s="134">
        <v>3.4</v>
      </c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 s="45" customFormat="1" x14ac:dyDescent="0.55000000000000004">
      <c r="A2" s="105">
        <v>1</v>
      </c>
      <c r="B2" s="106" t="s">
        <v>30</v>
      </c>
      <c r="C2" s="141"/>
      <c r="D2" s="127">
        <v>1</v>
      </c>
      <c r="E2" s="113">
        <v>0</v>
      </c>
      <c r="F2" s="113">
        <v>0</v>
      </c>
      <c r="G2" s="113">
        <v>0</v>
      </c>
      <c r="H2" s="129">
        <v>3</v>
      </c>
      <c r="I2" s="129">
        <v>4</v>
      </c>
      <c r="J2" s="129">
        <v>4</v>
      </c>
      <c r="K2" s="129">
        <v>4</v>
      </c>
      <c r="L2" s="131">
        <v>4</v>
      </c>
      <c r="M2" s="133">
        <v>4</v>
      </c>
      <c r="N2" s="133">
        <v>4</v>
      </c>
      <c r="O2" s="135">
        <v>4</v>
      </c>
      <c r="P2" s="135">
        <v>4</v>
      </c>
      <c r="Q2" s="135">
        <v>4</v>
      </c>
      <c r="R2" s="135">
        <v>4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</row>
    <row r="3" spans="1:52" s="45" customFormat="1" x14ac:dyDescent="0.55000000000000004">
      <c r="A3" s="105">
        <v>2</v>
      </c>
      <c r="B3" s="106" t="s">
        <v>30</v>
      </c>
      <c r="C3" s="141"/>
      <c r="D3" s="127">
        <v>1</v>
      </c>
      <c r="E3" s="113">
        <v>0</v>
      </c>
      <c r="F3" s="113">
        <v>1</v>
      </c>
      <c r="G3" s="113">
        <v>0</v>
      </c>
      <c r="H3" s="129">
        <v>5</v>
      </c>
      <c r="I3" s="129">
        <v>5</v>
      </c>
      <c r="J3" s="129">
        <v>5</v>
      </c>
      <c r="K3" s="129">
        <v>5</v>
      </c>
      <c r="L3" s="131">
        <v>5</v>
      </c>
      <c r="M3" s="133">
        <v>5</v>
      </c>
      <c r="N3" s="133">
        <v>3</v>
      </c>
      <c r="O3" s="135">
        <v>5</v>
      </c>
      <c r="P3" s="135">
        <v>5</v>
      </c>
      <c r="Q3" s="135">
        <v>5</v>
      </c>
      <c r="R3" s="135">
        <v>5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</row>
    <row r="4" spans="1:52" s="45" customFormat="1" x14ac:dyDescent="0.55000000000000004">
      <c r="A4" s="105">
        <v>3</v>
      </c>
      <c r="B4" s="106" t="s">
        <v>30</v>
      </c>
      <c r="C4" s="141"/>
      <c r="D4" s="127">
        <v>0</v>
      </c>
      <c r="E4" s="113">
        <v>0</v>
      </c>
      <c r="F4" s="113">
        <v>1</v>
      </c>
      <c r="G4" s="113">
        <v>0</v>
      </c>
      <c r="H4" s="129">
        <v>3</v>
      </c>
      <c r="I4" s="129">
        <v>5</v>
      </c>
      <c r="J4" s="129">
        <v>5</v>
      </c>
      <c r="K4" s="129">
        <v>5</v>
      </c>
      <c r="L4" s="131">
        <v>5</v>
      </c>
      <c r="M4" s="133">
        <v>5</v>
      </c>
      <c r="N4" s="133">
        <v>5</v>
      </c>
      <c r="O4" s="135">
        <v>5</v>
      </c>
      <c r="P4" s="135">
        <v>5</v>
      </c>
      <c r="Q4" s="135">
        <v>5</v>
      </c>
      <c r="R4" s="135">
        <v>5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</row>
    <row r="5" spans="1:52" s="45" customFormat="1" x14ac:dyDescent="0.55000000000000004">
      <c r="A5" s="105">
        <v>4</v>
      </c>
      <c r="B5" s="106" t="s">
        <v>30</v>
      </c>
      <c r="C5" s="141"/>
      <c r="D5" s="127">
        <v>0</v>
      </c>
      <c r="E5" s="113">
        <v>0</v>
      </c>
      <c r="F5" s="113">
        <v>0</v>
      </c>
      <c r="G5" s="113">
        <v>1</v>
      </c>
      <c r="H5" s="129">
        <v>3</v>
      </c>
      <c r="I5" s="129">
        <v>4</v>
      </c>
      <c r="J5" s="129">
        <v>5</v>
      </c>
      <c r="K5" s="129">
        <v>5</v>
      </c>
      <c r="L5" s="131">
        <v>5</v>
      </c>
      <c r="M5" s="133">
        <v>4</v>
      </c>
      <c r="N5" s="133">
        <v>4</v>
      </c>
      <c r="O5" s="135">
        <v>5</v>
      </c>
      <c r="P5" s="135">
        <v>5</v>
      </c>
      <c r="Q5" s="135">
        <v>5</v>
      </c>
      <c r="R5" s="135">
        <v>5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</row>
    <row r="6" spans="1:52" s="45" customFormat="1" x14ac:dyDescent="0.55000000000000004">
      <c r="A6" s="105">
        <v>5</v>
      </c>
      <c r="B6" s="106" t="s">
        <v>30</v>
      </c>
      <c r="C6" s="141"/>
      <c r="D6" s="127">
        <v>1</v>
      </c>
      <c r="E6" s="113">
        <v>0</v>
      </c>
      <c r="F6" s="113">
        <v>0</v>
      </c>
      <c r="G6" s="113">
        <v>0</v>
      </c>
      <c r="H6" s="129">
        <v>5</v>
      </c>
      <c r="I6" s="129">
        <v>5</v>
      </c>
      <c r="J6" s="129">
        <v>5</v>
      </c>
      <c r="K6" s="129">
        <v>5</v>
      </c>
      <c r="L6" s="131">
        <v>4</v>
      </c>
      <c r="M6" s="133">
        <v>4</v>
      </c>
      <c r="N6" s="133">
        <v>5</v>
      </c>
      <c r="O6" s="135">
        <v>5</v>
      </c>
      <c r="P6" s="135">
        <v>5</v>
      </c>
      <c r="Q6" s="135">
        <v>4</v>
      </c>
      <c r="R6" s="135">
        <v>4</v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</row>
    <row r="7" spans="1:52" s="45" customFormat="1" x14ac:dyDescent="0.55000000000000004">
      <c r="A7" s="105">
        <v>6</v>
      </c>
      <c r="B7" s="106" t="s">
        <v>30</v>
      </c>
      <c r="C7" s="141"/>
      <c r="D7" s="127">
        <v>1</v>
      </c>
      <c r="E7" s="113">
        <v>0</v>
      </c>
      <c r="F7" s="113">
        <v>0</v>
      </c>
      <c r="G7" s="113">
        <v>0</v>
      </c>
      <c r="H7" s="129">
        <v>4</v>
      </c>
      <c r="I7" s="129">
        <v>5</v>
      </c>
      <c r="J7" s="129">
        <v>4</v>
      </c>
      <c r="K7" s="129">
        <v>4</v>
      </c>
      <c r="L7" s="131">
        <v>5</v>
      </c>
      <c r="M7" s="133">
        <v>5</v>
      </c>
      <c r="N7" s="133">
        <v>5</v>
      </c>
      <c r="O7" s="135">
        <v>5</v>
      </c>
      <c r="P7" s="135">
        <v>5</v>
      </c>
      <c r="Q7" s="135">
        <v>5</v>
      </c>
      <c r="R7" s="135">
        <v>5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</row>
    <row r="8" spans="1:52" s="45" customFormat="1" x14ac:dyDescent="0.55000000000000004">
      <c r="A8" s="105">
        <v>7</v>
      </c>
      <c r="B8" s="106" t="s">
        <v>30</v>
      </c>
      <c r="C8" s="141"/>
      <c r="D8" s="127">
        <v>0</v>
      </c>
      <c r="E8" s="113">
        <v>1</v>
      </c>
      <c r="F8" s="113">
        <v>0</v>
      </c>
      <c r="G8" s="113">
        <v>0</v>
      </c>
      <c r="H8" s="129">
        <v>3</v>
      </c>
      <c r="I8" s="129">
        <v>4</v>
      </c>
      <c r="J8" s="129">
        <v>5</v>
      </c>
      <c r="K8" s="129">
        <v>5</v>
      </c>
      <c r="L8" s="131">
        <v>5</v>
      </c>
      <c r="M8" s="133">
        <v>5</v>
      </c>
      <c r="N8" s="133">
        <v>5</v>
      </c>
      <c r="O8" s="135">
        <v>4</v>
      </c>
      <c r="P8" s="135">
        <v>4</v>
      </c>
      <c r="Q8" s="135">
        <v>4</v>
      </c>
      <c r="R8" s="135">
        <v>5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</row>
    <row r="9" spans="1:52" s="45" customFormat="1" x14ac:dyDescent="0.55000000000000004">
      <c r="A9" s="105">
        <v>8</v>
      </c>
      <c r="B9" s="106" t="s">
        <v>63</v>
      </c>
      <c r="C9" s="141"/>
      <c r="D9" s="127">
        <v>0</v>
      </c>
      <c r="E9" s="113">
        <v>1</v>
      </c>
      <c r="F9" s="113">
        <v>0</v>
      </c>
      <c r="G9" s="113">
        <v>0</v>
      </c>
      <c r="H9" s="129">
        <v>4</v>
      </c>
      <c r="I9" s="129">
        <v>5</v>
      </c>
      <c r="J9" s="129">
        <v>5</v>
      </c>
      <c r="K9" s="129">
        <v>5</v>
      </c>
      <c r="L9" s="131">
        <v>5</v>
      </c>
      <c r="M9" s="133">
        <v>5</v>
      </c>
      <c r="N9" s="133">
        <v>5</v>
      </c>
      <c r="O9" s="135">
        <v>5</v>
      </c>
      <c r="P9" s="135">
        <v>5</v>
      </c>
      <c r="Q9" s="135">
        <v>5</v>
      </c>
      <c r="R9" s="135">
        <v>5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2" s="45" customFormat="1" x14ac:dyDescent="0.55000000000000004">
      <c r="A10" s="105">
        <v>9</v>
      </c>
      <c r="B10" s="106" t="s">
        <v>30</v>
      </c>
      <c r="C10" s="141"/>
      <c r="D10" s="127">
        <v>1</v>
      </c>
      <c r="E10" s="113">
        <v>1</v>
      </c>
      <c r="F10" s="113">
        <v>0</v>
      </c>
      <c r="G10" s="113">
        <v>0</v>
      </c>
      <c r="H10" s="129">
        <v>5</v>
      </c>
      <c r="I10" s="129">
        <v>5</v>
      </c>
      <c r="J10" s="129">
        <v>4</v>
      </c>
      <c r="K10" s="129">
        <v>5</v>
      </c>
      <c r="L10" s="131">
        <v>5</v>
      </c>
      <c r="M10" s="133">
        <v>5</v>
      </c>
      <c r="N10" s="133">
        <v>5</v>
      </c>
      <c r="O10" s="135">
        <v>4</v>
      </c>
      <c r="P10" s="135">
        <v>4</v>
      </c>
      <c r="Q10" s="135">
        <v>5</v>
      </c>
      <c r="R10" s="135">
        <v>5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s="45" customFormat="1" x14ac:dyDescent="0.55000000000000004">
      <c r="A11" s="105">
        <v>10</v>
      </c>
      <c r="B11" s="106" t="s">
        <v>30</v>
      </c>
      <c r="C11" s="141"/>
      <c r="D11" s="127">
        <v>1</v>
      </c>
      <c r="E11" s="113">
        <v>0</v>
      </c>
      <c r="F11" s="113">
        <v>1</v>
      </c>
      <c r="G11" s="113">
        <v>0</v>
      </c>
      <c r="H11" s="129">
        <v>5</v>
      </c>
      <c r="I11" s="129">
        <v>5</v>
      </c>
      <c r="J11" s="129">
        <v>5</v>
      </c>
      <c r="K11" s="129">
        <v>5</v>
      </c>
      <c r="L11" s="131">
        <v>5</v>
      </c>
      <c r="M11" s="133">
        <v>5</v>
      </c>
      <c r="N11" s="133">
        <v>5</v>
      </c>
      <c r="O11" s="135">
        <v>5</v>
      </c>
      <c r="P11" s="135">
        <v>5</v>
      </c>
      <c r="Q11" s="135">
        <v>5</v>
      </c>
      <c r="R11" s="135">
        <v>5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s="45" customFormat="1" x14ac:dyDescent="0.55000000000000004">
      <c r="A12" s="105">
        <v>11</v>
      </c>
      <c r="B12" s="106" t="s">
        <v>30</v>
      </c>
      <c r="C12" s="141"/>
      <c r="D12" s="127">
        <v>0</v>
      </c>
      <c r="E12" s="113">
        <v>0</v>
      </c>
      <c r="F12" s="113">
        <v>1</v>
      </c>
      <c r="G12" s="113">
        <v>0</v>
      </c>
      <c r="H12" s="129">
        <v>4</v>
      </c>
      <c r="I12" s="129">
        <v>5</v>
      </c>
      <c r="J12" s="129">
        <v>5</v>
      </c>
      <c r="K12" s="129">
        <v>5</v>
      </c>
      <c r="L12" s="131">
        <v>5</v>
      </c>
      <c r="M12" s="133">
        <v>5</v>
      </c>
      <c r="N12" s="133">
        <v>5</v>
      </c>
      <c r="O12" s="135">
        <v>4</v>
      </c>
      <c r="P12" s="135">
        <v>4</v>
      </c>
      <c r="Q12" s="135">
        <v>5</v>
      </c>
      <c r="R12" s="135">
        <v>3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s="45" customFormat="1" x14ac:dyDescent="0.55000000000000004">
      <c r="A13" s="105">
        <v>12</v>
      </c>
      <c r="B13" s="106" t="s">
        <v>30</v>
      </c>
      <c r="C13" s="141"/>
      <c r="D13" s="127">
        <v>0</v>
      </c>
      <c r="E13" s="113">
        <v>1</v>
      </c>
      <c r="F13" s="113">
        <v>0</v>
      </c>
      <c r="G13" s="113">
        <v>0</v>
      </c>
      <c r="H13" s="129">
        <v>5</v>
      </c>
      <c r="I13" s="129">
        <v>5</v>
      </c>
      <c r="J13" s="129">
        <v>5</v>
      </c>
      <c r="K13" s="129">
        <v>5</v>
      </c>
      <c r="L13" s="131">
        <v>5</v>
      </c>
      <c r="M13" s="133">
        <v>5</v>
      </c>
      <c r="N13" s="133">
        <v>5</v>
      </c>
      <c r="O13" s="135">
        <v>5</v>
      </c>
      <c r="P13" s="135">
        <v>5</v>
      </c>
      <c r="Q13" s="135">
        <v>5</v>
      </c>
      <c r="R13" s="135">
        <v>5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s="45" customFormat="1" x14ac:dyDescent="0.55000000000000004">
      <c r="A14" s="105">
        <v>13</v>
      </c>
      <c r="B14" s="106" t="s">
        <v>30</v>
      </c>
      <c r="C14" s="141"/>
      <c r="D14" s="127">
        <v>0</v>
      </c>
      <c r="E14" s="113">
        <v>1</v>
      </c>
      <c r="F14" s="113">
        <v>1</v>
      </c>
      <c r="G14" s="113">
        <v>0</v>
      </c>
      <c r="H14" s="129">
        <v>4</v>
      </c>
      <c r="I14" s="129">
        <v>4</v>
      </c>
      <c r="J14" s="129">
        <v>4</v>
      </c>
      <c r="K14" s="129">
        <v>4</v>
      </c>
      <c r="L14" s="131">
        <v>5</v>
      </c>
      <c r="M14" s="133">
        <v>4</v>
      </c>
      <c r="N14" s="133">
        <v>4</v>
      </c>
      <c r="O14" s="135">
        <v>4</v>
      </c>
      <c r="P14" s="135">
        <v>4</v>
      </c>
      <c r="Q14" s="135">
        <v>4</v>
      </c>
      <c r="R14" s="135">
        <v>4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s="45" customFormat="1" x14ac:dyDescent="0.55000000000000004">
      <c r="A15" s="105">
        <v>14</v>
      </c>
      <c r="B15" s="106" t="s">
        <v>30</v>
      </c>
      <c r="C15" s="141"/>
      <c r="D15" s="127">
        <v>1</v>
      </c>
      <c r="E15" s="113">
        <v>0</v>
      </c>
      <c r="F15" s="113">
        <v>0</v>
      </c>
      <c r="G15" s="113">
        <v>0</v>
      </c>
      <c r="H15" s="129">
        <v>5</v>
      </c>
      <c r="I15" s="129">
        <v>5</v>
      </c>
      <c r="J15" s="129">
        <v>5</v>
      </c>
      <c r="K15" s="129">
        <v>5</v>
      </c>
      <c r="L15" s="131">
        <v>5</v>
      </c>
      <c r="M15" s="133">
        <v>5</v>
      </c>
      <c r="N15" s="133">
        <v>5</v>
      </c>
      <c r="O15" s="135">
        <v>5</v>
      </c>
      <c r="P15" s="135">
        <v>5</v>
      </c>
      <c r="Q15" s="135">
        <v>5</v>
      </c>
      <c r="R15" s="135">
        <v>5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</row>
    <row r="16" spans="1:52" s="45" customFormat="1" x14ac:dyDescent="0.55000000000000004">
      <c r="A16" s="105">
        <v>15</v>
      </c>
      <c r="B16" s="106" t="s">
        <v>30</v>
      </c>
      <c r="C16" s="141"/>
      <c r="D16" s="127">
        <v>0</v>
      </c>
      <c r="E16" s="113">
        <v>0</v>
      </c>
      <c r="F16" s="113">
        <v>0</v>
      </c>
      <c r="G16" s="113">
        <v>1</v>
      </c>
      <c r="H16" s="129">
        <v>5</v>
      </c>
      <c r="I16" s="129">
        <v>5</v>
      </c>
      <c r="J16" s="129">
        <v>5</v>
      </c>
      <c r="K16" s="129">
        <v>5</v>
      </c>
      <c r="L16" s="131">
        <v>5</v>
      </c>
      <c r="M16" s="133">
        <v>5</v>
      </c>
      <c r="N16" s="133">
        <v>5</v>
      </c>
      <c r="O16" s="135">
        <v>4</v>
      </c>
      <c r="P16" s="135">
        <v>4</v>
      </c>
      <c r="Q16" s="135">
        <v>5</v>
      </c>
      <c r="R16" s="135">
        <v>5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</row>
    <row r="17" spans="1:52" s="45" customFormat="1" x14ac:dyDescent="0.55000000000000004">
      <c r="A17" s="105">
        <v>16</v>
      </c>
      <c r="B17" s="106" t="s">
        <v>30</v>
      </c>
      <c r="C17" s="141"/>
      <c r="D17" s="127">
        <v>0</v>
      </c>
      <c r="E17" s="113">
        <v>0</v>
      </c>
      <c r="F17" s="113">
        <v>0</v>
      </c>
      <c r="G17" s="113">
        <v>1</v>
      </c>
      <c r="H17" s="129">
        <v>4</v>
      </c>
      <c r="I17" s="129">
        <v>4</v>
      </c>
      <c r="J17" s="129">
        <v>4</v>
      </c>
      <c r="K17" s="129">
        <v>4</v>
      </c>
      <c r="L17" s="131">
        <v>5</v>
      </c>
      <c r="M17" s="133">
        <v>4</v>
      </c>
      <c r="N17" s="133">
        <v>4</v>
      </c>
      <c r="O17" s="135">
        <v>4</v>
      </c>
      <c r="P17" s="135">
        <v>4</v>
      </c>
      <c r="Q17" s="135"/>
      <c r="R17" s="135">
        <v>4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2" s="45" customFormat="1" x14ac:dyDescent="0.55000000000000004">
      <c r="A18" s="105">
        <v>17</v>
      </c>
      <c r="B18" s="106" t="s">
        <v>30</v>
      </c>
      <c r="C18" s="141"/>
      <c r="D18" s="127">
        <v>0</v>
      </c>
      <c r="E18" s="113">
        <v>1</v>
      </c>
      <c r="F18" s="113">
        <v>0</v>
      </c>
      <c r="G18" s="113">
        <v>0</v>
      </c>
      <c r="H18" s="129">
        <v>2</v>
      </c>
      <c r="I18" s="129">
        <v>2</v>
      </c>
      <c r="J18" s="129">
        <v>4</v>
      </c>
      <c r="K18" s="129">
        <v>4</v>
      </c>
      <c r="L18" s="131">
        <v>4</v>
      </c>
      <c r="M18" s="133">
        <v>3</v>
      </c>
      <c r="N18" s="133">
        <v>3</v>
      </c>
      <c r="O18" s="135">
        <v>3</v>
      </c>
      <c r="P18" s="135">
        <v>4</v>
      </c>
      <c r="Q18" s="135">
        <v>4</v>
      </c>
      <c r="R18" s="135">
        <v>4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</row>
    <row r="19" spans="1:52" s="45" customFormat="1" x14ac:dyDescent="0.55000000000000004">
      <c r="A19" s="105">
        <v>18</v>
      </c>
      <c r="B19" s="106" t="s">
        <v>63</v>
      </c>
      <c r="C19" s="141"/>
      <c r="D19" s="127">
        <v>0</v>
      </c>
      <c r="E19" s="113">
        <v>0</v>
      </c>
      <c r="F19" s="113">
        <v>1</v>
      </c>
      <c r="G19" s="113">
        <v>0</v>
      </c>
      <c r="H19" s="129">
        <v>4</v>
      </c>
      <c r="I19" s="129">
        <v>4</v>
      </c>
      <c r="J19" s="129">
        <v>3</v>
      </c>
      <c r="K19" s="129">
        <v>4</v>
      </c>
      <c r="L19" s="131">
        <v>4</v>
      </c>
      <c r="M19" s="133">
        <v>4</v>
      </c>
      <c r="N19" s="133">
        <v>4</v>
      </c>
      <c r="O19" s="135">
        <v>4</v>
      </c>
      <c r="P19" s="135">
        <v>4</v>
      </c>
      <c r="Q19" s="135">
        <v>4</v>
      </c>
      <c r="R19" s="135">
        <v>4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</row>
    <row r="20" spans="1:52" s="45" customFormat="1" x14ac:dyDescent="0.55000000000000004">
      <c r="A20" s="105">
        <v>19</v>
      </c>
      <c r="B20" s="106" t="s">
        <v>63</v>
      </c>
      <c r="C20" s="141"/>
      <c r="D20" s="127">
        <v>0</v>
      </c>
      <c r="E20" s="113">
        <v>1</v>
      </c>
      <c r="F20" s="113">
        <v>0</v>
      </c>
      <c r="G20" s="113">
        <v>0</v>
      </c>
      <c r="H20" s="129">
        <v>3</v>
      </c>
      <c r="I20" s="129">
        <v>3</v>
      </c>
      <c r="J20" s="129">
        <v>4</v>
      </c>
      <c r="K20" s="129">
        <v>5</v>
      </c>
      <c r="L20" s="131">
        <v>4</v>
      </c>
      <c r="M20" s="133">
        <v>4</v>
      </c>
      <c r="N20" s="133">
        <v>4</v>
      </c>
      <c r="O20" s="135">
        <v>5</v>
      </c>
      <c r="P20" s="135">
        <v>4</v>
      </c>
      <c r="Q20" s="135">
        <v>5</v>
      </c>
      <c r="R20" s="135">
        <v>4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</row>
    <row r="21" spans="1:52" s="46" customFormat="1" ht="21.75" x14ac:dyDescent="0.5">
      <c r="D21" s="108">
        <f>COUNTIF(D2:D20,1)</f>
        <v>7</v>
      </c>
      <c r="E21" s="108">
        <f>COUNTIF(E2:E20,1)</f>
        <v>7</v>
      </c>
      <c r="F21" s="108">
        <f>COUNTIF(F2:F20,1)</f>
        <v>6</v>
      </c>
      <c r="G21" s="108">
        <f>COUNTIF(G2:G20,1)</f>
        <v>3</v>
      </c>
      <c r="H21" s="109">
        <f>AVERAGE(H2:H20)</f>
        <v>4</v>
      </c>
      <c r="I21" s="109">
        <f t="shared" ref="I21:Q21" si="0">AVERAGE(I2:I20)</f>
        <v>4.4210526315789478</v>
      </c>
      <c r="J21" s="109">
        <f t="shared" si="0"/>
        <v>4.5263157894736841</v>
      </c>
      <c r="K21" s="109">
        <f t="shared" si="0"/>
        <v>4.6842105263157894</v>
      </c>
      <c r="L21" s="109">
        <f t="shared" si="0"/>
        <v>4.7368421052631575</v>
      </c>
      <c r="M21" s="109">
        <f>AVERAGE(M2:M20)</f>
        <v>4.5263157894736841</v>
      </c>
      <c r="N21" s="109">
        <f>AVERAGE(N2:N20)</f>
        <v>4.4736842105263159</v>
      </c>
      <c r="O21" s="109">
        <f t="shared" si="0"/>
        <v>4.4736842105263159</v>
      </c>
      <c r="P21" s="109">
        <f>AVERAGE(P2:P20)</f>
        <v>4.4736842105263159</v>
      </c>
      <c r="Q21" s="109">
        <f t="shared" si="0"/>
        <v>4.666666666666667</v>
      </c>
      <c r="R21" s="109">
        <f>AVERAGE(R2:R20)</f>
        <v>4.5263157894736841</v>
      </c>
      <c r="S21" s="109">
        <f>AVERAGE(H21:R21,Q21:Q21)</f>
        <v>4.5146198830409352</v>
      </c>
    </row>
    <row r="22" spans="1:52" s="46" customFormat="1" ht="21.75" x14ac:dyDescent="0.5">
      <c r="D22" s="109">
        <f>STDEV(D2:D20)</f>
        <v>0.49559462778335206</v>
      </c>
      <c r="E22" s="109">
        <f>STDEV(E2:E20)</f>
        <v>0.49559462778335206</v>
      </c>
      <c r="F22" s="109">
        <f>STDEV(F2:F20)</f>
        <v>0.47756693294091929</v>
      </c>
      <c r="G22" s="109">
        <f>STDEV(G2:G20)</f>
        <v>0.3746343246326776</v>
      </c>
      <c r="H22" s="109">
        <f>STDEV(H2:H20)</f>
        <v>0.94280904158206336</v>
      </c>
      <c r="I22" s="109">
        <f t="shared" ref="I22:R22" si="1">STDEV(I2:I20)</f>
        <v>0.83770781658339155</v>
      </c>
      <c r="J22" s="109">
        <f t="shared" si="1"/>
        <v>0.61177529032149902</v>
      </c>
      <c r="K22" s="109">
        <f t="shared" si="1"/>
        <v>0.47756693294091929</v>
      </c>
      <c r="L22" s="109">
        <f t="shared" si="1"/>
        <v>0.45241392835886407</v>
      </c>
      <c r="M22" s="109">
        <f>STDEV(M2:M20)</f>
        <v>0.61177529032149902</v>
      </c>
      <c r="N22" s="109">
        <f>STDEV(N2:N20)</f>
        <v>0.69669226847946686</v>
      </c>
      <c r="O22" s="109">
        <f t="shared" si="1"/>
        <v>0.61177529032149902</v>
      </c>
      <c r="P22" s="109">
        <f t="shared" si="1"/>
        <v>0.51298917604257821</v>
      </c>
      <c r="Q22" s="109">
        <f t="shared" si="1"/>
        <v>0.48507125007266594</v>
      </c>
      <c r="R22" s="109">
        <f t="shared" si="1"/>
        <v>0.61177529032149902</v>
      </c>
      <c r="S22" s="109">
        <f>AVERAGE(H22:R22,Q22:Q22)</f>
        <v>0.61145190211821754</v>
      </c>
    </row>
    <row r="23" spans="1:52" s="46" customFormat="1" ht="21.75" x14ac:dyDescent="0.5">
      <c r="K23" s="109">
        <f>STDEVA(H2:K20)</f>
        <v>0.76902763849677769</v>
      </c>
      <c r="L23" s="109">
        <f>STDEVA(L2:L20)</f>
        <v>0.45241392835886407</v>
      </c>
      <c r="N23" s="109">
        <f>STDEVA(M2:N20)</f>
        <v>0.64723946026097556</v>
      </c>
      <c r="R23" s="109">
        <f>STDEVA(O2:R20)</f>
        <v>0.55344946138406115</v>
      </c>
    </row>
    <row r="24" spans="1:52" s="46" customFormat="1" ht="21.75" x14ac:dyDescent="0.5">
      <c r="K24" s="110">
        <f>AVERAGE(H2:K20)</f>
        <v>4.4078947368421053</v>
      </c>
      <c r="L24" s="110">
        <f>AVERAGE(L2:L20)</f>
        <v>4.7368421052631575</v>
      </c>
      <c r="N24" s="110">
        <f>AVERAGE(M2:N20)</f>
        <v>4.5</v>
      </c>
      <c r="R24" s="110">
        <f>AVERAGE(O2:R20)</f>
        <v>4.5333333333333332</v>
      </c>
    </row>
    <row r="25" spans="1:52" x14ac:dyDescent="0.55000000000000004">
      <c r="B25" s="107" t="s">
        <v>30</v>
      </c>
      <c r="C25" s="111">
        <f>COUNTIF(B2:B20,"ผู้นำเสนอผลงาน")</f>
        <v>16</v>
      </c>
      <c r="D25" s="51"/>
      <c r="H25" s="9"/>
      <c r="I25" s="9"/>
      <c r="J25" s="9"/>
      <c r="L25" s="46"/>
      <c r="M25" s="46"/>
      <c r="N25" s="46"/>
      <c r="O25" s="46"/>
      <c r="Q25" s="9"/>
      <c r="R25" s="46"/>
      <c r="S25" s="46"/>
      <c r="T25" s="46"/>
    </row>
    <row r="26" spans="1:52" x14ac:dyDescent="0.55000000000000004">
      <c r="B26" s="107" t="s">
        <v>63</v>
      </c>
      <c r="C26" s="111">
        <f>COUNTIF(B3:B21,"นิสิตบัณฑิตศึกษา")</f>
        <v>3</v>
      </c>
      <c r="D26" s="51"/>
      <c r="H26" s="9"/>
      <c r="I26" s="9"/>
      <c r="J26" s="9"/>
      <c r="L26" s="46"/>
      <c r="M26" s="46"/>
      <c r="N26" s="46"/>
      <c r="O26" s="46"/>
      <c r="Q26" s="9"/>
      <c r="R26" s="46"/>
      <c r="S26" s="46"/>
      <c r="T26" s="46"/>
    </row>
    <row r="27" spans="1:52" x14ac:dyDescent="0.55000000000000004">
      <c r="B27" s="46"/>
      <c r="C27" s="112">
        <f>SUM(C25:C26)</f>
        <v>19</v>
      </c>
      <c r="D27" s="51"/>
      <c r="H27" s="9"/>
      <c r="I27" s="9"/>
      <c r="J27" s="9"/>
      <c r="M27" s="9"/>
      <c r="N27" s="9"/>
      <c r="Q27" s="9"/>
      <c r="R27" s="9"/>
    </row>
    <row r="28" spans="1:52" x14ac:dyDescent="0.55000000000000004">
      <c r="B28" s="46"/>
      <c r="C28" s="46"/>
      <c r="D28" s="51"/>
      <c r="H28" s="9"/>
      <c r="I28" s="9"/>
      <c r="J28" s="9"/>
      <c r="M28" s="9"/>
      <c r="N28" s="9"/>
      <c r="Q28" s="9"/>
      <c r="R28" s="9"/>
    </row>
    <row r="29" spans="1:52" x14ac:dyDescent="0.55000000000000004">
      <c r="B29" s="46"/>
      <c r="C29" s="46"/>
      <c r="D29" s="51"/>
      <c r="H29" s="9"/>
      <c r="I29" s="9"/>
      <c r="J29" s="9"/>
      <c r="M29" s="9"/>
      <c r="N29" s="9"/>
      <c r="Q29" s="9"/>
      <c r="R29" s="9"/>
    </row>
    <row r="30" spans="1:52" x14ac:dyDescent="0.55000000000000004">
      <c r="B30" s="46"/>
      <c r="C30" s="46"/>
      <c r="D30" s="51"/>
      <c r="H30" s="9"/>
      <c r="I30" s="9"/>
      <c r="J30" s="9"/>
      <c r="M30" s="9"/>
      <c r="N30" s="9"/>
      <c r="Q30" s="9"/>
      <c r="R30" s="9"/>
    </row>
    <row r="31" spans="1:52" x14ac:dyDescent="0.55000000000000004">
      <c r="B31" s="46"/>
      <c r="C31" s="46"/>
      <c r="D31" s="51"/>
      <c r="H31" s="9"/>
      <c r="I31" s="9"/>
      <c r="J31" s="9"/>
      <c r="M31" s="9"/>
      <c r="N31" s="9"/>
      <c r="Q31" s="9"/>
      <c r="R31" s="9"/>
    </row>
    <row r="32" spans="1:52" x14ac:dyDescent="0.55000000000000004">
      <c r="B32" s="46"/>
      <c r="C32" s="46"/>
      <c r="D32" s="51"/>
      <c r="H32" s="9"/>
      <c r="I32" s="9"/>
      <c r="J32" s="9"/>
      <c r="M32" s="9"/>
      <c r="N32" s="9"/>
      <c r="Q32" s="9"/>
      <c r="R32" s="9"/>
    </row>
    <row r="33" spans="2:18" x14ac:dyDescent="0.55000000000000004">
      <c r="B33" s="46"/>
      <c r="C33" s="46"/>
      <c r="D33" s="51"/>
      <c r="H33" s="9"/>
      <c r="I33" s="9"/>
      <c r="J33" s="9"/>
      <c r="M33" s="9"/>
      <c r="N33" s="9"/>
      <c r="Q33" s="9"/>
      <c r="R33" s="9"/>
    </row>
    <row r="34" spans="2:18" x14ac:dyDescent="0.55000000000000004">
      <c r="B34" s="46"/>
      <c r="C34" s="46"/>
      <c r="D34" s="51"/>
      <c r="H34" s="9"/>
      <c r="I34" s="9"/>
      <c r="J34" s="9"/>
      <c r="M34" s="9"/>
      <c r="N34" s="9"/>
      <c r="Q34" s="9"/>
      <c r="R34" s="9"/>
    </row>
    <row r="35" spans="2:18" x14ac:dyDescent="0.55000000000000004">
      <c r="B35" s="46"/>
      <c r="C35" s="46"/>
      <c r="D35" s="51"/>
      <c r="H35" s="9"/>
      <c r="I35" s="9"/>
      <c r="J35" s="9"/>
      <c r="M35" s="9"/>
      <c r="N35" s="9"/>
      <c r="Q35" s="9"/>
      <c r="R35" s="9"/>
    </row>
    <row r="36" spans="2:18" x14ac:dyDescent="0.55000000000000004">
      <c r="B36" s="46"/>
      <c r="C36" s="46"/>
      <c r="D36" s="51"/>
      <c r="H36" s="9"/>
      <c r="I36" s="9"/>
      <c r="J36" s="9"/>
      <c r="M36" s="9"/>
      <c r="N36" s="9"/>
      <c r="Q36" s="9"/>
      <c r="R36" s="9"/>
    </row>
    <row r="37" spans="2:18" x14ac:dyDescent="0.55000000000000004">
      <c r="B37" s="46"/>
      <c r="C37" s="46"/>
      <c r="D37" s="51"/>
      <c r="H37" s="9"/>
      <c r="I37" s="9"/>
      <c r="J37" s="9"/>
      <c r="M37" s="9"/>
      <c r="N37" s="9"/>
      <c r="Q37" s="9"/>
      <c r="R37" s="9"/>
    </row>
    <row r="38" spans="2:18" x14ac:dyDescent="0.55000000000000004">
      <c r="B38" s="46"/>
      <c r="C38" s="46"/>
      <c r="D38" s="51"/>
      <c r="H38" s="9"/>
      <c r="I38" s="9"/>
      <c r="J38" s="9"/>
      <c r="M38" s="9"/>
      <c r="N38" s="9"/>
      <c r="Q38" s="9"/>
      <c r="R38" s="9"/>
    </row>
    <row r="39" spans="2:18" x14ac:dyDescent="0.55000000000000004">
      <c r="B39" s="46"/>
      <c r="C39" s="46"/>
      <c r="D39" s="51"/>
      <c r="H39" s="9"/>
      <c r="I39" s="9"/>
      <c r="J39" s="9"/>
      <c r="M39" s="9"/>
      <c r="N39" s="9"/>
      <c r="Q39" s="9"/>
      <c r="R39" s="9"/>
    </row>
    <row r="40" spans="2:18" x14ac:dyDescent="0.55000000000000004">
      <c r="H40" s="9"/>
      <c r="I40" s="9"/>
      <c r="J40" s="9"/>
      <c r="M40" s="9"/>
      <c r="N40" s="9"/>
      <c r="Q40" s="9"/>
      <c r="R40" s="9"/>
    </row>
    <row r="41" spans="2:18" x14ac:dyDescent="0.55000000000000004">
      <c r="H41" s="9"/>
      <c r="I41" s="9"/>
      <c r="J41" s="9"/>
      <c r="M41" s="9"/>
      <c r="N41" s="9"/>
      <c r="Q41" s="9"/>
      <c r="R41" s="9"/>
    </row>
    <row r="42" spans="2:18" s="42" customFormat="1" x14ac:dyDescent="0.55000000000000004">
      <c r="B42" s="9"/>
      <c r="C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s="42" customFormat="1" x14ac:dyDescent="0.55000000000000004">
      <c r="B43" s="9"/>
      <c r="C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s="42" customFormat="1" x14ac:dyDescent="0.55000000000000004">
      <c r="B44" s="9"/>
      <c r="C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 s="42" customFormat="1" x14ac:dyDescent="0.55000000000000004">
      <c r="B45" s="9"/>
      <c r="C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 s="42" customFormat="1" x14ac:dyDescent="0.55000000000000004">
      <c r="B46" s="9"/>
      <c r="C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 s="42" customFormat="1" x14ac:dyDescent="0.55000000000000004">
      <c r="B47" s="9"/>
      <c r="C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2:18" s="42" customFormat="1" x14ac:dyDescent="0.55000000000000004">
      <c r="B48" s="9"/>
      <c r="C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s="42" customFormat="1" x14ac:dyDescent="0.55000000000000004">
      <c r="B49" s="9"/>
      <c r="C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s="42" customFormat="1" x14ac:dyDescent="0.55000000000000004">
      <c r="B50" s="9"/>
      <c r="C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s="42" customFormat="1" x14ac:dyDescent="0.55000000000000004">
      <c r="B51" s="9"/>
      <c r="C51" s="9"/>
      <c r="H51" s="9"/>
      <c r="I51" s="9"/>
      <c r="J51" s="9"/>
      <c r="K51" s="9" t="s">
        <v>29</v>
      </c>
      <c r="L51" s="9"/>
      <c r="M51" s="9"/>
      <c r="N51" s="9"/>
      <c r="O51" s="9"/>
      <c r="P51" s="9"/>
      <c r="Q51" s="9"/>
      <c r="R51" s="9"/>
    </row>
    <row r="52" spans="2:18" s="42" customFormat="1" x14ac:dyDescent="0.55000000000000004">
      <c r="B52" s="9"/>
      <c r="C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s="42" customFormat="1" x14ac:dyDescent="0.55000000000000004">
      <c r="B53" s="9"/>
      <c r="C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s="42" customFormat="1" x14ac:dyDescent="0.55000000000000004">
      <c r="B54" s="9"/>
      <c r="C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s="42" customFormat="1" x14ac:dyDescent="0.55000000000000004">
      <c r="B55" s="9"/>
      <c r="C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s="42" customFormat="1" x14ac:dyDescent="0.55000000000000004">
      <c r="B56" s="9"/>
      <c r="C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s="42" customFormat="1" x14ac:dyDescent="0.55000000000000004">
      <c r="B57" s="9"/>
      <c r="C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s="42" customFormat="1" x14ac:dyDescent="0.55000000000000004">
      <c r="B58" s="9"/>
      <c r="C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s="42" customFormat="1" x14ac:dyDescent="0.55000000000000004">
      <c r="B59" s="9"/>
      <c r="C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s="42" customFormat="1" x14ac:dyDescent="0.55000000000000004">
      <c r="B60" s="9"/>
      <c r="C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s="42" customFormat="1" x14ac:dyDescent="0.55000000000000004">
      <c r="B61" s="9"/>
      <c r="C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s="42" customFormat="1" x14ac:dyDescent="0.55000000000000004">
      <c r="B62" s="9"/>
      <c r="C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s="42" customFormat="1" x14ac:dyDescent="0.55000000000000004">
      <c r="B63" s="9"/>
      <c r="C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s="42" customFormat="1" x14ac:dyDescent="0.55000000000000004">
      <c r="B64" s="9"/>
      <c r="C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s="42" customFormat="1" x14ac:dyDescent="0.55000000000000004">
      <c r="B65" s="9"/>
      <c r="C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s="42" customFormat="1" x14ac:dyDescent="0.55000000000000004">
      <c r="B66" s="9"/>
      <c r="C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s="42" customFormat="1" x14ac:dyDescent="0.55000000000000004">
      <c r="B67" s="9"/>
      <c r="C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s="42" customFormat="1" x14ac:dyDescent="0.55000000000000004">
      <c r="B68" s="9"/>
      <c r="C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s="42" customFormat="1" x14ac:dyDescent="0.55000000000000004">
      <c r="B69" s="9"/>
      <c r="C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s="42" customFormat="1" x14ac:dyDescent="0.55000000000000004">
      <c r="B70" s="9"/>
      <c r="C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s="42" customFormat="1" x14ac:dyDescent="0.55000000000000004">
      <c r="B71" s="9"/>
      <c r="C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s="42" customFormat="1" x14ac:dyDescent="0.55000000000000004">
      <c r="B72" s="9"/>
      <c r="C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s="42" customFormat="1" x14ac:dyDescent="0.55000000000000004">
      <c r="B73" s="9"/>
      <c r="C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s="42" customFormat="1" x14ac:dyDescent="0.55000000000000004">
      <c r="B74" s="9"/>
      <c r="C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s="42" customFormat="1" x14ac:dyDescent="0.55000000000000004">
      <c r="B75" s="9"/>
      <c r="C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s="42" customFormat="1" x14ac:dyDescent="0.55000000000000004">
      <c r="B76" s="9"/>
      <c r="C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s="42" customFormat="1" x14ac:dyDescent="0.55000000000000004">
      <c r="B77" s="9"/>
      <c r="C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s="42" customFormat="1" x14ac:dyDescent="0.55000000000000004">
      <c r="B78" s="9"/>
      <c r="C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s="42" customFormat="1" x14ac:dyDescent="0.55000000000000004">
      <c r="B79" s="9"/>
      <c r="C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55000000000000004">
      <c r="H80" s="9"/>
      <c r="I80" s="9"/>
      <c r="J80" s="9"/>
      <c r="M80" s="9"/>
      <c r="N80" s="9"/>
      <c r="Q80" s="9"/>
      <c r="R80" s="9"/>
    </row>
    <row r="81" spans="8:18" x14ac:dyDescent="0.55000000000000004">
      <c r="H81" s="9"/>
      <c r="I81" s="9"/>
      <c r="J81" s="9"/>
      <c r="M81" s="9"/>
      <c r="N81" s="9"/>
      <c r="Q81" s="9"/>
      <c r="R81" s="9"/>
    </row>
    <row r="82" spans="8:18" x14ac:dyDescent="0.55000000000000004">
      <c r="H82" s="9"/>
      <c r="I82" s="9"/>
      <c r="J82" s="9"/>
      <c r="M82" s="9"/>
      <c r="N82" s="9"/>
      <c r="Q82" s="9"/>
      <c r="R82" s="9"/>
    </row>
    <row r="83" spans="8:18" x14ac:dyDescent="0.55000000000000004">
      <c r="H83" s="9"/>
      <c r="I83" s="9"/>
      <c r="J83" s="9"/>
      <c r="M83" s="9"/>
      <c r="N83" s="9"/>
      <c r="Q83" s="9"/>
      <c r="R83" s="9"/>
    </row>
    <row r="84" spans="8:18" x14ac:dyDescent="0.55000000000000004">
      <c r="H84" s="9"/>
      <c r="I84" s="9"/>
      <c r="J84" s="9"/>
      <c r="M84" s="9"/>
      <c r="N84" s="9"/>
      <c r="Q84" s="9"/>
      <c r="R84" s="9"/>
    </row>
    <row r="85" spans="8:18" x14ac:dyDescent="0.55000000000000004">
      <c r="H85" s="9"/>
      <c r="I85" s="9"/>
      <c r="J85" s="9"/>
      <c r="M85" s="9"/>
      <c r="N85" s="9"/>
      <c r="Q85" s="9"/>
      <c r="R85" s="9"/>
    </row>
    <row r="86" spans="8:18" x14ac:dyDescent="0.55000000000000004">
      <c r="H86" s="9"/>
      <c r="I86" s="9"/>
      <c r="J86" s="9"/>
      <c r="M86" s="9"/>
      <c r="N86" s="9"/>
      <c r="Q86" s="9"/>
      <c r="R86" s="9"/>
    </row>
    <row r="87" spans="8:18" x14ac:dyDescent="0.55000000000000004">
      <c r="H87" s="9"/>
      <c r="I87" s="9"/>
      <c r="J87" s="9"/>
      <c r="M87" s="9"/>
      <c r="N87" s="9"/>
      <c r="Q87" s="9"/>
      <c r="R87" s="9"/>
    </row>
    <row r="88" spans="8:18" x14ac:dyDescent="0.55000000000000004">
      <c r="H88" s="9"/>
      <c r="I88" s="9"/>
      <c r="J88" s="9"/>
      <c r="M88" s="9"/>
      <c r="N88" s="9"/>
      <c r="Q88" s="9"/>
      <c r="R88" s="9"/>
    </row>
    <row r="89" spans="8:18" x14ac:dyDescent="0.55000000000000004">
      <c r="H89" s="9"/>
      <c r="I89" s="9"/>
      <c r="J89" s="9"/>
      <c r="M89" s="9"/>
      <c r="N89" s="9"/>
      <c r="Q89" s="9"/>
      <c r="R89" s="9"/>
    </row>
    <row r="90" spans="8:18" x14ac:dyDescent="0.55000000000000004">
      <c r="H90" s="9"/>
      <c r="I90" s="9"/>
      <c r="J90" s="9"/>
      <c r="M90" s="9"/>
      <c r="N90" s="9"/>
      <c r="Q90" s="9"/>
      <c r="R90" s="9"/>
    </row>
    <row r="91" spans="8:18" x14ac:dyDescent="0.55000000000000004">
      <c r="H91" s="9"/>
      <c r="I91" s="9"/>
      <c r="J91" s="9"/>
      <c r="M91" s="9"/>
      <c r="N91" s="9"/>
      <c r="Q91" s="9"/>
      <c r="R91" s="9"/>
    </row>
    <row r="92" spans="8:18" x14ac:dyDescent="0.55000000000000004">
      <c r="H92" s="9"/>
      <c r="I92" s="9"/>
      <c r="J92" s="9"/>
      <c r="M92" s="9"/>
      <c r="N92" s="9"/>
      <c r="Q92" s="9"/>
      <c r="R92" s="9"/>
    </row>
    <row r="93" spans="8:18" x14ac:dyDescent="0.55000000000000004">
      <c r="H93" s="9"/>
      <c r="I93" s="9"/>
      <c r="J93" s="9"/>
      <c r="M93" s="9"/>
      <c r="N93" s="9"/>
      <c r="Q93" s="9"/>
      <c r="R93" s="9"/>
    </row>
    <row r="94" spans="8:18" x14ac:dyDescent="0.55000000000000004">
      <c r="H94" s="9"/>
      <c r="I94" s="9"/>
      <c r="J94" s="9"/>
      <c r="M94" s="9"/>
      <c r="N94" s="9"/>
      <c r="Q94" s="9"/>
      <c r="R94" s="9"/>
    </row>
    <row r="95" spans="8:18" x14ac:dyDescent="0.55000000000000004">
      <c r="H95" s="9"/>
      <c r="I95" s="9"/>
      <c r="J95" s="9"/>
      <c r="M95" s="9"/>
      <c r="N95" s="9"/>
      <c r="Q95" s="9"/>
      <c r="R95" s="9"/>
    </row>
    <row r="96" spans="8:18" x14ac:dyDescent="0.55000000000000004">
      <c r="H96" s="9"/>
      <c r="I96" s="9"/>
      <c r="J96" s="9"/>
      <c r="M96" s="9"/>
      <c r="N96" s="9"/>
      <c r="Q96" s="9"/>
      <c r="R96" s="9"/>
    </row>
    <row r="97" spans="8:18" x14ac:dyDescent="0.55000000000000004">
      <c r="H97" s="9"/>
      <c r="I97" s="9"/>
      <c r="J97" s="9"/>
      <c r="M97" s="9"/>
      <c r="N97" s="9"/>
      <c r="Q97" s="9"/>
      <c r="R97" s="9"/>
    </row>
    <row r="98" spans="8:18" x14ac:dyDescent="0.55000000000000004">
      <c r="H98" s="9"/>
      <c r="I98" s="9"/>
      <c r="J98" s="9"/>
      <c r="M98" s="9"/>
      <c r="N98" s="9"/>
      <c r="Q98" s="9"/>
      <c r="R98" s="9"/>
    </row>
    <row r="99" spans="8:18" x14ac:dyDescent="0.55000000000000004">
      <c r="H99" s="9"/>
      <c r="I99" s="9"/>
      <c r="J99" s="9"/>
      <c r="M99" s="9"/>
      <c r="N99" s="9"/>
      <c r="Q99" s="9"/>
      <c r="R99" s="9"/>
    </row>
    <row r="100" spans="8:18" x14ac:dyDescent="0.55000000000000004">
      <c r="H100" s="9"/>
      <c r="I100" s="9"/>
      <c r="J100" s="9"/>
      <c r="M100" s="9"/>
      <c r="N100" s="9"/>
      <c r="Q100" s="9"/>
      <c r="R100" s="9"/>
    </row>
    <row r="101" spans="8:18" x14ac:dyDescent="0.55000000000000004">
      <c r="H101" s="9"/>
      <c r="I101" s="9"/>
      <c r="J101" s="9"/>
      <c r="M101" s="9"/>
      <c r="N101" s="9"/>
      <c r="Q101" s="9"/>
      <c r="R101" s="9"/>
    </row>
    <row r="102" spans="8:18" x14ac:dyDescent="0.55000000000000004">
      <c r="H102" s="9"/>
      <c r="I102" s="9"/>
      <c r="J102" s="9"/>
      <c r="M102" s="9"/>
      <c r="N102" s="9"/>
      <c r="Q102" s="9"/>
      <c r="R102" s="9"/>
    </row>
    <row r="103" spans="8:18" x14ac:dyDescent="0.55000000000000004">
      <c r="H103" s="9"/>
      <c r="I103" s="9"/>
      <c r="J103" s="9"/>
      <c r="M103" s="9"/>
      <c r="N103" s="9"/>
      <c r="Q103" s="9"/>
      <c r="R103" s="9"/>
    </row>
    <row r="104" spans="8:18" x14ac:dyDescent="0.55000000000000004">
      <c r="H104" s="9"/>
      <c r="I104" s="9"/>
      <c r="J104" s="9"/>
      <c r="M104" s="9"/>
      <c r="N104" s="9"/>
      <c r="Q104" s="9"/>
      <c r="R104" s="9"/>
    </row>
    <row r="105" spans="8:18" x14ac:dyDescent="0.55000000000000004">
      <c r="H105" s="9"/>
      <c r="I105" s="9"/>
      <c r="J105" s="9"/>
      <c r="M105" s="9"/>
      <c r="N105" s="9"/>
      <c r="Q105" s="9"/>
      <c r="R105" s="9"/>
    </row>
    <row r="106" spans="8:18" x14ac:dyDescent="0.55000000000000004">
      <c r="H106" s="9"/>
      <c r="I106" s="9"/>
      <c r="J106" s="9"/>
      <c r="M106" s="9"/>
      <c r="N106" s="9"/>
      <c r="Q106" s="9"/>
      <c r="R106" s="9"/>
    </row>
    <row r="107" spans="8:18" x14ac:dyDescent="0.55000000000000004">
      <c r="H107" s="9"/>
      <c r="I107" s="9"/>
      <c r="J107" s="9"/>
      <c r="M107" s="9"/>
      <c r="N107" s="9"/>
      <c r="Q107" s="9"/>
      <c r="R107" s="9"/>
    </row>
    <row r="108" spans="8:18" x14ac:dyDescent="0.55000000000000004">
      <c r="H108" s="9"/>
      <c r="I108" s="9"/>
      <c r="J108" s="9"/>
      <c r="M108" s="9"/>
      <c r="N108" s="9"/>
      <c r="Q108" s="9"/>
      <c r="R108" s="9"/>
    </row>
    <row r="109" spans="8:18" x14ac:dyDescent="0.55000000000000004">
      <c r="H109" s="9"/>
      <c r="I109" s="9"/>
      <c r="J109" s="9"/>
      <c r="M109" s="9"/>
      <c r="N109" s="9"/>
      <c r="Q109" s="9"/>
      <c r="R109" s="9"/>
    </row>
    <row r="110" spans="8:18" x14ac:dyDescent="0.55000000000000004">
      <c r="H110" s="9"/>
      <c r="I110" s="9"/>
      <c r="J110" s="9"/>
      <c r="M110" s="9"/>
      <c r="N110" s="9"/>
      <c r="Q110" s="9"/>
      <c r="R110" s="9"/>
    </row>
    <row r="111" spans="8:18" x14ac:dyDescent="0.55000000000000004">
      <c r="H111" s="9"/>
      <c r="I111" s="9"/>
      <c r="J111" s="9"/>
      <c r="M111" s="9"/>
      <c r="N111" s="9"/>
      <c r="Q111" s="9"/>
      <c r="R111" s="9"/>
    </row>
    <row r="112" spans="8:18" x14ac:dyDescent="0.55000000000000004">
      <c r="H112" s="9"/>
      <c r="I112" s="9"/>
      <c r="J112" s="9"/>
      <c r="M112" s="9"/>
      <c r="N112" s="9"/>
      <c r="Q112" s="9"/>
      <c r="R112" s="9"/>
    </row>
    <row r="113" spans="8:18" x14ac:dyDescent="0.55000000000000004">
      <c r="H113" s="9"/>
      <c r="I113" s="9"/>
      <c r="J113" s="9"/>
      <c r="M113" s="9"/>
      <c r="N113" s="9"/>
      <c r="Q113" s="9"/>
      <c r="R113" s="9"/>
    </row>
    <row r="114" spans="8:18" x14ac:dyDescent="0.55000000000000004">
      <c r="H114" s="9"/>
      <c r="I114" s="9"/>
      <c r="J114" s="9"/>
      <c r="M114" s="9"/>
      <c r="N114" s="9"/>
      <c r="Q114" s="9"/>
      <c r="R114" s="9"/>
    </row>
    <row r="115" spans="8:18" x14ac:dyDescent="0.55000000000000004">
      <c r="H115" s="9"/>
      <c r="I115" s="9"/>
      <c r="J115" s="9"/>
      <c r="M115" s="9"/>
      <c r="N115" s="9"/>
      <c r="Q115" s="9"/>
      <c r="R115" s="9"/>
    </row>
    <row r="116" spans="8:18" x14ac:dyDescent="0.55000000000000004">
      <c r="H116" s="9"/>
      <c r="I116" s="9"/>
      <c r="J116" s="9"/>
      <c r="M116" s="9"/>
      <c r="N116" s="9"/>
      <c r="Q116" s="9"/>
      <c r="R116" s="9"/>
    </row>
    <row r="117" spans="8:18" x14ac:dyDescent="0.55000000000000004">
      <c r="H117" s="9"/>
      <c r="I117" s="9"/>
      <c r="J117" s="9"/>
      <c r="M117" s="9"/>
      <c r="N117" s="9"/>
      <c r="Q117" s="9"/>
      <c r="R117" s="9"/>
    </row>
    <row r="118" spans="8:18" x14ac:dyDescent="0.55000000000000004">
      <c r="H118" s="9"/>
      <c r="I118" s="9"/>
      <c r="J118" s="9"/>
      <c r="M118" s="9"/>
      <c r="N118" s="9"/>
      <c r="Q118" s="9"/>
      <c r="R118" s="9"/>
    </row>
    <row r="119" spans="8:18" x14ac:dyDescent="0.55000000000000004">
      <c r="H119" s="9"/>
      <c r="I119" s="9"/>
      <c r="J119" s="9"/>
      <c r="M119" s="9"/>
      <c r="N119" s="9"/>
      <c r="Q119" s="9"/>
      <c r="R119" s="9"/>
    </row>
    <row r="120" spans="8:18" x14ac:dyDescent="0.55000000000000004">
      <c r="H120" s="9"/>
      <c r="I120" s="9"/>
      <c r="J120" s="9"/>
      <c r="M120" s="9"/>
      <c r="N120" s="9"/>
      <c r="Q120" s="9"/>
      <c r="R120" s="9"/>
    </row>
    <row r="121" spans="8:18" x14ac:dyDescent="0.55000000000000004">
      <c r="H121" s="9"/>
      <c r="I121" s="9"/>
      <c r="J121" s="9"/>
      <c r="M121" s="9"/>
      <c r="N121" s="9"/>
      <c r="Q121" s="9"/>
      <c r="R121" s="9"/>
    </row>
    <row r="122" spans="8:18" x14ac:dyDescent="0.55000000000000004">
      <c r="H122" s="9"/>
      <c r="I122" s="9"/>
      <c r="J122" s="9"/>
      <c r="M122" s="9"/>
      <c r="N122" s="9"/>
      <c r="Q122" s="9"/>
      <c r="R122" s="9"/>
    </row>
    <row r="123" spans="8:18" x14ac:dyDescent="0.55000000000000004">
      <c r="H123" s="9"/>
      <c r="I123" s="9"/>
      <c r="J123" s="9"/>
      <c r="M123" s="9"/>
      <c r="N123" s="9"/>
      <c r="Q123" s="9"/>
      <c r="R123" s="9"/>
    </row>
    <row r="124" spans="8:18" x14ac:dyDescent="0.55000000000000004">
      <c r="H124" s="9"/>
      <c r="I124" s="9"/>
      <c r="J124" s="9"/>
      <c r="M124" s="9"/>
      <c r="N124" s="9"/>
      <c r="Q124" s="9"/>
      <c r="R124" s="9"/>
    </row>
    <row r="125" spans="8:18" x14ac:dyDescent="0.55000000000000004">
      <c r="H125" s="9"/>
      <c r="I125" s="9"/>
      <c r="J125" s="9"/>
      <c r="M125" s="9"/>
      <c r="N125" s="9"/>
      <c r="Q125" s="9"/>
      <c r="R125" s="9"/>
    </row>
    <row r="126" spans="8:18" x14ac:dyDescent="0.55000000000000004">
      <c r="H126" s="9"/>
      <c r="I126" s="9"/>
      <c r="J126" s="9"/>
      <c r="M126" s="9"/>
      <c r="N126" s="9"/>
      <c r="Q126" s="9"/>
      <c r="R126" s="9"/>
    </row>
    <row r="127" spans="8:18" x14ac:dyDescent="0.55000000000000004">
      <c r="H127" s="9"/>
      <c r="I127" s="9"/>
      <c r="J127" s="9"/>
      <c r="M127" s="9"/>
      <c r="N127" s="9"/>
      <c r="Q127" s="9"/>
      <c r="R127" s="9"/>
    </row>
    <row r="128" spans="8:18" x14ac:dyDescent="0.55000000000000004">
      <c r="H128" s="9"/>
      <c r="I128" s="9"/>
      <c r="J128" s="9"/>
      <c r="M128" s="9"/>
      <c r="N128" s="9"/>
      <c r="Q128" s="9"/>
      <c r="R128" s="9"/>
    </row>
    <row r="129" spans="8:18" x14ac:dyDescent="0.55000000000000004">
      <c r="H129" s="9"/>
      <c r="I129" s="9"/>
      <c r="J129" s="9"/>
      <c r="M129" s="9"/>
      <c r="N129" s="9"/>
      <c r="Q129" s="9"/>
      <c r="R129" s="9"/>
    </row>
    <row r="130" spans="8:18" x14ac:dyDescent="0.55000000000000004">
      <c r="H130" s="9"/>
      <c r="I130" s="9"/>
      <c r="J130" s="9"/>
      <c r="M130" s="9"/>
      <c r="N130" s="9"/>
      <c r="Q130" s="9"/>
      <c r="R130" s="9"/>
    </row>
    <row r="131" spans="8:18" x14ac:dyDescent="0.55000000000000004">
      <c r="H131" s="9"/>
      <c r="I131" s="9"/>
      <c r="J131" s="9"/>
      <c r="M131" s="9"/>
      <c r="N131" s="9"/>
      <c r="Q131" s="9"/>
      <c r="R131" s="9"/>
    </row>
    <row r="132" spans="8:18" x14ac:dyDescent="0.55000000000000004">
      <c r="H132" s="9"/>
      <c r="I132" s="9"/>
      <c r="J132" s="9"/>
      <c r="M132" s="9"/>
      <c r="N132" s="9"/>
      <c r="Q132" s="9"/>
      <c r="R132" s="9"/>
    </row>
    <row r="133" spans="8:18" x14ac:dyDescent="0.55000000000000004">
      <c r="H133" s="9"/>
      <c r="I133" s="9"/>
      <c r="J133" s="9"/>
      <c r="M133" s="9"/>
      <c r="N133" s="9"/>
      <c r="Q133" s="9"/>
      <c r="R133" s="9"/>
    </row>
    <row r="134" spans="8:18" x14ac:dyDescent="0.55000000000000004">
      <c r="H134" s="9"/>
      <c r="I134" s="9"/>
      <c r="J134" s="9"/>
      <c r="M134" s="9"/>
      <c r="N134" s="9"/>
      <c r="Q134" s="9"/>
      <c r="R134" s="9"/>
    </row>
    <row r="135" spans="8:18" x14ac:dyDescent="0.55000000000000004">
      <c r="H135" s="9"/>
      <c r="I135" s="9"/>
      <c r="J135" s="9"/>
      <c r="M135" s="9"/>
      <c r="N135" s="9"/>
      <c r="Q135" s="9"/>
      <c r="R135" s="9"/>
    </row>
    <row r="136" spans="8:18" x14ac:dyDescent="0.55000000000000004">
      <c r="H136" s="9"/>
      <c r="I136" s="9"/>
      <c r="J136" s="9"/>
      <c r="M136" s="9"/>
      <c r="N136" s="9"/>
      <c r="Q136" s="9"/>
      <c r="R136" s="9"/>
    </row>
    <row r="137" spans="8:18" x14ac:dyDescent="0.55000000000000004">
      <c r="H137" s="9"/>
      <c r="I137" s="9"/>
      <c r="J137" s="9"/>
      <c r="M137" s="9"/>
      <c r="N137" s="9"/>
      <c r="Q137" s="9"/>
      <c r="R137" s="9"/>
    </row>
    <row r="138" spans="8:18" x14ac:dyDescent="0.55000000000000004">
      <c r="H138" s="9"/>
      <c r="I138" s="9"/>
      <c r="J138" s="9"/>
      <c r="M138" s="9"/>
      <c r="N138" s="9"/>
      <c r="Q138" s="9"/>
      <c r="R138" s="9"/>
    </row>
    <row r="139" spans="8:18" x14ac:dyDescent="0.55000000000000004">
      <c r="H139" s="9"/>
      <c r="I139" s="9"/>
      <c r="J139" s="9"/>
      <c r="M139" s="9"/>
      <c r="N139" s="9"/>
      <c r="Q139" s="9"/>
      <c r="R139" s="9"/>
    </row>
    <row r="140" spans="8:18" x14ac:dyDescent="0.55000000000000004">
      <c r="H140" s="9"/>
      <c r="I140" s="9"/>
      <c r="J140" s="9"/>
      <c r="M140" s="9"/>
      <c r="N140" s="9"/>
      <c r="Q140" s="9"/>
      <c r="R140" s="9"/>
    </row>
    <row r="141" spans="8:18" x14ac:dyDescent="0.55000000000000004">
      <c r="H141" s="9"/>
      <c r="I141" s="9"/>
      <c r="J141" s="9"/>
      <c r="M141" s="9"/>
      <c r="N141" s="9"/>
      <c r="Q141" s="9"/>
      <c r="R141" s="9"/>
    </row>
    <row r="142" spans="8:18" x14ac:dyDescent="0.55000000000000004">
      <c r="H142" s="9"/>
      <c r="I142" s="9"/>
      <c r="J142" s="9"/>
      <c r="M142" s="9"/>
      <c r="N142" s="9"/>
      <c r="Q142" s="9"/>
      <c r="R142" s="9"/>
    </row>
    <row r="143" spans="8:18" x14ac:dyDescent="0.55000000000000004">
      <c r="H143" s="9"/>
      <c r="I143" s="9"/>
      <c r="J143" s="9"/>
      <c r="M143" s="9"/>
      <c r="N143" s="9"/>
      <c r="Q143" s="9"/>
      <c r="R143" s="9"/>
    </row>
    <row r="144" spans="8:18" x14ac:dyDescent="0.55000000000000004">
      <c r="H144" s="9"/>
      <c r="I144" s="9"/>
      <c r="J144" s="9"/>
      <c r="M144" s="9"/>
      <c r="N144" s="9"/>
      <c r="Q144" s="9"/>
      <c r="R144" s="9"/>
    </row>
    <row r="145" spans="8:18" x14ac:dyDescent="0.55000000000000004">
      <c r="H145" s="9"/>
      <c r="I145" s="9"/>
      <c r="J145" s="9"/>
      <c r="M145" s="9"/>
      <c r="N145" s="9"/>
      <c r="Q145" s="9"/>
      <c r="R145" s="9"/>
    </row>
    <row r="146" spans="8:18" x14ac:dyDescent="0.55000000000000004">
      <c r="H146" s="9"/>
      <c r="I146" s="9"/>
      <c r="J146" s="9"/>
      <c r="M146" s="9"/>
      <c r="N146" s="9"/>
      <c r="Q146" s="9"/>
      <c r="R146" s="9"/>
    </row>
    <row r="147" spans="8:18" x14ac:dyDescent="0.55000000000000004">
      <c r="H147" s="9"/>
      <c r="I147" s="9"/>
      <c r="J147" s="9"/>
      <c r="M147" s="9"/>
      <c r="N147" s="9"/>
      <c r="Q147" s="9"/>
      <c r="R147" s="9"/>
    </row>
    <row r="148" spans="8:18" x14ac:dyDescent="0.55000000000000004">
      <c r="H148" s="9"/>
      <c r="I148" s="9"/>
      <c r="J148" s="9"/>
      <c r="M148" s="9"/>
      <c r="N148" s="9"/>
      <c r="Q148" s="9"/>
      <c r="R148" s="9"/>
    </row>
    <row r="149" spans="8:18" x14ac:dyDescent="0.55000000000000004">
      <c r="H149" s="9"/>
      <c r="I149" s="9"/>
      <c r="J149" s="9"/>
      <c r="M149" s="9"/>
      <c r="N149" s="9"/>
      <c r="Q149" s="9"/>
      <c r="R149" s="9"/>
    </row>
    <row r="150" spans="8:18" x14ac:dyDescent="0.55000000000000004">
      <c r="H150" s="9"/>
      <c r="I150" s="9"/>
      <c r="J150" s="9"/>
      <c r="M150" s="9"/>
      <c r="N150" s="9"/>
      <c r="Q150" s="9"/>
      <c r="R150" s="9"/>
    </row>
    <row r="151" spans="8:18" x14ac:dyDescent="0.55000000000000004">
      <c r="H151" s="9"/>
      <c r="I151" s="9"/>
      <c r="J151" s="9"/>
      <c r="M151" s="9"/>
      <c r="N151" s="9"/>
      <c r="Q151" s="9"/>
      <c r="R151" s="9"/>
    </row>
    <row r="152" spans="8:18" x14ac:dyDescent="0.55000000000000004">
      <c r="H152" s="9"/>
      <c r="I152" s="9"/>
      <c r="J152" s="9"/>
      <c r="M152" s="9"/>
      <c r="N152" s="9"/>
      <c r="Q152" s="9"/>
      <c r="R152" s="9"/>
    </row>
    <row r="153" spans="8:18" x14ac:dyDescent="0.55000000000000004">
      <c r="H153" s="9"/>
      <c r="I153" s="9"/>
      <c r="J153" s="9"/>
      <c r="M153" s="9"/>
      <c r="N153" s="9"/>
      <c r="Q153" s="9"/>
      <c r="R153" s="9"/>
    </row>
    <row r="154" spans="8:18" x14ac:dyDescent="0.55000000000000004">
      <c r="H154" s="9"/>
      <c r="I154" s="9"/>
      <c r="J154" s="9"/>
      <c r="M154" s="9"/>
      <c r="N154" s="9"/>
      <c r="Q154" s="9"/>
      <c r="R154" s="9"/>
    </row>
    <row r="155" spans="8:18" x14ac:dyDescent="0.55000000000000004">
      <c r="H155" s="9"/>
      <c r="I155" s="9"/>
      <c r="J155" s="9"/>
      <c r="M155" s="9"/>
      <c r="N155" s="9"/>
      <c r="Q155" s="9"/>
      <c r="R155" s="9"/>
    </row>
    <row r="156" spans="8:18" x14ac:dyDescent="0.55000000000000004">
      <c r="H156" s="9"/>
      <c r="I156" s="9"/>
      <c r="J156" s="9"/>
      <c r="M156" s="9"/>
      <c r="N156" s="9"/>
      <c r="Q156" s="9"/>
      <c r="R156" s="9"/>
    </row>
    <row r="157" spans="8:18" x14ac:dyDescent="0.55000000000000004">
      <c r="H157" s="9"/>
      <c r="I157" s="9"/>
      <c r="J157" s="9"/>
      <c r="M157" s="9"/>
      <c r="N157" s="9"/>
      <c r="Q157" s="9"/>
      <c r="R157" s="9"/>
    </row>
    <row r="158" spans="8:18" x14ac:dyDescent="0.55000000000000004">
      <c r="H158" s="9"/>
      <c r="I158" s="9"/>
      <c r="J158" s="9"/>
      <c r="M158" s="9"/>
      <c r="N158" s="9"/>
      <c r="Q158" s="9"/>
      <c r="R158" s="9"/>
    </row>
    <row r="159" spans="8:18" x14ac:dyDescent="0.55000000000000004">
      <c r="H159" s="9"/>
      <c r="I159" s="9"/>
      <c r="J159" s="9"/>
      <c r="M159" s="9"/>
      <c r="N159" s="9"/>
      <c r="Q159" s="9"/>
      <c r="R159" s="9"/>
    </row>
    <row r="160" spans="8:18" x14ac:dyDescent="0.55000000000000004">
      <c r="H160" s="9"/>
      <c r="I160" s="9"/>
      <c r="J160" s="9"/>
      <c r="M160" s="9"/>
      <c r="N160" s="9"/>
      <c r="Q160" s="9"/>
      <c r="R160" s="9"/>
    </row>
    <row r="161" spans="8:18" x14ac:dyDescent="0.55000000000000004">
      <c r="H161" s="9"/>
      <c r="I161" s="9"/>
      <c r="J161" s="9"/>
      <c r="M161" s="9"/>
      <c r="N161" s="9"/>
      <c r="Q161" s="9"/>
      <c r="R161" s="9"/>
    </row>
    <row r="162" spans="8:18" x14ac:dyDescent="0.55000000000000004">
      <c r="H162" s="9"/>
      <c r="I162" s="9"/>
      <c r="J162" s="9"/>
      <c r="M162" s="9"/>
      <c r="N162" s="9"/>
      <c r="Q162" s="9"/>
      <c r="R162" s="9"/>
    </row>
    <row r="163" spans="8:18" x14ac:dyDescent="0.55000000000000004">
      <c r="H163" s="9"/>
      <c r="I163" s="9"/>
      <c r="J163" s="9"/>
      <c r="M163" s="9"/>
      <c r="N163" s="9"/>
      <c r="Q163" s="9"/>
      <c r="R163" s="9"/>
    </row>
    <row r="164" spans="8:18" x14ac:dyDescent="0.55000000000000004">
      <c r="H164" s="9"/>
      <c r="I164" s="9"/>
      <c r="J164" s="9"/>
      <c r="M164" s="9"/>
      <c r="N164" s="9"/>
      <c r="Q164" s="9"/>
      <c r="R164" s="9"/>
    </row>
    <row r="165" spans="8:18" x14ac:dyDescent="0.55000000000000004">
      <c r="H165" s="9"/>
      <c r="I165" s="9"/>
      <c r="J165" s="9"/>
      <c r="M165" s="9"/>
      <c r="N165" s="9"/>
      <c r="Q165" s="9"/>
      <c r="R165" s="9"/>
    </row>
    <row r="166" spans="8:18" x14ac:dyDescent="0.55000000000000004">
      <c r="H166" s="9"/>
      <c r="I166" s="9"/>
      <c r="J166" s="9"/>
      <c r="M166" s="9"/>
      <c r="N166" s="9"/>
      <c r="Q166" s="9"/>
      <c r="R166" s="9"/>
    </row>
    <row r="167" spans="8:18" x14ac:dyDescent="0.55000000000000004">
      <c r="H167" s="9"/>
      <c r="I167" s="9"/>
      <c r="J167" s="9"/>
      <c r="M167" s="9"/>
      <c r="N167" s="9"/>
      <c r="Q167" s="9"/>
      <c r="R167" s="9"/>
    </row>
    <row r="168" spans="8:18" x14ac:dyDescent="0.55000000000000004">
      <c r="H168" s="9"/>
      <c r="I168" s="9"/>
      <c r="J168" s="9"/>
      <c r="M168" s="9"/>
      <c r="N168" s="9"/>
      <c r="Q168" s="9"/>
      <c r="R168" s="9"/>
    </row>
    <row r="169" spans="8:18" x14ac:dyDescent="0.55000000000000004">
      <c r="H169" s="9"/>
      <c r="I169" s="9"/>
      <c r="J169" s="9"/>
      <c r="M169" s="9"/>
      <c r="N169" s="9"/>
      <c r="Q169" s="9"/>
      <c r="R169" s="9"/>
    </row>
    <row r="170" spans="8:18" x14ac:dyDescent="0.55000000000000004">
      <c r="H170" s="9"/>
      <c r="I170" s="9"/>
      <c r="J170" s="9"/>
      <c r="M170" s="9"/>
      <c r="N170" s="9"/>
      <c r="Q170" s="9"/>
      <c r="R170" s="9"/>
    </row>
    <row r="171" spans="8:18" x14ac:dyDescent="0.55000000000000004">
      <c r="H171" s="9"/>
      <c r="I171" s="9"/>
      <c r="J171" s="9"/>
      <c r="M171" s="9"/>
      <c r="N171" s="9"/>
      <c r="Q171" s="9"/>
      <c r="R171" s="9"/>
    </row>
    <row r="172" spans="8:18" x14ac:dyDescent="0.55000000000000004">
      <c r="H172" s="9"/>
      <c r="I172" s="9"/>
      <c r="J172" s="9"/>
      <c r="M172" s="9"/>
      <c r="N172" s="9"/>
      <c r="Q172" s="9"/>
      <c r="R172" s="9"/>
    </row>
    <row r="173" spans="8:18" x14ac:dyDescent="0.55000000000000004">
      <c r="H173" s="9"/>
      <c r="I173" s="9"/>
      <c r="J173" s="9"/>
      <c r="M173" s="9"/>
      <c r="N173" s="9"/>
      <c r="Q173" s="9"/>
      <c r="R173" s="9"/>
    </row>
    <row r="174" spans="8:18" x14ac:dyDescent="0.55000000000000004">
      <c r="H174" s="9"/>
      <c r="I174" s="9"/>
      <c r="J174" s="9"/>
      <c r="M174" s="9"/>
      <c r="N174" s="9"/>
      <c r="Q174" s="9"/>
      <c r="R174" s="9"/>
    </row>
    <row r="175" spans="8:18" x14ac:dyDescent="0.55000000000000004">
      <c r="K175" s="10"/>
      <c r="L175" s="11"/>
      <c r="O175" s="11"/>
      <c r="P175" s="11"/>
    </row>
    <row r="176" spans="8:18" x14ac:dyDescent="0.55000000000000004">
      <c r="K176" s="10"/>
      <c r="L176" s="11"/>
      <c r="O176" s="11"/>
      <c r="P176" s="11"/>
    </row>
    <row r="177" spans="11:16" x14ac:dyDescent="0.55000000000000004">
      <c r="K177" s="10"/>
      <c r="L177" s="11"/>
      <c r="O177" s="11"/>
      <c r="P177" s="11"/>
    </row>
    <row r="178" spans="11:16" x14ac:dyDescent="0.55000000000000004">
      <c r="K178" s="10"/>
      <c r="L178" s="11"/>
      <c r="O178" s="11"/>
      <c r="P178" s="11"/>
    </row>
    <row r="179" spans="11:16" x14ac:dyDescent="0.55000000000000004">
      <c r="K179" s="10"/>
      <c r="L179" s="11"/>
      <c r="O179" s="11"/>
      <c r="P179" s="11"/>
    </row>
    <row r="180" spans="11:16" x14ac:dyDescent="0.55000000000000004">
      <c r="K180" s="10"/>
      <c r="L180" s="11"/>
      <c r="O180" s="11"/>
      <c r="P180" s="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zoomScale="150" zoomScaleNormal="150" workbookViewId="0">
      <selection activeCell="F13" sqref="F13"/>
    </sheetView>
  </sheetViews>
  <sheetFormatPr defaultColWidth="9.125" defaultRowHeight="14.25" x14ac:dyDescent="0.2"/>
  <cols>
    <col min="1" max="1" width="9.375" style="25" customWidth="1"/>
    <col min="2" max="2" width="9.125" style="25"/>
    <col min="3" max="3" width="9.125" style="25" customWidth="1"/>
    <col min="4" max="4" width="9.125" style="25"/>
    <col min="5" max="5" width="9.125" style="25" customWidth="1"/>
    <col min="6" max="6" width="50.375" style="25" customWidth="1"/>
    <col min="7" max="16384" width="9.125" style="25"/>
  </cols>
  <sheetData>
    <row r="1" spans="1:6" s="24" customFormat="1" ht="27.75" x14ac:dyDescent="0.65">
      <c r="A1" s="143" t="s">
        <v>21</v>
      </c>
      <c r="B1" s="143"/>
      <c r="C1" s="143"/>
      <c r="D1" s="143"/>
      <c r="E1" s="143"/>
      <c r="F1" s="143"/>
    </row>
    <row r="2" spans="1:6" s="24" customFormat="1" ht="27.75" x14ac:dyDescent="0.65">
      <c r="A2" s="143" t="s">
        <v>37</v>
      </c>
      <c r="B2" s="143"/>
      <c r="C2" s="143"/>
      <c r="D2" s="143"/>
      <c r="E2" s="143"/>
      <c r="F2" s="143"/>
    </row>
    <row r="3" spans="1:6" s="24" customFormat="1" ht="27.75" x14ac:dyDescent="0.65">
      <c r="A3" s="143" t="s">
        <v>35</v>
      </c>
      <c r="B3" s="143"/>
      <c r="C3" s="143"/>
      <c r="D3" s="143"/>
      <c r="E3" s="143"/>
      <c r="F3" s="143"/>
    </row>
    <row r="4" spans="1:6" s="24" customFormat="1" ht="27.75" x14ac:dyDescent="0.65">
      <c r="A4" s="143" t="s">
        <v>93</v>
      </c>
      <c r="B4" s="143"/>
      <c r="C4" s="143"/>
      <c r="D4" s="143"/>
      <c r="E4" s="143"/>
      <c r="F4" s="143"/>
    </row>
    <row r="5" spans="1:6" s="24" customFormat="1" ht="27.75" x14ac:dyDescent="0.65">
      <c r="A5" s="143" t="s">
        <v>115</v>
      </c>
      <c r="B5" s="143"/>
      <c r="C5" s="143"/>
      <c r="D5" s="143"/>
      <c r="E5" s="143"/>
      <c r="F5" s="143"/>
    </row>
    <row r="6" spans="1:6" ht="24" x14ac:dyDescent="0.55000000000000004">
      <c r="A6" s="144" t="s">
        <v>29</v>
      </c>
      <c r="B6" s="144"/>
      <c r="C6" s="144"/>
      <c r="D6" s="144"/>
      <c r="E6" s="144"/>
      <c r="F6" s="144"/>
    </row>
    <row r="7" spans="1:6" s="27" customFormat="1" ht="24" x14ac:dyDescent="0.55000000000000004">
      <c r="A7" s="26" t="s">
        <v>116</v>
      </c>
      <c r="B7" s="26"/>
      <c r="C7" s="26"/>
      <c r="D7" s="26"/>
      <c r="E7" s="26"/>
      <c r="F7" s="26"/>
    </row>
    <row r="8" spans="1:6" s="27" customFormat="1" ht="24" x14ac:dyDescent="0.55000000000000004">
      <c r="A8" s="43" t="s">
        <v>117</v>
      </c>
      <c r="B8" s="43"/>
      <c r="C8" s="43"/>
      <c r="D8" s="43"/>
      <c r="E8" s="43"/>
      <c r="F8" s="43"/>
    </row>
    <row r="9" spans="1:6" s="27" customFormat="1" ht="24" x14ac:dyDescent="0.55000000000000004">
      <c r="A9" s="26" t="s">
        <v>118</v>
      </c>
      <c r="B9" s="26"/>
      <c r="C9" s="26"/>
      <c r="D9" s="26"/>
      <c r="E9" s="26"/>
      <c r="F9" s="26"/>
    </row>
    <row r="10" spans="1:6" s="27" customFormat="1" ht="24" x14ac:dyDescent="0.55000000000000004">
      <c r="A10" s="44" t="s">
        <v>119</v>
      </c>
      <c r="B10" s="44"/>
      <c r="C10" s="44"/>
      <c r="D10" s="44"/>
      <c r="E10" s="44"/>
      <c r="F10" s="44"/>
    </row>
    <row r="11" spans="1:6" s="27" customFormat="1" ht="24" x14ac:dyDescent="0.55000000000000004">
      <c r="A11" s="79" t="s">
        <v>120</v>
      </c>
      <c r="B11" s="79"/>
      <c r="C11" s="79"/>
      <c r="D11" s="79"/>
      <c r="E11" s="79"/>
      <c r="F11" s="79"/>
    </row>
    <row r="12" spans="1:6" s="27" customFormat="1" ht="24" x14ac:dyDescent="0.55000000000000004">
      <c r="A12" s="47" t="s">
        <v>121</v>
      </c>
      <c r="B12" s="47"/>
      <c r="C12" s="47"/>
      <c r="D12" s="47"/>
      <c r="E12" s="47"/>
      <c r="F12" s="47"/>
    </row>
    <row r="13" spans="1:6" s="6" customFormat="1" ht="24" x14ac:dyDescent="0.55000000000000004">
      <c r="A13" s="79" t="s">
        <v>108</v>
      </c>
      <c r="B13" s="79"/>
      <c r="C13" s="79"/>
      <c r="D13" s="79"/>
      <c r="E13" s="79"/>
      <c r="F13" s="79"/>
    </row>
    <row r="14" spans="1:6" s="6" customFormat="1" ht="24" x14ac:dyDescent="0.55000000000000004">
      <c r="A14" s="79" t="s">
        <v>100</v>
      </c>
      <c r="B14" s="79"/>
      <c r="C14" s="79"/>
      <c r="D14" s="79"/>
      <c r="E14" s="79"/>
      <c r="F14" s="79"/>
    </row>
    <row r="15" spans="1:6" s="6" customFormat="1" ht="24" x14ac:dyDescent="0.55000000000000004">
      <c r="A15" s="78" t="s">
        <v>101</v>
      </c>
      <c r="B15" s="78"/>
      <c r="C15" s="78"/>
      <c r="D15" s="78"/>
      <c r="E15" s="78"/>
      <c r="F15" s="78"/>
    </row>
    <row r="16" spans="1:6" s="6" customFormat="1" ht="24" x14ac:dyDescent="0.55000000000000004">
      <c r="A16" s="78"/>
      <c r="B16" s="78" t="s">
        <v>110</v>
      </c>
      <c r="C16" s="78"/>
      <c r="D16" s="78"/>
      <c r="E16" s="78"/>
      <c r="F16" s="78"/>
    </row>
    <row r="17" spans="1:8" s="6" customFormat="1" ht="24" x14ac:dyDescent="0.55000000000000004">
      <c r="A17" s="142" t="s">
        <v>102</v>
      </c>
      <c r="B17" s="142"/>
      <c r="C17" s="142"/>
      <c r="D17" s="142"/>
      <c r="E17" s="142"/>
      <c r="F17" s="142"/>
    </row>
    <row r="18" spans="1:8" s="6" customFormat="1" ht="24" x14ac:dyDescent="0.55000000000000004">
      <c r="A18" s="12" t="s">
        <v>107</v>
      </c>
      <c r="B18" s="12"/>
      <c r="C18" s="12"/>
      <c r="D18" s="12"/>
      <c r="E18" s="12"/>
      <c r="F18" s="12"/>
      <c r="G18" s="12"/>
      <c r="H18" s="79"/>
    </row>
    <row r="19" spans="1:8" s="6" customFormat="1" ht="24" x14ac:dyDescent="0.55000000000000004">
      <c r="B19" s="145" t="s">
        <v>109</v>
      </c>
      <c r="C19" s="145"/>
      <c r="D19" s="145"/>
      <c r="E19" s="145"/>
      <c r="F19" s="145"/>
      <c r="G19" s="122"/>
      <c r="H19" s="122"/>
    </row>
    <row r="20" spans="1:8" s="6" customFormat="1" ht="24" x14ac:dyDescent="0.55000000000000004">
      <c r="B20" s="76" t="s">
        <v>103</v>
      </c>
      <c r="C20" s="122"/>
      <c r="D20" s="122"/>
      <c r="E20" s="122"/>
      <c r="F20" s="122"/>
      <c r="G20" s="122"/>
      <c r="H20" s="122"/>
    </row>
    <row r="21" spans="1:8" s="6" customFormat="1" ht="24" x14ac:dyDescent="0.55000000000000004">
      <c r="B21" s="145" t="s">
        <v>104</v>
      </c>
      <c r="C21" s="146"/>
      <c r="D21" s="146"/>
      <c r="E21" s="146"/>
      <c r="F21" s="146"/>
      <c r="G21" s="146"/>
      <c r="H21" s="146"/>
    </row>
    <row r="22" spans="1:8" s="6" customFormat="1" ht="24" x14ac:dyDescent="0.55000000000000004">
      <c r="B22" s="122" t="s">
        <v>105</v>
      </c>
      <c r="C22" s="123"/>
      <c r="D22" s="123"/>
      <c r="E22" s="123"/>
      <c r="F22" s="123"/>
      <c r="G22" s="123"/>
      <c r="H22" s="123"/>
    </row>
    <row r="23" spans="1:8" s="6" customFormat="1" ht="24" x14ac:dyDescent="0.55000000000000004">
      <c r="B23" s="122" t="s">
        <v>106</v>
      </c>
      <c r="C23" s="123"/>
      <c r="D23" s="123"/>
      <c r="E23" s="123"/>
      <c r="F23" s="123"/>
      <c r="G23" s="123"/>
      <c r="H23" s="123"/>
    </row>
    <row r="24" spans="1:8" s="6" customFormat="1" ht="24" x14ac:dyDescent="0.55000000000000004">
      <c r="B24" s="122"/>
      <c r="C24" s="123"/>
      <c r="D24" s="123"/>
      <c r="E24" s="123"/>
      <c r="F24" s="123"/>
      <c r="G24" s="123"/>
      <c r="H24" s="123"/>
    </row>
    <row r="25" spans="1:8" s="6" customFormat="1" ht="24" x14ac:dyDescent="0.55000000000000004">
      <c r="A25" s="142" t="s">
        <v>114</v>
      </c>
      <c r="B25" s="142"/>
      <c r="C25" s="142"/>
      <c r="D25" s="142"/>
      <c r="E25" s="142"/>
      <c r="F25" s="142"/>
    </row>
    <row r="26" spans="1:8" s="115" customFormat="1" ht="24" x14ac:dyDescent="0.55000000000000004">
      <c r="A26" s="142" t="s">
        <v>111</v>
      </c>
      <c r="B26" s="142" t="s">
        <v>81</v>
      </c>
      <c r="C26" s="142" t="s">
        <v>81</v>
      </c>
      <c r="D26" s="142" t="s">
        <v>81</v>
      </c>
      <c r="E26" s="142" t="s">
        <v>81</v>
      </c>
      <c r="F26" s="142" t="s">
        <v>81</v>
      </c>
    </row>
    <row r="27" spans="1:8" s="6" customFormat="1" ht="24" x14ac:dyDescent="0.55000000000000004">
      <c r="A27" s="142" t="s">
        <v>112</v>
      </c>
      <c r="B27" s="142" t="s">
        <v>83</v>
      </c>
      <c r="C27" s="142" t="s">
        <v>83</v>
      </c>
      <c r="D27" s="142" t="s">
        <v>83</v>
      </c>
      <c r="E27" s="142" t="s">
        <v>83</v>
      </c>
      <c r="F27" s="142" t="s">
        <v>83</v>
      </c>
    </row>
    <row r="28" spans="1:8" s="115" customFormat="1" ht="24" x14ac:dyDescent="0.55000000000000004">
      <c r="A28" s="142" t="s">
        <v>113</v>
      </c>
      <c r="B28" s="142" t="s">
        <v>99</v>
      </c>
      <c r="C28" s="142" t="s">
        <v>99</v>
      </c>
      <c r="D28" s="142" t="s">
        <v>99</v>
      </c>
      <c r="E28" s="142" t="s">
        <v>99</v>
      </c>
      <c r="F28" s="142" t="s">
        <v>99</v>
      </c>
    </row>
  </sheetData>
  <mergeCells count="13">
    <mergeCell ref="A28:F28"/>
    <mergeCell ref="A27:F27"/>
    <mergeCell ref="A26:F26"/>
    <mergeCell ref="A25:F25"/>
    <mergeCell ref="A1:F1"/>
    <mergeCell ref="A2:F2"/>
    <mergeCell ref="A6:F6"/>
    <mergeCell ref="A3:F3"/>
    <mergeCell ref="A5:F5"/>
    <mergeCell ref="A4:F4"/>
    <mergeCell ref="A17:F17"/>
    <mergeCell ref="B21:H21"/>
    <mergeCell ref="B19:F19"/>
  </mergeCells>
  <pageMargins left="0.31496062992125984" right="0" top="0.74803149606299213" bottom="0.23622047244094491" header="0.31496062992125984" footer="0.31496062992125984"/>
  <pageSetup paperSize="9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1"/>
  <sheetViews>
    <sheetView zoomScale="120" zoomScaleNormal="120" workbookViewId="0">
      <selection activeCell="H14" sqref="H14"/>
    </sheetView>
  </sheetViews>
  <sheetFormatPr defaultRowHeight="23.25" x14ac:dyDescent="0.55000000000000004"/>
  <cols>
    <col min="1" max="1" width="4.87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11.1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156" t="s">
        <v>3</v>
      </c>
      <c r="C1" s="156"/>
      <c r="D1" s="156"/>
      <c r="E1" s="156"/>
      <c r="F1" s="156"/>
      <c r="G1" s="156"/>
      <c r="H1" s="33"/>
    </row>
    <row r="2" spans="2:9" x14ac:dyDescent="0.55000000000000004">
      <c r="B2" s="49"/>
      <c r="C2" s="49"/>
      <c r="D2" s="49"/>
      <c r="E2" s="49"/>
      <c r="F2" s="49"/>
      <c r="G2" s="49"/>
      <c r="H2" s="33"/>
    </row>
    <row r="3" spans="2:9" ht="27.75" x14ac:dyDescent="0.65">
      <c r="B3" s="143" t="s">
        <v>37</v>
      </c>
      <c r="C3" s="143"/>
      <c r="D3" s="143"/>
      <c r="E3" s="143"/>
      <c r="F3" s="143"/>
      <c r="G3" s="143"/>
      <c r="H3" s="33"/>
    </row>
    <row r="4" spans="2:9" ht="27.75" x14ac:dyDescent="0.65">
      <c r="B4" s="143" t="s">
        <v>35</v>
      </c>
      <c r="C4" s="143"/>
      <c r="D4" s="143"/>
      <c r="E4" s="143"/>
      <c r="F4" s="143"/>
      <c r="G4" s="143"/>
      <c r="H4" s="33"/>
    </row>
    <row r="5" spans="2:9" ht="27.75" x14ac:dyDescent="0.65">
      <c r="B5" s="143" t="s">
        <v>93</v>
      </c>
      <c r="C5" s="143"/>
      <c r="D5" s="143"/>
      <c r="E5" s="143"/>
      <c r="F5" s="143"/>
      <c r="G5" s="143"/>
      <c r="H5" s="33"/>
    </row>
    <row r="6" spans="2:9" s="13" customFormat="1" ht="27.75" x14ac:dyDescent="0.65">
      <c r="B6" s="143" t="s">
        <v>115</v>
      </c>
      <c r="C6" s="143"/>
      <c r="D6" s="143"/>
      <c r="E6" s="143"/>
      <c r="F6" s="143"/>
      <c r="G6" s="143"/>
      <c r="H6" s="86"/>
      <c r="I6" s="86"/>
    </row>
    <row r="7" spans="2:9" s="13" customFormat="1" ht="27.75" x14ac:dyDescent="0.65">
      <c r="B7" s="85"/>
      <c r="C7" s="85"/>
      <c r="D7" s="85"/>
      <c r="E7" s="85"/>
      <c r="F7" s="85"/>
      <c r="G7" s="85"/>
      <c r="H7" s="86"/>
      <c r="I7" s="86"/>
    </row>
    <row r="8" spans="2:9" s="6" customFormat="1" ht="24" x14ac:dyDescent="0.55000000000000004">
      <c r="B8" s="7" t="s">
        <v>24</v>
      </c>
      <c r="F8" s="14"/>
      <c r="G8" s="14"/>
      <c r="H8" s="14"/>
    </row>
    <row r="9" spans="2:9" s="6" customFormat="1" ht="24" x14ac:dyDescent="0.55000000000000004">
      <c r="B9" s="15" t="s">
        <v>32</v>
      </c>
      <c r="F9" s="14"/>
      <c r="G9" s="14"/>
      <c r="H9" s="14"/>
    </row>
    <row r="10" spans="2:9" ht="24" thickBot="1" x14ac:dyDescent="0.6">
      <c r="B10" s="3"/>
      <c r="C10" s="37"/>
      <c r="D10" s="37"/>
      <c r="E10" s="37"/>
      <c r="F10" s="38"/>
      <c r="G10" s="38"/>
    </row>
    <row r="11" spans="2:9" s="6" customFormat="1" ht="25.5" thickTop="1" thickBot="1" x14ac:dyDescent="0.6">
      <c r="B11" s="15"/>
      <c r="C11" s="154" t="s">
        <v>4</v>
      </c>
      <c r="D11" s="154"/>
      <c r="E11" s="154"/>
      <c r="F11" s="36" t="s">
        <v>5</v>
      </c>
      <c r="G11" s="36" t="s">
        <v>6</v>
      </c>
      <c r="H11" s="14"/>
    </row>
    <row r="12" spans="2:9" s="6" customFormat="1" ht="24.75" thickTop="1" x14ac:dyDescent="0.55000000000000004">
      <c r="B12" s="15"/>
      <c r="C12" s="157" t="s">
        <v>30</v>
      </c>
      <c r="D12" s="158" t="s">
        <v>31</v>
      </c>
      <c r="E12" s="159" t="s">
        <v>31</v>
      </c>
      <c r="F12" s="35">
        <f>DATA!C25</f>
        <v>16</v>
      </c>
      <c r="G12" s="30">
        <f>F12*100/F$14</f>
        <v>84.21052631578948</v>
      </c>
      <c r="H12" s="14"/>
    </row>
    <row r="13" spans="2:9" s="6" customFormat="1" ht="24" x14ac:dyDescent="0.55000000000000004">
      <c r="B13" s="15"/>
      <c r="C13" s="148" t="s">
        <v>63</v>
      </c>
      <c r="D13" s="149" t="s">
        <v>30</v>
      </c>
      <c r="E13" s="150" t="s">
        <v>30</v>
      </c>
      <c r="F13" s="84">
        <f>DATA!C26</f>
        <v>3</v>
      </c>
      <c r="G13" s="16">
        <f>F13*100/F$14</f>
        <v>15.789473684210526</v>
      </c>
      <c r="H13" s="14"/>
    </row>
    <row r="14" spans="2:9" s="6" customFormat="1" ht="24.75" thickBot="1" x14ac:dyDescent="0.6">
      <c r="B14" s="15"/>
      <c r="C14" s="154" t="s">
        <v>7</v>
      </c>
      <c r="D14" s="154"/>
      <c r="E14" s="154"/>
      <c r="F14" s="39">
        <f>SUM(F12:F13)</f>
        <v>19</v>
      </c>
      <c r="G14" s="40">
        <f>F14*100/F$14</f>
        <v>100</v>
      </c>
    </row>
    <row r="15" spans="2:9" s="6" customFormat="1" ht="24.75" thickTop="1" x14ac:dyDescent="0.55000000000000004">
      <c r="B15" s="15"/>
      <c r="C15" s="17"/>
      <c r="D15" s="17"/>
      <c r="E15" s="17"/>
      <c r="F15" s="18"/>
      <c r="G15" s="19"/>
    </row>
    <row r="16" spans="2:9" s="6" customFormat="1" ht="24" x14ac:dyDescent="0.55000000000000004">
      <c r="B16" s="15"/>
      <c r="C16" s="6" t="s">
        <v>91</v>
      </c>
      <c r="F16" s="14"/>
      <c r="G16" s="14"/>
    </row>
    <row r="17" spans="2:8" s="6" customFormat="1" ht="24" x14ac:dyDescent="0.55000000000000004">
      <c r="B17" s="6" t="s">
        <v>92</v>
      </c>
      <c r="F17" s="14"/>
      <c r="G17" s="14"/>
    </row>
    <row r="18" spans="2:8" x14ac:dyDescent="0.55000000000000004">
      <c r="D18" s="4"/>
      <c r="E18" s="4"/>
      <c r="F18" s="5"/>
      <c r="H18" s="1"/>
    </row>
    <row r="19" spans="2:8" s="6" customFormat="1" ht="24" x14ac:dyDescent="0.55000000000000004">
      <c r="B19" s="15" t="s">
        <v>33</v>
      </c>
      <c r="F19" s="14"/>
      <c r="G19" s="14"/>
    </row>
    <row r="20" spans="2:8" s="6" customFormat="1" ht="24.75" thickBot="1" x14ac:dyDescent="0.6">
      <c r="C20" s="6" t="s">
        <v>26</v>
      </c>
      <c r="F20" s="48"/>
      <c r="G20" s="48"/>
    </row>
    <row r="21" spans="2:8" s="6" customFormat="1" ht="24.75" thickTop="1" x14ac:dyDescent="0.55000000000000004">
      <c r="C21" s="155" t="s">
        <v>8</v>
      </c>
      <c r="D21" s="155"/>
      <c r="E21" s="155"/>
      <c r="F21" s="20" t="s">
        <v>5</v>
      </c>
      <c r="G21" s="20" t="s">
        <v>6</v>
      </c>
    </row>
    <row r="22" spans="2:8" s="6" customFormat="1" ht="24" x14ac:dyDescent="0.55000000000000004">
      <c r="C22" s="147" t="s">
        <v>28</v>
      </c>
      <c r="D22" s="147"/>
      <c r="E22" s="147"/>
      <c r="F22" s="21">
        <v>7</v>
      </c>
      <c r="G22" s="16">
        <f>F22*100/F$26</f>
        <v>30.434782608695652</v>
      </c>
    </row>
    <row r="23" spans="2:8" s="6" customFormat="1" ht="24" x14ac:dyDescent="0.55000000000000004">
      <c r="C23" s="148" t="s">
        <v>10</v>
      </c>
      <c r="D23" s="149"/>
      <c r="E23" s="150"/>
      <c r="F23" s="21">
        <v>7</v>
      </c>
      <c r="G23" s="16">
        <f>F23*100/F$26</f>
        <v>30.434782608695652</v>
      </c>
    </row>
    <row r="24" spans="2:8" s="6" customFormat="1" ht="24" x14ac:dyDescent="0.55000000000000004">
      <c r="C24" s="148" t="s">
        <v>9</v>
      </c>
      <c r="D24" s="149"/>
      <c r="E24" s="150"/>
      <c r="F24" s="21">
        <v>6</v>
      </c>
      <c r="G24" s="16">
        <f>F24*100/F$26</f>
        <v>26.086956521739129</v>
      </c>
    </row>
    <row r="25" spans="2:8" s="6" customFormat="1" ht="24" x14ac:dyDescent="0.55000000000000004">
      <c r="C25" s="148" t="s">
        <v>11</v>
      </c>
      <c r="D25" s="149"/>
      <c r="E25" s="150"/>
      <c r="F25" s="21">
        <v>3</v>
      </c>
      <c r="G25" s="16">
        <f>F25*100/F$26</f>
        <v>13.043478260869565</v>
      </c>
    </row>
    <row r="26" spans="2:8" s="6" customFormat="1" ht="24.75" thickBot="1" x14ac:dyDescent="0.6">
      <c r="C26" s="151" t="s">
        <v>7</v>
      </c>
      <c r="D26" s="152"/>
      <c r="E26" s="153"/>
      <c r="F26" s="22">
        <f>SUM(F22:F25)</f>
        <v>23</v>
      </c>
      <c r="G26" s="23">
        <f>F26*100/F$26</f>
        <v>100</v>
      </c>
    </row>
    <row r="27" spans="2:8" s="6" customFormat="1" ht="24.75" thickTop="1" x14ac:dyDescent="0.55000000000000004">
      <c r="B27" s="80"/>
      <c r="C27" s="80"/>
      <c r="D27" s="80"/>
      <c r="E27" s="80"/>
      <c r="F27" s="80"/>
      <c r="G27" s="80"/>
    </row>
    <row r="28" spans="2:8" s="6" customFormat="1" ht="24" x14ac:dyDescent="0.55000000000000004">
      <c r="B28" s="12"/>
      <c r="C28" s="6" t="s">
        <v>27</v>
      </c>
      <c r="F28" s="14"/>
      <c r="G28" s="14"/>
      <c r="H28" s="14"/>
    </row>
    <row r="29" spans="2:8" s="6" customFormat="1" ht="24" x14ac:dyDescent="0.55000000000000004">
      <c r="B29" s="6" t="s">
        <v>94</v>
      </c>
      <c r="F29" s="14"/>
      <c r="G29" s="14"/>
      <c r="H29" s="14"/>
    </row>
    <row r="30" spans="2:8" ht="24" x14ac:dyDescent="0.55000000000000004">
      <c r="B30" s="6" t="s">
        <v>95</v>
      </c>
    </row>
    <row r="31" spans="2:8" s="6" customFormat="1" ht="24" x14ac:dyDescent="0.55000000000000004">
      <c r="B31" s="6" t="s">
        <v>96</v>
      </c>
      <c r="F31" s="41"/>
      <c r="G31" s="41"/>
      <c r="H31" s="41"/>
    </row>
  </sheetData>
  <mergeCells count="15">
    <mergeCell ref="B1:G1"/>
    <mergeCell ref="C12:E12"/>
    <mergeCell ref="C13:E13"/>
    <mergeCell ref="C11:E11"/>
    <mergeCell ref="B3:G3"/>
    <mergeCell ref="B5:G5"/>
    <mergeCell ref="B6:G6"/>
    <mergeCell ref="C22:E22"/>
    <mergeCell ref="C23:E23"/>
    <mergeCell ref="C24:E24"/>
    <mergeCell ref="B4:G4"/>
    <mergeCell ref="C26:E26"/>
    <mergeCell ref="C14:E14"/>
    <mergeCell ref="C25:E25"/>
    <mergeCell ref="C21:E21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9"/>
  <sheetViews>
    <sheetView topLeftCell="A28" zoomScale="140" zoomScaleNormal="140" workbookViewId="0">
      <selection activeCell="D40" sqref="D40"/>
    </sheetView>
  </sheetViews>
  <sheetFormatPr defaultRowHeight="27.75" x14ac:dyDescent="0.65"/>
  <cols>
    <col min="1" max="1" width="4.75" style="13" customWidth="1"/>
    <col min="2" max="2" width="7.75" style="13" customWidth="1"/>
    <col min="3" max="3" width="9.125" style="13"/>
    <col min="4" max="4" width="15.375" style="13" customWidth="1"/>
    <col min="5" max="5" width="32.5" style="13" customWidth="1"/>
    <col min="6" max="7" width="5.875" style="54" customWidth="1"/>
    <col min="8" max="8" width="12.375" style="54" customWidth="1"/>
    <col min="9" max="257" width="9.125" style="13"/>
    <col min="258" max="258" width="10.875" style="13" customWidth="1"/>
    <col min="259" max="259" width="9.125" style="13"/>
    <col min="260" max="260" width="15.375" style="13" customWidth="1"/>
    <col min="261" max="261" width="30.875" style="13" customWidth="1"/>
    <col min="262" max="262" width="6.875" style="13" customWidth="1"/>
    <col min="263" max="263" width="7" style="13" customWidth="1"/>
    <col min="264" max="264" width="13.75" style="13" customWidth="1"/>
    <col min="265" max="513" width="9.125" style="13"/>
    <col min="514" max="514" width="10.875" style="13" customWidth="1"/>
    <col min="515" max="515" width="9.125" style="13"/>
    <col min="516" max="516" width="15.375" style="13" customWidth="1"/>
    <col min="517" max="517" width="30.875" style="13" customWidth="1"/>
    <col min="518" max="518" width="6.875" style="13" customWidth="1"/>
    <col min="519" max="519" width="7" style="13" customWidth="1"/>
    <col min="520" max="520" width="13.75" style="13" customWidth="1"/>
    <col min="521" max="769" width="9.125" style="13"/>
    <col min="770" max="770" width="10.875" style="13" customWidth="1"/>
    <col min="771" max="771" width="9.125" style="13"/>
    <col min="772" max="772" width="15.375" style="13" customWidth="1"/>
    <col min="773" max="773" width="30.875" style="13" customWidth="1"/>
    <col min="774" max="774" width="6.875" style="13" customWidth="1"/>
    <col min="775" max="775" width="7" style="13" customWidth="1"/>
    <col min="776" max="776" width="13.75" style="13" customWidth="1"/>
    <col min="777" max="1025" width="9.125" style="13"/>
    <col min="1026" max="1026" width="10.875" style="13" customWidth="1"/>
    <col min="1027" max="1027" width="9.125" style="13"/>
    <col min="1028" max="1028" width="15.375" style="13" customWidth="1"/>
    <col min="1029" max="1029" width="30.875" style="13" customWidth="1"/>
    <col min="1030" max="1030" width="6.875" style="13" customWidth="1"/>
    <col min="1031" max="1031" width="7" style="13" customWidth="1"/>
    <col min="1032" max="1032" width="13.75" style="13" customWidth="1"/>
    <col min="1033" max="1281" width="9.125" style="13"/>
    <col min="1282" max="1282" width="10.875" style="13" customWidth="1"/>
    <col min="1283" max="1283" width="9.125" style="13"/>
    <col min="1284" max="1284" width="15.375" style="13" customWidth="1"/>
    <col min="1285" max="1285" width="30.875" style="13" customWidth="1"/>
    <col min="1286" max="1286" width="6.875" style="13" customWidth="1"/>
    <col min="1287" max="1287" width="7" style="13" customWidth="1"/>
    <col min="1288" max="1288" width="13.75" style="13" customWidth="1"/>
    <col min="1289" max="1537" width="9.125" style="13"/>
    <col min="1538" max="1538" width="10.875" style="13" customWidth="1"/>
    <col min="1539" max="1539" width="9.125" style="13"/>
    <col min="1540" max="1540" width="15.375" style="13" customWidth="1"/>
    <col min="1541" max="1541" width="30.875" style="13" customWidth="1"/>
    <col min="1542" max="1542" width="6.875" style="13" customWidth="1"/>
    <col min="1543" max="1543" width="7" style="13" customWidth="1"/>
    <col min="1544" max="1544" width="13.75" style="13" customWidth="1"/>
    <col min="1545" max="1793" width="9.125" style="13"/>
    <col min="1794" max="1794" width="10.875" style="13" customWidth="1"/>
    <col min="1795" max="1795" width="9.125" style="13"/>
    <col min="1796" max="1796" width="15.375" style="13" customWidth="1"/>
    <col min="1797" max="1797" width="30.875" style="13" customWidth="1"/>
    <col min="1798" max="1798" width="6.875" style="13" customWidth="1"/>
    <col min="1799" max="1799" width="7" style="13" customWidth="1"/>
    <col min="1800" max="1800" width="13.75" style="13" customWidth="1"/>
    <col min="1801" max="2049" width="9.125" style="13"/>
    <col min="2050" max="2050" width="10.875" style="13" customWidth="1"/>
    <col min="2051" max="2051" width="9.125" style="13"/>
    <col min="2052" max="2052" width="15.375" style="13" customWidth="1"/>
    <col min="2053" max="2053" width="30.875" style="13" customWidth="1"/>
    <col min="2054" max="2054" width="6.875" style="13" customWidth="1"/>
    <col min="2055" max="2055" width="7" style="13" customWidth="1"/>
    <col min="2056" max="2056" width="13.75" style="13" customWidth="1"/>
    <col min="2057" max="2305" width="9.125" style="13"/>
    <col min="2306" max="2306" width="10.875" style="13" customWidth="1"/>
    <col min="2307" max="2307" width="9.125" style="13"/>
    <col min="2308" max="2308" width="15.375" style="13" customWidth="1"/>
    <col min="2309" max="2309" width="30.875" style="13" customWidth="1"/>
    <col min="2310" max="2310" width="6.875" style="13" customWidth="1"/>
    <col min="2311" max="2311" width="7" style="13" customWidth="1"/>
    <col min="2312" max="2312" width="13.75" style="13" customWidth="1"/>
    <col min="2313" max="2561" width="9.125" style="13"/>
    <col min="2562" max="2562" width="10.875" style="13" customWidth="1"/>
    <col min="2563" max="2563" width="9.125" style="13"/>
    <col min="2564" max="2564" width="15.375" style="13" customWidth="1"/>
    <col min="2565" max="2565" width="30.875" style="13" customWidth="1"/>
    <col min="2566" max="2566" width="6.875" style="13" customWidth="1"/>
    <col min="2567" max="2567" width="7" style="13" customWidth="1"/>
    <col min="2568" max="2568" width="13.75" style="13" customWidth="1"/>
    <col min="2569" max="2817" width="9.125" style="13"/>
    <col min="2818" max="2818" width="10.875" style="13" customWidth="1"/>
    <col min="2819" max="2819" width="9.125" style="13"/>
    <col min="2820" max="2820" width="15.375" style="13" customWidth="1"/>
    <col min="2821" max="2821" width="30.875" style="13" customWidth="1"/>
    <col min="2822" max="2822" width="6.875" style="13" customWidth="1"/>
    <col min="2823" max="2823" width="7" style="13" customWidth="1"/>
    <col min="2824" max="2824" width="13.75" style="13" customWidth="1"/>
    <col min="2825" max="3073" width="9.125" style="13"/>
    <col min="3074" max="3074" width="10.875" style="13" customWidth="1"/>
    <col min="3075" max="3075" width="9.125" style="13"/>
    <col min="3076" max="3076" width="15.375" style="13" customWidth="1"/>
    <col min="3077" max="3077" width="30.875" style="13" customWidth="1"/>
    <col min="3078" max="3078" width="6.875" style="13" customWidth="1"/>
    <col min="3079" max="3079" width="7" style="13" customWidth="1"/>
    <col min="3080" max="3080" width="13.75" style="13" customWidth="1"/>
    <col min="3081" max="3329" width="9.125" style="13"/>
    <col min="3330" max="3330" width="10.875" style="13" customWidth="1"/>
    <col min="3331" max="3331" width="9.125" style="13"/>
    <col min="3332" max="3332" width="15.375" style="13" customWidth="1"/>
    <col min="3333" max="3333" width="30.875" style="13" customWidth="1"/>
    <col min="3334" max="3334" width="6.875" style="13" customWidth="1"/>
    <col min="3335" max="3335" width="7" style="13" customWidth="1"/>
    <col min="3336" max="3336" width="13.75" style="13" customWidth="1"/>
    <col min="3337" max="3585" width="9.125" style="13"/>
    <col min="3586" max="3586" width="10.875" style="13" customWidth="1"/>
    <col min="3587" max="3587" width="9.125" style="13"/>
    <col min="3588" max="3588" width="15.375" style="13" customWidth="1"/>
    <col min="3589" max="3589" width="30.875" style="13" customWidth="1"/>
    <col min="3590" max="3590" width="6.875" style="13" customWidth="1"/>
    <col min="3591" max="3591" width="7" style="13" customWidth="1"/>
    <col min="3592" max="3592" width="13.75" style="13" customWidth="1"/>
    <col min="3593" max="3841" width="9.125" style="13"/>
    <col min="3842" max="3842" width="10.875" style="13" customWidth="1"/>
    <col min="3843" max="3843" width="9.125" style="13"/>
    <col min="3844" max="3844" width="15.375" style="13" customWidth="1"/>
    <col min="3845" max="3845" width="30.875" style="13" customWidth="1"/>
    <col min="3846" max="3846" width="6.875" style="13" customWidth="1"/>
    <col min="3847" max="3847" width="7" style="13" customWidth="1"/>
    <col min="3848" max="3848" width="13.75" style="13" customWidth="1"/>
    <col min="3849" max="4097" width="9.125" style="13"/>
    <col min="4098" max="4098" width="10.875" style="13" customWidth="1"/>
    <col min="4099" max="4099" width="9.125" style="13"/>
    <col min="4100" max="4100" width="15.375" style="13" customWidth="1"/>
    <col min="4101" max="4101" width="30.875" style="13" customWidth="1"/>
    <col min="4102" max="4102" width="6.875" style="13" customWidth="1"/>
    <col min="4103" max="4103" width="7" style="13" customWidth="1"/>
    <col min="4104" max="4104" width="13.75" style="13" customWidth="1"/>
    <col min="4105" max="4353" width="9.125" style="13"/>
    <col min="4354" max="4354" width="10.875" style="13" customWidth="1"/>
    <col min="4355" max="4355" width="9.125" style="13"/>
    <col min="4356" max="4356" width="15.375" style="13" customWidth="1"/>
    <col min="4357" max="4357" width="30.875" style="13" customWidth="1"/>
    <col min="4358" max="4358" width="6.875" style="13" customWidth="1"/>
    <col min="4359" max="4359" width="7" style="13" customWidth="1"/>
    <col min="4360" max="4360" width="13.75" style="13" customWidth="1"/>
    <col min="4361" max="4609" width="9.125" style="13"/>
    <col min="4610" max="4610" width="10.875" style="13" customWidth="1"/>
    <col min="4611" max="4611" width="9.125" style="13"/>
    <col min="4612" max="4612" width="15.375" style="13" customWidth="1"/>
    <col min="4613" max="4613" width="30.875" style="13" customWidth="1"/>
    <col min="4614" max="4614" width="6.875" style="13" customWidth="1"/>
    <col min="4615" max="4615" width="7" style="13" customWidth="1"/>
    <col min="4616" max="4616" width="13.75" style="13" customWidth="1"/>
    <col min="4617" max="4865" width="9.125" style="13"/>
    <col min="4866" max="4866" width="10.875" style="13" customWidth="1"/>
    <col min="4867" max="4867" width="9.125" style="13"/>
    <col min="4868" max="4868" width="15.375" style="13" customWidth="1"/>
    <col min="4869" max="4869" width="30.875" style="13" customWidth="1"/>
    <col min="4870" max="4870" width="6.875" style="13" customWidth="1"/>
    <col min="4871" max="4871" width="7" style="13" customWidth="1"/>
    <col min="4872" max="4872" width="13.75" style="13" customWidth="1"/>
    <col min="4873" max="5121" width="9.125" style="13"/>
    <col min="5122" max="5122" width="10.875" style="13" customWidth="1"/>
    <col min="5123" max="5123" width="9.125" style="13"/>
    <col min="5124" max="5124" width="15.375" style="13" customWidth="1"/>
    <col min="5125" max="5125" width="30.875" style="13" customWidth="1"/>
    <col min="5126" max="5126" width="6.875" style="13" customWidth="1"/>
    <col min="5127" max="5127" width="7" style="13" customWidth="1"/>
    <col min="5128" max="5128" width="13.75" style="13" customWidth="1"/>
    <col min="5129" max="5377" width="9.125" style="13"/>
    <col min="5378" max="5378" width="10.875" style="13" customWidth="1"/>
    <col min="5379" max="5379" width="9.125" style="13"/>
    <col min="5380" max="5380" width="15.375" style="13" customWidth="1"/>
    <col min="5381" max="5381" width="30.875" style="13" customWidth="1"/>
    <col min="5382" max="5382" width="6.875" style="13" customWidth="1"/>
    <col min="5383" max="5383" width="7" style="13" customWidth="1"/>
    <col min="5384" max="5384" width="13.75" style="13" customWidth="1"/>
    <col min="5385" max="5633" width="9.125" style="13"/>
    <col min="5634" max="5634" width="10.875" style="13" customWidth="1"/>
    <col min="5635" max="5635" width="9.125" style="13"/>
    <col min="5636" max="5636" width="15.375" style="13" customWidth="1"/>
    <col min="5637" max="5637" width="30.875" style="13" customWidth="1"/>
    <col min="5638" max="5638" width="6.875" style="13" customWidth="1"/>
    <col min="5639" max="5639" width="7" style="13" customWidth="1"/>
    <col min="5640" max="5640" width="13.75" style="13" customWidth="1"/>
    <col min="5641" max="5889" width="9.125" style="13"/>
    <col min="5890" max="5890" width="10.875" style="13" customWidth="1"/>
    <col min="5891" max="5891" width="9.125" style="13"/>
    <col min="5892" max="5892" width="15.375" style="13" customWidth="1"/>
    <col min="5893" max="5893" width="30.875" style="13" customWidth="1"/>
    <col min="5894" max="5894" width="6.875" style="13" customWidth="1"/>
    <col min="5895" max="5895" width="7" style="13" customWidth="1"/>
    <col min="5896" max="5896" width="13.75" style="13" customWidth="1"/>
    <col min="5897" max="6145" width="9.125" style="13"/>
    <col min="6146" max="6146" width="10.875" style="13" customWidth="1"/>
    <col min="6147" max="6147" width="9.125" style="13"/>
    <col min="6148" max="6148" width="15.375" style="13" customWidth="1"/>
    <col min="6149" max="6149" width="30.875" style="13" customWidth="1"/>
    <col min="6150" max="6150" width="6.875" style="13" customWidth="1"/>
    <col min="6151" max="6151" width="7" style="13" customWidth="1"/>
    <col min="6152" max="6152" width="13.75" style="13" customWidth="1"/>
    <col min="6153" max="6401" width="9.125" style="13"/>
    <col min="6402" max="6402" width="10.875" style="13" customWidth="1"/>
    <col min="6403" max="6403" width="9.125" style="13"/>
    <col min="6404" max="6404" width="15.375" style="13" customWidth="1"/>
    <col min="6405" max="6405" width="30.875" style="13" customWidth="1"/>
    <col min="6406" max="6406" width="6.875" style="13" customWidth="1"/>
    <col min="6407" max="6407" width="7" style="13" customWidth="1"/>
    <col min="6408" max="6408" width="13.75" style="13" customWidth="1"/>
    <col min="6409" max="6657" width="9.125" style="13"/>
    <col min="6658" max="6658" width="10.875" style="13" customWidth="1"/>
    <col min="6659" max="6659" width="9.125" style="13"/>
    <col min="6660" max="6660" width="15.375" style="13" customWidth="1"/>
    <col min="6661" max="6661" width="30.875" style="13" customWidth="1"/>
    <col min="6662" max="6662" width="6.875" style="13" customWidth="1"/>
    <col min="6663" max="6663" width="7" style="13" customWidth="1"/>
    <col min="6664" max="6664" width="13.75" style="13" customWidth="1"/>
    <col min="6665" max="6913" width="9.125" style="13"/>
    <col min="6914" max="6914" width="10.875" style="13" customWidth="1"/>
    <col min="6915" max="6915" width="9.125" style="13"/>
    <col min="6916" max="6916" width="15.375" style="13" customWidth="1"/>
    <col min="6917" max="6917" width="30.875" style="13" customWidth="1"/>
    <col min="6918" max="6918" width="6.875" style="13" customWidth="1"/>
    <col min="6919" max="6919" width="7" style="13" customWidth="1"/>
    <col min="6920" max="6920" width="13.75" style="13" customWidth="1"/>
    <col min="6921" max="7169" width="9.125" style="13"/>
    <col min="7170" max="7170" width="10.875" style="13" customWidth="1"/>
    <col min="7171" max="7171" width="9.125" style="13"/>
    <col min="7172" max="7172" width="15.375" style="13" customWidth="1"/>
    <col min="7173" max="7173" width="30.875" style="13" customWidth="1"/>
    <col min="7174" max="7174" width="6.875" style="13" customWidth="1"/>
    <col min="7175" max="7175" width="7" style="13" customWidth="1"/>
    <col min="7176" max="7176" width="13.75" style="13" customWidth="1"/>
    <col min="7177" max="7425" width="9.125" style="13"/>
    <col min="7426" max="7426" width="10.875" style="13" customWidth="1"/>
    <col min="7427" max="7427" width="9.125" style="13"/>
    <col min="7428" max="7428" width="15.375" style="13" customWidth="1"/>
    <col min="7429" max="7429" width="30.875" style="13" customWidth="1"/>
    <col min="7430" max="7430" width="6.875" style="13" customWidth="1"/>
    <col min="7431" max="7431" width="7" style="13" customWidth="1"/>
    <col min="7432" max="7432" width="13.75" style="13" customWidth="1"/>
    <col min="7433" max="7681" width="9.125" style="13"/>
    <col min="7682" max="7682" width="10.875" style="13" customWidth="1"/>
    <col min="7683" max="7683" width="9.125" style="13"/>
    <col min="7684" max="7684" width="15.375" style="13" customWidth="1"/>
    <col min="7685" max="7685" width="30.875" style="13" customWidth="1"/>
    <col min="7686" max="7686" width="6.875" style="13" customWidth="1"/>
    <col min="7687" max="7687" width="7" style="13" customWidth="1"/>
    <col min="7688" max="7688" width="13.75" style="13" customWidth="1"/>
    <col min="7689" max="7937" width="9.125" style="13"/>
    <col min="7938" max="7938" width="10.875" style="13" customWidth="1"/>
    <col min="7939" max="7939" width="9.125" style="13"/>
    <col min="7940" max="7940" width="15.375" style="13" customWidth="1"/>
    <col min="7941" max="7941" width="30.875" style="13" customWidth="1"/>
    <col min="7942" max="7942" width="6.875" style="13" customWidth="1"/>
    <col min="7943" max="7943" width="7" style="13" customWidth="1"/>
    <col min="7944" max="7944" width="13.75" style="13" customWidth="1"/>
    <col min="7945" max="8193" width="9.125" style="13"/>
    <col min="8194" max="8194" width="10.875" style="13" customWidth="1"/>
    <col min="8195" max="8195" width="9.125" style="13"/>
    <col min="8196" max="8196" width="15.375" style="13" customWidth="1"/>
    <col min="8197" max="8197" width="30.875" style="13" customWidth="1"/>
    <col min="8198" max="8198" width="6.875" style="13" customWidth="1"/>
    <col min="8199" max="8199" width="7" style="13" customWidth="1"/>
    <col min="8200" max="8200" width="13.75" style="13" customWidth="1"/>
    <col min="8201" max="8449" width="9.125" style="13"/>
    <col min="8450" max="8450" width="10.875" style="13" customWidth="1"/>
    <col min="8451" max="8451" width="9.125" style="13"/>
    <col min="8452" max="8452" width="15.375" style="13" customWidth="1"/>
    <col min="8453" max="8453" width="30.875" style="13" customWidth="1"/>
    <col min="8454" max="8454" width="6.875" style="13" customWidth="1"/>
    <col min="8455" max="8455" width="7" style="13" customWidth="1"/>
    <col min="8456" max="8456" width="13.75" style="13" customWidth="1"/>
    <col min="8457" max="8705" width="9.125" style="13"/>
    <col min="8706" max="8706" width="10.875" style="13" customWidth="1"/>
    <col min="8707" max="8707" width="9.125" style="13"/>
    <col min="8708" max="8708" width="15.375" style="13" customWidth="1"/>
    <col min="8709" max="8709" width="30.875" style="13" customWidth="1"/>
    <col min="8710" max="8710" width="6.875" style="13" customWidth="1"/>
    <col min="8711" max="8711" width="7" style="13" customWidth="1"/>
    <col min="8712" max="8712" width="13.75" style="13" customWidth="1"/>
    <col min="8713" max="8961" width="9.125" style="13"/>
    <col min="8962" max="8962" width="10.875" style="13" customWidth="1"/>
    <col min="8963" max="8963" width="9.125" style="13"/>
    <col min="8964" max="8964" width="15.375" style="13" customWidth="1"/>
    <col min="8965" max="8965" width="30.875" style="13" customWidth="1"/>
    <col min="8966" max="8966" width="6.875" style="13" customWidth="1"/>
    <col min="8967" max="8967" width="7" style="13" customWidth="1"/>
    <col min="8968" max="8968" width="13.75" style="13" customWidth="1"/>
    <col min="8969" max="9217" width="9.125" style="13"/>
    <col min="9218" max="9218" width="10.875" style="13" customWidth="1"/>
    <col min="9219" max="9219" width="9.125" style="13"/>
    <col min="9220" max="9220" width="15.375" style="13" customWidth="1"/>
    <col min="9221" max="9221" width="30.875" style="13" customWidth="1"/>
    <col min="9222" max="9222" width="6.875" style="13" customWidth="1"/>
    <col min="9223" max="9223" width="7" style="13" customWidth="1"/>
    <col min="9224" max="9224" width="13.75" style="13" customWidth="1"/>
    <col min="9225" max="9473" width="9.125" style="13"/>
    <col min="9474" max="9474" width="10.875" style="13" customWidth="1"/>
    <col min="9475" max="9475" width="9.125" style="13"/>
    <col min="9476" max="9476" width="15.375" style="13" customWidth="1"/>
    <col min="9477" max="9477" width="30.875" style="13" customWidth="1"/>
    <col min="9478" max="9478" width="6.875" style="13" customWidth="1"/>
    <col min="9479" max="9479" width="7" style="13" customWidth="1"/>
    <col min="9480" max="9480" width="13.75" style="13" customWidth="1"/>
    <col min="9481" max="9729" width="9.125" style="13"/>
    <col min="9730" max="9730" width="10.875" style="13" customWidth="1"/>
    <col min="9731" max="9731" width="9.125" style="13"/>
    <col min="9732" max="9732" width="15.375" style="13" customWidth="1"/>
    <col min="9733" max="9733" width="30.875" style="13" customWidth="1"/>
    <col min="9734" max="9734" width="6.875" style="13" customWidth="1"/>
    <col min="9735" max="9735" width="7" style="13" customWidth="1"/>
    <col min="9736" max="9736" width="13.75" style="13" customWidth="1"/>
    <col min="9737" max="9985" width="9.125" style="13"/>
    <col min="9986" max="9986" width="10.875" style="13" customWidth="1"/>
    <col min="9987" max="9987" width="9.125" style="13"/>
    <col min="9988" max="9988" width="15.375" style="13" customWidth="1"/>
    <col min="9989" max="9989" width="30.875" style="13" customWidth="1"/>
    <col min="9990" max="9990" width="6.875" style="13" customWidth="1"/>
    <col min="9991" max="9991" width="7" style="13" customWidth="1"/>
    <col min="9992" max="9992" width="13.75" style="13" customWidth="1"/>
    <col min="9993" max="10241" width="9.125" style="13"/>
    <col min="10242" max="10242" width="10.875" style="13" customWidth="1"/>
    <col min="10243" max="10243" width="9.125" style="13"/>
    <col min="10244" max="10244" width="15.375" style="13" customWidth="1"/>
    <col min="10245" max="10245" width="30.875" style="13" customWidth="1"/>
    <col min="10246" max="10246" width="6.875" style="13" customWidth="1"/>
    <col min="10247" max="10247" width="7" style="13" customWidth="1"/>
    <col min="10248" max="10248" width="13.75" style="13" customWidth="1"/>
    <col min="10249" max="10497" width="9.125" style="13"/>
    <col min="10498" max="10498" width="10.875" style="13" customWidth="1"/>
    <col min="10499" max="10499" width="9.125" style="13"/>
    <col min="10500" max="10500" width="15.375" style="13" customWidth="1"/>
    <col min="10501" max="10501" width="30.875" style="13" customWidth="1"/>
    <col min="10502" max="10502" width="6.875" style="13" customWidth="1"/>
    <col min="10503" max="10503" width="7" style="13" customWidth="1"/>
    <col min="10504" max="10504" width="13.75" style="13" customWidth="1"/>
    <col min="10505" max="10753" width="9.125" style="13"/>
    <col min="10754" max="10754" width="10.875" style="13" customWidth="1"/>
    <col min="10755" max="10755" width="9.125" style="13"/>
    <col min="10756" max="10756" width="15.375" style="13" customWidth="1"/>
    <col min="10757" max="10757" width="30.875" style="13" customWidth="1"/>
    <col min="10758" max="10758" width="6.875" style="13" customWidth="1"/>
    <col min="10759" max="10759" width="7" style="13" customWidth="1"/>
    <col min="10760" max="10760" width="13.75" style="13" customWidth="1"/>
    <col min="10761" max="11009" width="9.125" style="13"/>
    <col min="11010" max="11010" width="10.875" style="13" customWidth="1"/>
    <col min="11011" max="11011" width="9.125" style="13"/>
    <col min="11012" max="11012" width="15.375" style="13" customWidth="1"/>
    <col min="11013" max="11013" width="30.875" style="13" customWidth="1"/>
    <col min="11014" max="11014" width="6.875" style="13" customWidth="1"/>
    <col min="11015" max="11015" width="7" style="13" customWidth="1"/>
    <col min="11016" max="11016" width="13.75" style="13" customWidth="1"/>
    <col min="11017" max="11265" width="9.125" style="13"/>
    <col min="11266" max="11266" width="10.875" style="13" customWidth="1"/>
    <col min="11267" max="11267" width="9.125" style="13"/>
    <col min="11268" max="11268" width="15.375" style="13" customWidth="1"/>
    <col min="11269" max="11269" width="30.875" style="13" customWidth="1"/>
    <col min="11270" max="11270" width="6.875" style="13" customWidth="1"/>
    <col min="11271" max="11271" width="7" style="13" customWidth="1"/>
    <col min="11272" max="11272" width="13.75" style="13" customWidth="1"/>
    <col min="11273" max="11521" width="9.125" style="13"/>
    <col min="11522" max="11522" width="10.875" style="13" customWidth="1"/>
    <col min="11523" max="11523" width="9.125" style="13"/>
    <col min="11524" max="11524" width="15.375" style="13" customWidth="1"/>
    <col min="11525" max="11525" width="30.875" style="13" customWidth="1"/>
    <col min="11526" max="11526" width="6.875" style="13" customWidth="1"/>
    <col min="11527" max="11527" width="7" style="13" customWidth="1"/>
    <col min="11528" max="11528" width="13.75" style="13" customWidth="1"/>
    <col min="11529" max="11777" width="9.125" style="13"/>
    <col min="11778" max="11778" width="10.875" style="13" customWidth="1"/>
    <col min="11779" max="11779" width="9.125" style="13"/>
    <col min="11780" max="11780" width="15.375" style="13" customWidth="1"/>
    <col min="11781" max="11781" width="30.875" style="13" customWidth="1"/>
    <col min="11782" max="11782" width="6.875" style="13" customWidth="1"/>
    <col min="11783" max="11783" width="7" style="13" customWidth="1"/>
    <col min="11784" max="11784" width="13.75" style="13" customWidth="1"/>
    <col min="11785" max="12033" width="9.125" style="13"/>
    <col min="12034" max="12034" width="10.875" style="13" customWidth="1"/>
    <col min="12035" max="12035" width="9.125" style="13"/>
    <col min="12036" max="12036" width="15.375" style="13" customWidth="1"/>
    <col min="12037" max="12037" width="30.875" style="13" customWidth="1"/>
    <col min="12038" max="12038" width="6.875" style="13" customWidth="1"/>
    <col min="12039" max="12039" width="7" style="13" customWidth="1"/>
    <col min="12040" max="12040" width="13.75" style="13" customWidth="1"/>
    <col min="12041" max="12289" width="9.125" style="13"/>
    <col min="12290" max="12290" width="10.875" style="13" customWidth="1"/>
    <col min="12291" max="12291" width="9.125" style="13"/>
    <col min="12292" max="12292" width="15.375" style="13" customWidth="1"/>
    <col min="12293" max="12293" width="30.875" style="13" customWidth="1"/>
    <col min="12294" max="12294" width="6.875" style="13" customWidth="1"/>
    <col min="12295" max="12295" width="7" style="13" customWidth="1"/>
    <col min="12296" max="12296" width="13.75" style="13" customWidth="1"/>
    <col min="12297" max="12545" width="9.125" style="13"/>
    <col min="12546" max="12546" width="10.875" style="13" customWidth="1"/>
    <col min="12547" max="12547" width="9.125" style="13"/>
    <col min="12548" max="12548" width="15.375" style="13" customWidth="1"/>
    <col min="12549" max="12549" width="30.875" style="13" customWidth="1"/>
    <col min="12550" max="12550" width="6.875" style="13" customWidth="1"/>
    <col min="12551" max="12551" width="7" style="13" customWidth="1"/>
    <col min="12552" max="12552" width="13.75" style="13" customWidth="1"/>
    <col min="12553" max="12801" width="9.125" style="13"/>
    <col min="12802" max="12802" width="10.875" style="13" customWidth="1"/>
    <col min="12803" max="12803" width="9.125" style="13"/>
    <col min="12804" max="12804" width="15.375" style="13" customWidth="1"/>
    <col min="12805" max="12805" width="30.875" style="13" customWidth="1"/>
    <col min="12806" max="12806" width="6.875" style="13" customWidth="1"/>
    <col min="12807" max="12807" width="7" style="13" customWidth="1"/>
    <col min="12808" max="12808" width="13.75" style="13" customWidth="1"/>
    <col min="12809" max="13057" width="9.125" style="13"/>
    <col min="13058" max="13058" width="10.875" style="13" customWidth="1"/>
    <col min="13059" max="13059" width="9.125" style="13"/>
    <col min="13060" max="13060" width="15.375" style="13" customWidth="1"/>
    <col min="13061" max="13061" width="30.875" style="13" customWidth="1"/>
    <col min="13062" max="13062" width="6.875" style="13" customWidth="1"/>
    <col min="13063" max="13063" width="7" style="13" customWidth="1"/>
    <col min="13064" max="13064" width="13.75" style="13" customWidth="1"/>
    <col min="13065" max="13313" width="9.125" style="13"/>
    <col min="13314" max="13314" width="10.875" style="13" customWidth="1"/>
    <col min="13315" max="13315" width="9.125" style="13"/>
    <col min="13316" max="13316" width="15.375" style="13" customWidth="1"/>
    <col min="13317" max="13317" width="30.875" style="13" customWidth="1"/>
    <col min="13318" max="13318" width="6.875" style="13" customWidth="1"/>
    <col min="13319" max="13319" width="7" style="13" customWidth="1"/>
    <col min="13320" max="13320" width="13.75" style="13" customWidth="1"/>
    <col min="13321" max="13569" width="9.125" style="13"/>
    <col min="13570" max="13570" width="10.875" style="13" customWidth="1"/>
    <col min="13571" max="13571" width="9.125" style="13"/>
    <col min="13572" max="13572" width="15.375" style="13" customWidth="1"/>
    <col min="13573" max="13573" width="30.875" style="13" customWidth="1"/>
    <col min="13574" max="13574" width="6.875" style="13" customWidth="1"/>
    <col min="13575" max="13575" width="7" style="13" customWidth="1"/>
    <col min="13576" max="13576" width="13.75" style="13" customWidth="1"/>
    <col min="13577" max="13825" width="9.125" style="13"/>
    <col min="13826" max="13826" width="10.875" style="13" customWidth="1"/>
    <col min="13827" max="13827" width="9.125" style="13"/>
    <col min="13828" max="13828" width="15.375" style="13" customWidth="1"/>
    <col min="13829" max="13829" width="30.875" style="13" customWidth="1"/>
    <col min="13830" max="13830" width="6.875" style="13" customWidth="1"/>
    <col min="13831" max="13831" width="7" style="13" customWidth="1"/>
    <col min="13832" max="13832" width="13.75" style="13" customWidth="1"/>
    <col min="13833" max="14081" width="9.125" style="13"/>
    <col min="14082" max="14082" width="10.875" style="13" customWidth="1"/>
    <col min="14083" max="14083" width="9.125" style="13"/>
    <col min="14084" max="14084" width="15.375" style="13" customWidth="1"/>
    <col min="14085" max="14085" width="30.875" style="13" customWidth="1"/>
    <col min="14086" max="14086" width="6.875" style="13" customWidth="1"/>
    <col min="14087" max="14087" width="7" style="13" customWidth="1"/>
    <col min="14088" max="14088" width="13.75" style="13" customWidth="1"/>
    <col min="14089" max="14337" width="9.125" style="13"/>
    <col min="14338" max="14338" width="10.875" style="13" customWidth="1"/>
    <col min="14339" max="14339" width="9.125" style="13"/>
    <col min="14340" max="14340" width="15.375" style="13" customWidth="1"/>
    <col min="14341" max="14341" width="30.875" style="13" customWidth="1"/>
    <col min="14342" max="14342" width="6.875" style="13" customWidth="1"/>
    <col min="14343" max="14343" width="7" style="13" customWidth="1"/>
    <col min="14344" max="14344" width="13.75" style="13" customWidth="1"/>
    <col min="14345" max="14593" width="9.125" style="13"/>
    <col min="14594" max="14594" width="10.875" style="13" customWidth="1"/>
    <col min="14595" max="14595" width="9.125" style="13"/>
    <col min="14596" max="14596" width="15.375" style="13" customWidth="1"/>
    <col min="14597" max="14597" width="30.875" style="13" customWidth="1"/>
    <col min="14598" max="14598" width="6.875" style="13" customWidth="1"/>
    <col min="14599" max="14599" width="7" style="13" customWidth="1"/>
    <col min="14600" max="14600" width="13.75" style="13" customWidth="1"/>
    <col min="14601" max="14849" width="9.125" style="13"/>
    <col min="14850" max="14850" width="10.875" style="13" customWidth="1"/>
    <col min="14851" max="14851" width="9.125" style="13"/>
    <col min="14852" max="14852" width="15.375" style="13" customWidth="1"/>
    <col min="14853" max="14853" width="30.875" style="13" customWidth="1"/>
    <col min="14854" max="14854" width="6.875" style="13" customWidth="1"/>
    <col min="14855" max="14855" width="7" style="13" customWidth="1"/>
    <col min="14856" max="14856" width="13.75" style="13" customWidth="1"/>
    <col min="14857" max="15105" width="9.125" style="13"/>
    <col min="15106" max="15106" width="10.875" style="13" customWidth="1"/>
    <col min="15107" max="15107" width="9.125" style="13"/>
    <col min="15108" max="15108" width="15.375" style="13" customWidth="1"/>
    <col min="15109" max="15109" width="30.875" style="13" customWidth="1"/>
    <col min="15110" max="15110" width="6.875" style="13" customWidth="1"/>
    <col min="15111" max="15111" width="7" style="13" customWidth="1"/>
    <col min="15112" max="15112" width="13.75" style="13" customWidth="1"/>
    <col min="15113" max="15361" width="9.125" style="13"/>
    <col min="15362" max="15362" width="10.875" style="13" customWidth="1"/>
    <col min="15363" max="15363" width="9.125" style="13"/>
    <col min="15364" max="15364" width="15.375" style="13" customWidth="1"/>
    <col min="15365" max="15365" width="30.875" style="13" customWidth="1"/>
    <col min="15366" max="15366" width="6.875" style="13" customWidth="1"/>
    <col min="15367" max="15367" width="7" style="13" customWidth="1"/>
    <col min="15368" max="15368" width="13.75" style="13" customWidth="1"/>
    <col min="15369" max="15617" width="9.125" style="13"/>
    <col min="15618" max="15618" width="10.875" style="13" customWidth="1"/>
    <col min="15619" max="15619" width="9.125" style="13"/>
    <col min="15620" max="15620" width="15.375" style="13" customWidth="1"/>
    <col min="15621" max="15621" width="30.875" style="13" customWidth="1"/>
    <col min="15622" max="15622" width="6.875" style="13" customWidth="1"/>
    <col min="15623" max="15623" width="7" style="13" customWidth="1"/>
    <col min="15624" max="15624" width="13.75" style="13" customWidth="1"/>
    <col min="15625" max="15873" width="9.125" style="13"/>
    <col min="15874" max="15874" width="10.875" style="13" customWidth="1"/>
    <col min="15875" max="15875" width="9.125" style="13"/>
    <col min="15876" max="15876" width="15.375" style="13" customWidth="1"/>
    <col min="15877" max="15877" width="30.875" style="13" customWidth="1"/>
    <col min="15878" max="15878" width="6.875" style="13" customWidth="1"/>
    <col min="15879" max="15879" width="7" style="13" customWidth="1"/>
    <col min="15880" max="15880" width="13.75" style="13" customWidth="1"/>
    <col min="15881" max="16129" width="9.125" style="13"/>
    <col min="16130" max="16130" width="10.875" style="13" customWidth="1"/>
    <col min="16131" max="16131" width="9.125" style="13"/>
    <col min="16132" max="16132" width="15.375" style="13" customWidth="1"/>
    <col min="16133" max="16133" width="30.875" style="13" customWidth="1"/>
    <col min="16134" max="16134" width="6.875" style="13" customWidth="1"/>
    <col min="16135" max="16135" width="7" style="13" customWidth="1"/>
    <col min="16136" max="16136" width="13.75" style="13" customWidth="1"/>
    <col min="16137" max="16384" width="9.125" style="13"/>
  </cols>
  <sheetData>
    <row r="1" spans="1:10" s="8" customFormat="1" ht="24" x14ac:dyDescent="0.55000000000000004">
      <c r="A1" s="176" t="s">
        <v>22</v>
      </c>
      <c r="B1" s="176"/>
      <c r="C1" s="176"/>
      <c r="D1" s="176"/>
      <c r="E1" s="176"/>
      <c r="F1" s="176"/>
      <c r="G1" s="176"/>
      <c r="H1" s="176"/>
    </row>
    <row r="2" spans="1:10" s="8" customFormat="1" ht="24" x14ac:dyDescent="0.55000000000000004">
      <c r="A2" s="50"/>
      <c r="B2" s="50"/>
      <c r="C2" s="50"/>
      <c r="D2" s="50"/>
      <c r="E2" s="50"/>
      <c r="F2" s="50"/>
      <c r="G2" s="50"/>
      <c r="H2" s="50"/>
    </row>
    <row r="3" spans="1:10" s="6" customFormat="1" ht="24" x14ac:dyDescent="0.55000000000000004">
      <c r="B3" s="7" t="s">
        <v>25</v>
      </c>
      <c r="F3" s="48"/>
      <c r="G3" s="48"/>
      <c r="H3" s="48"/>
    </row>
    <row r="4" spans="1:10" s="6" customFormat="1" ht="25.5" customHeight="1" thickBot="1" x14ac:dyDescent="0.6">
      <c r="B4" s="15" t="s">
        <v>97</v>
      </c>
      <c r="F4" s="48"/>
      <c r="G4" s="48"/>
      <c r="H4" s="48"/>
    </row>
    <row r="5" spans="1:10" s="8" customFormat="1" ht="20.25" customHeight="1" thickTop="1" x14ac:dyDescent="0.55000000000000004">
      <c r="B5" s="177" t="s">
        <v>12</v>
      </c>
      <c r="C5" s="178"/>
      <c r="D5" s="178"/>
      <c r="E5" s="179"/>
      <c r="F5" s="183"/>
      <c r="G5" s="185" t="s">
        <v>13</v>
      </c>
      <c r="H5" s="187" t="s">
        <v>14</v>
      </c>
    </row>
    <row r="6" spans="1:10" s="8" customFormat="1" ht="12" customHeight="1" thickBot="1" x14ac:dyDescent="0.6">
      <c r="B6" s="180"/>
      <c r="C6" s="181"/>
      <c r="D6" s="181"/>
      <c r="E6" s="182"/>
      <c r="F6" s="184"/>
      <c r="G6" s="186"/>
      <c r="H6" s="188"/>
    </row>
    <row r="7" spans="1:10" s="8" customFormat="1" ht="24.75" thickTop="1" x14ac:dyDescent="0.55000000000000004">
      <c r="B7" s="173" t="s">
        <v>15</v>
      </c>
      <c r="C7" s="174"/>
      <c r="D7" s="174"/>
      <c r="E7" s="175"/>
      <c r="F7" s="60"/>
      <c r="G7" s="61"/>
      <c r="H7" s="61"/>
    </row>
    <row r="8" spans="1:10" s="8" customFormat="1" ht="24" x14ac:dyDescent="0.55000000000000004">
      <c r="B8" s="64" t="s">
        <v>64</v>
      </c>
      <c r="C8" s="87"/>
      <c r="D8" s="87"/>
      <c r="E8" s="88"/>
      <c r="F8" s="60">
        <f>DATA!H21</f>
        <v>4</v>
      </c>
      <c r="G8" s="60">
        <f>DATA!H22</f>
        <v>0.94280904158206336</v>
      </c>
      <c r="H8" s="63" t="str">
        <f t="shared" ref="H8:H10" si="0">IF(F8&gt;4.5,"มากที่สุด",IF(F8&gt;3.5,"มาก",IF(F8&gt;2.5,"ปานกลาง",IF(F8&gt;1.5,"น้อย",IF(F8&lt;=1.5,"น้อยที่สุด")))))</f>
        <v>มาก</v>
      </c>
    </row>
    <row r="9" spans="1:10" s="8" customFormat="1" ht="24" x14ac:dyDescent="0.55000000000000004">
      <c r="B9" s="64" t="s">
        <v>65</v>
      </c>
      <c r="C9" s="87"/>
      <c r="D9" s="87"/>
      <c r="E9" s="88"/>
      <c r="F9" s="60">
        <f>DATA!I21</f>
        <v>4.4210526315789478</v>
      </c>
      <c r="G9" s="60">
        <f>DATA!I22</f>
        <v>0.83770781658339155</v>
      </c>
      <c r="H9" s="63" t="str">
        <f t="shared" si="0"/>
        <v>มาก</v>
      </c>
    </row>
    <row r="10" spans="1:10" s="8" customFormat="1" ht="24" x14ac:dyDescent="0.55000000000000004">
      <c r="B10" s="64" t="s">
        <v>98</v>
      </c>
      <c r="C10" s="64"/>
      <c r="D10" s="64"/>
      <c r="E10" s="64"/>
      <c r="F10" s="62">
        <f>DATA!J21</f>
        <v>4.5263157894736841</v>
      </c>
      <c r="G10" s="62">
        <f>DATA!J22</f>
        <v>0.61177529032149902</v>
      </c>
      <c r="H10" s="63" t="str">
        <f t="shared" si="0"/>
        <v>มากที่สุด</v>
      </c>
    </row>
    <row r="11" spans="1:10" s="8" customFormat="1" ht="24" x14ac:dyDescent="0.55000000000000004">
      <c r="B11" s="64" t="s">
        <v>66</v>
      </c>
      <c r="C11" s="64"/>
      <c r="D11" s="64"/>
      <c r="E11" s="64"/>
      <c r="F11" s="62">
        <f>DATA!K21</f>
        <v>4.6842105263157894</v>
      </c>
      <c r="G11" s="62">
        <f>DATA!K22</f>
        <v>0.47756693294091929</v>
      </c>
      <c r="H11" s="63" t="str">
        <f t="shared" ref="H11" si="1"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1:10" s="8" customFormat="1" ht="24" x14ac:dyDescent="0.55000000000000004">
      <c r="B12" s="163" t="s">
        <v>16</v>
      </c>
      <c r="C12" s="164"/>
      <c r="D12" s="164"/>
      <c r="E12" s="165"/>
      <c r="F12" s="65">
        <f>DATA!K24</f>
        <v>4.4078947368421053</v>
      </c>
      <c r="G12" s="65">
        <f>DATA!K23</f>
        <v>0.76902763849677769</v>
      </c>
      <c r="H12" s="66" t="str">
        <f>IF(F12&gt;4.5,"มากที่สุด",IF(F12&gt;3.5,"มาก",IF(F12&gt;2.5,"ปานกลาง",IF(F12&gt;1.5,"น้อย",IF(F12&lt;=1.5,"น้อยที่สุด")))))</f>
        <v>มาก</v>
      </c>
      <c r="J12" s="67"/>
    </row>
    <row r="13" spans="1:10" s="8" customFormat="1" ht="24" x14ac:dyDescent="0.55000000000000004">
      <c r="B13" s="160" t="s">
        <v>17</v>
      </c>
      <c r="C13" s="161"/>
      <c r="D13" s="161"/>
      <c r="E13" s="162"/>
      <c r="F13" s="63"/>
      <c r="G13" s="63"/>
      <c r="H13" s="63"/>
    </row>
    <row r="14" spans="1:10" s="8" customFormat="1" ht="24" x14ac:dyDescent="0.55000000000000004">
      <c r="B14" s="64" t="s">
        <v>67</v>
      </c>
      <c r="C14" s="64"/>
      <c r="D14" s="64"/>
      <c r="E14" s="64"/>
      <c r="F14" s="62">
        <f>DATA!L21</f>
        <v>4.7368421052631575</v>
      </c>
      <c r="G14" s="62">
        <f>DATA!L22</f>
        <v>0.45241392835886407</v>
      </c>
      <c r="H14" s="63" t="str">
        <f t="shared" ref="H14:H22" si="2"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8" customFormat="1" ht="24" x14ac:dyDescent="0.55000000000000004">
      <c r="B15" s="163" t="s">
        <v>23</v>
      </c>
      <c r="C15" s="164"/>
      <c r="D15" s="164"/>
      <c r="E15" s="165"/>
      <c r="F15" s="68">
        <f>DATA!L24</f>
        <v>4.7368421052631575</v>
      </c>
      <c r="G15" s="68">
        <f>DATA!L23</f>
        <v>0.45241392835886407</v>
      </c>
      <c r="H15" s="69" t="str">
        <f t="shared" si="2"/>
        <v>มากที่สุด</v>
      </c>
    </row>
    <row r="16" spans="1:10" s="8" customFormat="1" ht="24" x14ac:dyDescent="0.55000000000000004">
      <c r="B16" s="170" t="s">
        <v>40</v>
      </c>
      <c r="C16" s="171"/>
      <c r="D16" s="171"/>
      <c r="E16" s="172"/>
      <c r="F16" s="62"/>
      <c r="G16" s="62"/>
      <c r="H16" s="63"/>
    </row>
    <row r="17" spans="2:8" s="8" customFormat="1" ht="24" x14ac:dyDescent="0.55000000000000004">
      <c r="B17" s="119" t="s">
        <v>72</v>
      </c>
      <c r="C17" s="120"/>
      <c r="D17" s="120"/>
      <c r="E17" s="121"/>
      <c r="F17" s="189">
        <f>DATA!O21</f>
        <v>4.4736842105263159</v>
      </c>
      <c r="G17" s="189">
        <f>DATA!O22</f>
        <v>0.61177529032149902</v>
      </c>
      <c r="H17" s="191" t="str">
        <f t="shared" si="2"/>
        <v>มาก</v>
      </c>
    </row>
    <row r="18" spans="2:8" s="8" customFormat="1" ht="24" x14ac:dyDescent="0.55000000000000004">
      <c r="B18" s="116" t="s">
        <v>73</v>
      </c>
      <c r="C18" s="117"/>
      <c r="D18" s="117"/>
      <c r="E18" s="118"/>
      <c r="F18" s="190"/>
      <c r="G18" s="190"/>
      <c r="H18" s="192"/>
    </row>
    <row r="19" spans="2:8" s="8" customFormat="1" ht="24" x14ac:dyDescent="0.55000000000000004">
      <c r="B19" s="173" t="s">
        <v>71</v>
      </c>
      <c r="C19" s="174"/>
      <c r="D19" s="174"/>
      <c r="E19" s="175"/>
      <c r="F19" s="62">
        <f>DATA!P21</f>
        <v>4.4736842105263159</v>
      </c>
      <c r="G19" s="62">
        <f>DATA!P22</f>
        <v>0.51298917604257821</v>
      </c>
      <c r="H19" s="63" t="str">
        <f t="shared" si="2"/>
        <v>มาก</v>
      </c>
    </row>
    <row r="20" spans="2:8" s="8" customFormat="1" ht="24" x14ac:dyDescent="0.55000000000000004">
      <c r="B20" s="160" t="s">
        <v>69</v>
      </c>
      <c r="C20" s="161"/>
      <c r="D20" s="161"/>
      <c r="E20" s="162"/>
      <c r="F20" s="62">
        <f>DATA!Q21</f>
        <v>4.666666666666667</v>
      </c>
      <c r="G20" s="62">
        <f>DATA!Q22</f>
        <v>0.48507125007266594</v>
      </c>
      <c r="H20" s="63" t="str">
        <f t="shared" si="2"/>
        <v>มากที่สุด</v>
      </c>
    </row>
    <row r="21" spans="2:8" s="8" customFormat="1" ht="24" x14ac:dyDescent="0.55000000000000004">
      <c r="B21" s="160" t="s">
        <v>70</v>
      </c>
      <c r="C21" s="161"/>
      <c r="D21" s="161"/>
      <c r="E21" s="162"/>
      <c r="F21" s="62">
        <f>DATA!R21</f>
        <v>4.5263157894736841</v>
      </c>
      <c r="G21" s="62">
        <f>DATA!R22</f>
        <v>0.61177529032149902</v>
      </c>
      <c r="H21" s="63" t="str">
        <f t="shared" ref="H21" si="3">IF(F21&gt;4.5,"มากที่สุด",IF(F21&gt;3.5,"มาก",IF(F21&gt;2.5,"ปานกลาง",IF(F21&gt;1.5,"น้อย",IF(F21&lt;=1.5,"น้อยที่สุด")))))</f>
        <v>มากที่สุด</v>
      </c>
    </row>
    <row r="22" spans="2:8" s="8" customFormat="1" ht="24" x14ac:dyDescent="0.55000000000000004">
      <c r="B22" s="163" t="s">
        <v>41</v>
      </c>
      <c r="C22" s="164"/>
      <c r="D22" s="164"/>
      <c r="E22" s="165"/>
      <c r="F22" s="68">
        <f>DATA!R24</f>
        <v>4.5333333333333332</v>
      </c>
      <c r="G22" s="68">
        <f>DATA!R23</f>
        <v>0.55344946138406115</v>
      </c>
      <c r="H22" s="70" t="str">
        <f t="shared" si="2"/>
        <v>มากที่สุด</v>
      </c>
    </row>
    <row r="23" spans="2:8" s="8" customFormat="1" ht="24" x14ac:dyDescent="0.55000000000000004">
      <c r="B23" s="160" t="s">
        <v>38</v>
      </c>
      <c r="C23" s="161"/>
      <c r="D23" s="161"/>
      <c r="E23" s="162"/>
      <c r="F23" s="68"/>
      <c r="G23" s="68"/>
      <c r="H23" s="70"/>
    </row>
    <row r="24" spans="2:8" s="8" customFormat="1" ht="24" x14ac:dyDescent="0.55000000000000004">
      <c r="B24" s="64" t="s">
        <v>39</v>
      </c>
      <c r="C24" s="64"/>
      <c r="D24" s="64"/>
      <c r="E24" s="64"/>
      <c r="F24" s="71">
        <f>DATA!M21</f>
        <v>4.5263157894736841</v>
      </c>
      <c r="G24" s="72">
        <f>DATA!M22</f>
        <v>0.61177529032149902</v>
      </c>
      <c r="H24" s="63" t="str">
        <f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8" customFormat="1" ht="24" customHeight="1" x14ac:dyDescent="0.55000000000000004">
      <c r="B25" s="73" t="s">
        <v>68</v>
      </c>
      <c r="C25" s="73"/>
      <c r="D25" s="73"/>
      <c r="E25" s="73"/>
      <c r="F25" s="81">
        <f>DATA!N21</f>
        <v>4.4736842105263159</v>
      </c>
      <c r="G25" s="74">
        <f>DATA!N22</f>
        <v>0.69669226847946686</v>
      </c>
      <c r="H25" s="82" t="str">
        <f t="shared" ref="H25:H26" si="4">IF(F25&gt;4.5,"มากที่สุด",IF(F25&gt;3.5,"มาก",IF(F25&gt;2.5,"ปานกลาง",IF(F25&gt;1.5,"น้อย",IF(F25&lt;=1.5,"น้อยที่สุด")))))</f>
        <v>มาก</v>
      </c>
    </row>
    <row r="26" spans="2:8" s="8" customFormat="1" ht="24" x14ac:dyDescent="0.55000000000000004">
      <c r="B26" s="163" t="s">
        <v>43</v>
      </c>
      <c r="C26" s="164"/>
      <c r="D26" s="164"/>
      <c r="E26" s="165"/>
      <c r="F26" s="68">
        <f>DATA!N24</f>
        <v>4.5</v>
      </c>
      <c r="G26" s="68">
        <f>DATA!N23</f>
        <v>0.64723946026097556</v>
      </c>
      <c r="H26" s="70" t="str">
        <f t="shared" si="4"/>
        <v>มาก</v>
      </c>
    </row>
    <row r="27" spans="2:8" s="8" customFormat="1" ht="24.75" thickBot="1" x14ac:dyDescent="0.6">
      <c r="B27" s="166" t="s">
        <v>18</v>
      </c>
      <c r="C27" s="167"/>
      <c r="D27" s="167"/>
      <c r="E27" s="168"/>
      <c r="F27" s="75">
        <f>DATA!S21</f>
        <v>4.5146198830409352</v>
      </c>
      <c r="G27" s="75">
        <f>DATA!S22</f>
        <v>0.61145190211821754</v>
      </c>
      <c r="H27" s="77" t="str">
        <f>IF(F27&gt;4.5,"มากที่สุด",IF(F27&gt;3.5,"มาก",IF(F27&gt;2.5,"ปานกลาง",IF(F27&gt;1.5,"น้อย",IF(F27&lt;=1.5,"น้อยที่สุด")))))</f>
        <v>มากที่สุด</v>
      </c>
    </row>
    <row r="28" spans="2:8" s="8" customFormat="1" ht="24.75" thickTop="1" x14ac:dyDescent="0.55000000000000004">
      <c r="B28" s="28"/>
      <c r="C28" s="28"/>
      <c r="D28" s="28"/>
      <c r="E28" s="28"/>
      <c r="F28" s="29"/>
      <c r="G28" s="29"/>
      <c r="H28" s="83"/>
    </row>
    <row r="29" spans="2:8" s="8" customFormat="1" ht="24" x14ac:dyDescent="0.55000000000000004">
      <c r="B29" s="28"/>
      <c r="C29" s="28"/>
      <c r="D29" s="28"/>
      <c r="E29" s="28"/>
      <c r="F29" s="29"/>
      <c r="G29" s="29"/>
      <c r="H29" s="83"/>
    </row>
    <row r="30" spans="2:8" s="8" customFormat="1" ht="24" x14ac:dyDescent="0.55000000000000004">
      <c r="B30" s="28"/>
      <c r="C30" s="28"/>
      <c r="D30" s="28"/>
      <c r="E30" s="28"/>
      <c r="F30" s="29"/>
      <c r="G30" s="29"/>
      <c r="H30" s="83"/>
    </row>
    <row r="31" spans="2:8" s="8" customFormat="1" ht="24" x14ac:dyDescent="0.55000000000000004">
      <c r="B31" s="28"/>
      <c r="C31" s="28"/>
      <c r="D31" s="28"/>
      <c r="E31" s="28"/>
      <c r="F31" s="29"/>
      <c r="G31" s="29"/>
      <c r="H31" s="83"/>
    </row>
    <row r="32" spans="2:8" s="6" customFormat="1" ht="24" x14ac:dyDescent="0.55000000000000004"/>
    <row r="33" spans="6:8" s="55" customFormat="1" x14ac:dyDescent="0.65"/>
    <row r="34" spans="6:8" s="55" customFormat="1" x14ac:dyDescent="0.65"/>
    <row r="35" spans="6:8" s="55" customFormat="1" x14ac:dyDescent="0.65"/>
    <row r="36" spans="6:8" s="55" customFormat="1" x14ac:dyDescent="0.65"/>
    <row r="37" spans="6:8" s="55" customFormat="1" x14ac:dyDescent="0.65"/>
    <row r="38" spans="6:8" s="55" customFormat="1" x14ac:dyDescent="0.65"/>
    <row r="39" spans="6:8" s="55" customFormat="1" x14ac:dyDescent="0.65"/>
    <row r="40" spans="6:8" s="55" customFormat="1" x14ac:dyDescent="0.65"/>
    <row r="41" spans="6:8" s="55" customFormat="1" x14ac:dyDescent="0.65"/>
    <row r="42" spans="6:8" s="55" customFormat="1" x14ac:dyDescent="0.65"/>
    <row r="43" spans="6:8" s="55" customFormat="1" x14ac:dyDescent="0.65"/>
    <row r="44" spans="6:8" s="55" customFormat="1" x14ac:dyDescent="0.65"/>
    <row r="45" spans="6:8" x14ac:dyDescent="0.65">
      <c r="F45" s="13"/>
      <c r="G45" s="13"/>
      <c r="H45" s="13"/>
    </row>
    <row r="46" spans="6:8" x14ac:dyDescent="0.65">
      <c r="F46" s="13"/>
      <c r="G46" s="13"/>
      <c r="H46" s="13"/>
    </row>
    <row r="47" spans="6:8" x14ac:dyDescent="0.65">
      <c r="F47" s="13"/>
      <c r="G47" s="13"/>
      <c r="H47" s="13"/>
    </row>
    <row r="48" spans="6:8" x14ac:dyDescent="0.65">
      <c r="F48" s="13"/>
      <c r="G48" s="13"/>
      <c r="H48" s="13"/>
    </row>
    <row r="49" spans="2:8" x14ac:dyDescent="0.65">
      <c r="F49" s="13"/>
      <c r="G49" s="13"/>
      <c r="H49" s="13"/>
    </row>
    <row r="50" spans="2:8" x14ac:dyDescent="0.65">
      <c r="F50" s="13"/>
      <c r="G50" s="13"/>
      <c r="H50" s="13"/>
    </row>
    <row r="51" spans="2:8" s="56" customFormat="1" x14ac:dyDescent="0.65"/>
    <row r="52" spans="2:8" s="56" customFormat="1" x14ac:dyDescent="0.65"/>
    <row r="53" spans="2:8" s="56" customFormat="1" x14ac:dyDescent="0.65"/>
    <row r="54" spans="2:8" s="56" customFormat="1" x14ac:dyDescent="0.65"/>
    <row r="55" spans="2:8" s="56" customFormat="1" x14ac:dyDescent="0.65"/>
    <row r="56" spans="2:8" s="56" customFormat="1" x14ac:dyDescent="0.65"/>
    <row r="57" spans="2:8" s="56" customFormat="1" x14ac:dyDescent="0.65">
      <c r="B57" s="57"/>
      <c r="C57" s="57"/>
    </row>
    <row r="58" spans="2:8" x14ac:dyDescent="0.65">
      <c r="B58" s="58"/>
      <c r="C58" s="58"/>
      <c r="D58" s="58"/>
      <c r="E58" s="58"/>
      <c r="F58" s="59"/>
      <c r="G58" s="59"/>
      <c r="H58" s="59"/>
    </row>
    <row r="59" spans="2:8" x14ac:dyDescent="0.65">
      <c r="B59" s="58"/>
      <c r="C59" s="58"/>
      <c r="D59" s="58"/>
      <c r="E59" s="58"/>
      <c r="F59" s="59"/>
      <c r="G59" s="59"/>
      <c r="H59" s="59"/>
    </row>
    <row r="60" spans="2:8" x14ac:dyDescent="0.65">
      <c r="B60" s="58"/>
      <c r="C60" s="58"/>
      <c r="D60" s="58"/>
      <c r="E60" s="58"/>
      <c r="F60" s="59"/>
      <c r="G60" s="59"/>
      <c r="H60" s="59"/>
    </row>
    <row r="61" spans="2:8" x14ac:dyDescent="0.65">
      <c r="B61" s="58"/>
      <c r="C61" s="58"/>
      <c r="D61" s="58"/>
      <c r="E61" s="58"/>
      <c r="F61" s="59"/>
      <c r="G61" s="59"/>
      <c r="H61" s="59"/>
    </row>
    <row r="62" spans="2:8" x14ac:dyDescent="0.65">
      <c r="B62" s="58"/>
      <c r="C62" s="58"/>
      <c r="D62" s="58"/>
      <c r="E62" s="58"/>
      <c r="F62" s="59"/>
      <c r="G62" s="59"/>
      <c r="H62" s="59"/>
    </row>
    <row r="63" spans="2:8" x14ac:dyDescent="0.65">
      <c r="B63" s="58"/>
      <c r="C63" s="58"/>
      <c r="D63" s="58"/>
      <c r="E63" s="58"/>
      <c r="F63" s="59"/>
      <c r="G63" s="59"/>
      <c r="H63" s="59"/>
    </row>
    <row r="64" spans="2:8" x14ac:dyDescent="0.65">
      <c r="B64" s="58"/>
      <c r="C64" s="58"/>
      <c r="D64" s="58"/>
      <c r="E64" s="58"/>
      <c r="F64" s="59"/>
      <c r="G64" s="59"/>
      <c r="H64" s="59"/>
    </row>
    <row r="65" spans="2:8" x14ac:dyDescent="0.65">
      <c r="B65" s="58"/>
      <c r="C65" s="58"/>
      <c r="D65" s="58"/>
      <c r="E65" s="58"/>
      <c r="F65" s="59"/>
      <c r="G65" s="59"/>
      <c r="H65" s="59"/>
    </row>
    <row r="66" spans="2:8" x14ac:dyDescent="0.65">
      <c r="B66" s="58"/>
      <c r="C66" s="58"/>
      <c r="D66" s="58"/>
      <c r="E66" s="58"/>
      <c r="F66" s="59"/>
      <c r="G66" s="59"/>
      <c r="H66" s="59"/>
    </row>
    <row r="67" spans="2:8" x14ac:dyDescent="0.65">
      <c r="B67" s="58"/>
      <c r="C67" s="58"/>
      <c r="D67" s="58"/>
      <c r="E67" s="58"/>
      <c r="F67" s="59"/>
      <c r="G67" s="59"/>
      <c r="H67" s="59"/>
    </row>
    <row r="68" spans="2:8" x14ac:dyDescent="0.65">
      <c r="B68" s="58"/>
      <c r="C68" s="58"/>
      <c r="D68" s="58"/>
      <c r="E68" s="58"/>
      <c r="F68" s="59"/>
      <c r="G68" s="59"/>
      <c r="H68" s="59"/>
    </row>
    <row r="69" spans="2:8" x14ac:dyDescent="0.65">
      <c r="B69" s="58"/>
      <c r="C69" s="58"/>
      <c r="D69" s="58"/>
      <c r="E69" s="58"/>
      <c r="F69" s="59"/>
      <c r="G69" s="59"/>
      <c r="H69" s="59"/>
    </row>
  </sheetData>
  <mergeCells count="20">
    <mergeCell ref="F17:F18"/>
    <mergeCell ref="G17:G18"/>
    <mergeCell ref="H17:H18"/>
    <mergeCell ref="B7:E7"/>
    <mergeCell ref="B12:E12"/>
    <mergeCell ref="B13:E13"/>
    <mergeCell ref="A1:H1"/>
    <mergeCell ref="B5:E6"/>
    <mergeCell ref="F5:F6"/>
    <mergeCell ref="G5:G6"/>
    <mergeCell ref="H5:H6"/>
    <mergeCell ref="B22:E22"/>
    <mergeCell ref="B16:E16"/>
    <mergeCell ref="B19:E19"/>
    <mergeCell ref="B15:E15"/>
    <mergeCell ref="B20:E20"/>
    <mergeCell ref="B21:E21"/>
    <mergeCell ref="B23:E23"/>
    <mergeCell ref="B26:E26"/>
    <mergeCell ref="B27:E27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142875</xdr:rowOff>
              </from>
              <to>
                <xdr:col>5</xdr:col>
                <xdr:colOff>257175</xdr:colOff>
                <xdr:row>5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tabSelected="1" zoomScale="120" zoomScaleNormal="120" workbookViewId="0">
      <selection activeCell="C10" sqref="C10"/>
    </sheetView>
  </sheetViews>
  <sheetFormatPr defaultRowHeight="24" x14ac:dyDescent="0.55000000000000004"/>
  <cols>
    <col min="1" max="1" width="6" style="6" customWidth="1"/>
    <col min="2" max="2" width="3.125" style="6" customWidth="1"/>
    <col min="3" max="3" width="66.5" style="6" customWidth="1"/>
    <col min="4" max="4" width="7.875" style="6" customWidth="1"/>
    <col min="5" max="5" width="7.75" style="6" customWidth="1"/>
    <col min="6" max="6" width="11.25" style="6" customWidth="1"/>
    <col min="7" max="7" width="10.625" style="6" customWidth="1"/>
    <col min="8" max="10" width="9.125" style="6" customWidth="1"/>
    <col min="11" max="256" width="9.125" style="6"/>
    <col min="257" max="257" width="4.625" style="6" customWidth="1"/>
    <col min="258" max="258" width="3.125" style="6" customWidth="1"/>
    <col min="259" max="259" width="59.375" style="6" customWidth="1"/>
    <col min="260" max="260" width="9.875" style="6" customWidth="1"/>
    <col min="261" max="261" width="8.875" style="6" customWidth="1"/>
    <col min="262" max="262" width="13.125" style="6" customWidth="1"/>
    <col min="263" max="263" width="10.625" style="6" customWidth="1"/>
    <col min="264" max="266" width="9.125" style="6" customWidth="1"/>
    <col min="267" max="512" width="9.125" style="6"/>
    <col min="513" max="513" width="4.625" style="6" customWidth="1"/>
    <col min="514" max="514" width="3.125" style="6" customWidth="1"/>
    <col min="515" max="515" width="59.375" style="6" customWidth="1"/>
    <col min="516" max="516" width="9.875" style="6" customWidth="1"/>
    <col min="517" max="517" width="8.875" style="6" customWidth="1"/>
    <col min="518" max="518" width="13.125" style="6" customWidth="1"/>
    <col min="519" max="519" width="10.625" style="6" customWidth="1"/>
    <col min="520" max="522" width="9.125" style="6" customWidth="1"/>
    <col min="523" max="768" width="9.125" style="6"/>
    <col min="769" max="769" width="4.625" style="6" customWidth="1"/>
    <col min="770" max="770" width="3.125" style="6" customWidth="1"/>
    <col min="771" max="771" width="59.375" style="6" customWidth="1"/>
    <col min="772" max="772" width="9.875" style="6" customWidth="1"/>
    <col min="773" max="773" width="8.875" style="6" customWidth="1"/>
    <col min="774" max="774" width="13.125" style="6" customWidth="1"/>
    <col min="775" max="775" width="10.625" style="6" customWidth="1"/>
    <col min="776" max="778" width="9.125" style="6" customWidth="1"/>
    <col min="779" max="1024" width="9.125" style="6"/>
    <col min="1025" max="1025" width="4.625" style="6" customWidth="1"/>
    <col min="1026" max="1026" width="3.125" style="6" customWidth="1"/>
    <col min="1027" max="1027" width="59.375" style="6" customWidth="1"/>
    <col min="1028" max="1028" width="9.875" style="6" customWidth="1"/>
    <col min="1029" max="1029" width="8.875" style="6" customWidth="1"/>
    <col min="1030" max="1030" width="13.125" style="6" customWidth="1"/>
    <col min="1031" max="1031" width="10.625" style="6" customWidth="1"/>
    <col min="1032" max="1034" width="9.125" style="6" customWidth="1"/>
    <col min="1035" max="1280" width="9.125" style="6"/>
    <col min="1281" max="1281" width="4.625" style="6" customWidth="1"/>
    <col min="1282" max="1282" width="3.125" style="6" customWidth="1"/>
    <col min="1283" max="1283" width="59.375" style="6" customWidth="1"/>
    <col min="1284" max="1284" width="9.875" style="6" customWidth="1"/>
    <col min="1285" max="1285" width="8.875" style="6" customWidth="1"/>
    <col min="1286" max="1286" width="13.125" style="6" customWidth="1"/>
    <col min="1287" max="1287" width="10.625" style="6" customWidth="1"/>
    <col min="1288" max="1290" width="9.125" style="6" customWidth="1"/>
    <col min="1291" max="1536" width="9.125" style="6"/>
    <col min="1537" max="1537" width="4.625" style="6" customWidth="1"/>
    <col min="1538" max="1538" width="3.125" style="6" customWidth="1"/>
    <col min="1539" max="1539" width="59.375" style="6" customWidth="1"/>
    <col min="1540" max="1540" width="9.875" style="6" customWidth="1"/>
    <col min="1541" max="1541" width="8.875" style="6" customWidth="1"/>
    <col min="1542" max="1542" width="13.125" style="6" customWidth="1"/>
    <col min="1543" max="1543" width="10.625" style="6" customWidth="1"/>
    <col min="1544" max="1546" width="9.125" style="6" customWidth="1"/>
    <col min="1547" max="1792" width="9.125" style="6"/>
    <col min="1793" max="1793" width="4.625" style="6" customWidth="1"/>
    <col min="1794" max="1794" width="3.125" style="6" customWidth="1"/>
    <col min="1795" max="1795" width="59.375" style="6" customWidth="1"/>
    <col min="1796" max="1796" width="9.875" style="6" customWidth="1"/>
    <col min="1797" max="1797" width="8.875" style="6" customWidth="1"/>
    <col min="1798" max="1798" width="13.125" style="6" customWidth="1"/>
    <col min="1799" max="1799" width="10.625" style="6" customWidth="1"/>
    <col min="1800" max="1802" width="9.125" style="6" customWidth="1"/>
    <col min="1803" max="2048" width="9.125" style="6"/>
    <col min="2049" max="2049" width="4.625" style="6" customWidth="1"/>
    <col min="2050" max="2050" width="3.125" style="6" customWidth="1"/>
    <col min="2051" max="2051" width="59.375" style="6" customWidth="1"/>
    <col min="2052" max="2052" width="9.875" style="6" customWidth="1"/>
    <col min="2053" max="2053" width="8.875" style="6" customWidth="1"/>
    <col min="2054" max="2054" width="13.125" style="6" customWidth="1"/>
    <col min="2055" max="2055" width="10.625" style="6" customWidth="1"/>
    <col min="2056" max="2058" width="9.125" style="6" customWidth="1"/>
    <col min="2059" max="2304" width="9.125" style="6"/>
    <col min="2305" max="2305" width="4.625" style="6" customWidth="1"/>
    <col min="2306" max="2306" width="3.125" style="6" customWidth="1"/>
    <col min="2307" max="2307" width="59.375" style="6" customWidth="1"/>
    <col min="2308" max="2308" width="9.875" style="6" customWidth="1"/>
    <col min="2309" max="2309" width="8.875" style="6" customWidth="1"/>
    <col min="2310" max="2310" width="13.125" style="6" customWidth="1"/>
    <col min="2311" max="2311" width="10.625" style="6" customWidth="1"/>
    <col min="2312" max="2314" width="9.125" style="6" customWidth="1"/>
    <col min="2315" max="2560" width="9.125" style="6"/>
    <col min="2561" max="2561" width="4.625" style="6" customWidth="1"/>
    <col min="2562" max="2562" width="3.125" style="6" customWidth="1"/>
    <col min="2563" max="2563" width="59.375" style="6" customWidth="1"/>
    <col min="2564" max="2564" width="9.875" style="6" customWidth="1"/>
    <col min="2565" max="2565" width="8.875" style="6" customWidth="1"/>
    <col min="2566" max="2566" width="13.125" style="6" customWidth="1"/>
    <col min="2567" max="2567" width="10.625" style="6" customWidth="1"/>
    <col min="2568" max="2570" width="9.125" style="6" customWidth="1"/>
    <col min="2571" max="2816" width="9.125" style="6"/>
    <col min="2817" max="2817" width="4.625" style="6" customWidth="1"/>
    <col min="2818" max="2818" width="3.125" style="6" customWidth="1"/>
    <col min="2819" max="2819" width="59.375" style="6" customWidth="1"/>
    <col min="2820" max="2820" width="9.875" style="6" customWidth="1"/>
    <col min="2821" max="2821" width="8.875" style="6" customWidth="1"/>
    <col min="2822" max="2822" width="13.125" style="6" customWidth="1"/>
    <col min="2823" max="2823" width="10.625" style="6" customWidth="1"/>
    <col min="2824" max="2826" width="9.125" style="6" customWidth="1"/>
    <col min="2827" max="3072" width="9.125" style="6"/>
    <col min="3073" max="3073" width="4.625" style="6" customWidth="1"/>
    <col min="3074" max="3074" width="3.125" style="6" customWidth="1"/>
    <col min="3075" max="3075" width="59.375" style="6" customWidth="1"/>
    <col min="3076" max="3076" width="9.875" style="6" customWidth="1"/>
    <col min="3077" max="3077" width="8.875" style="6" customWidth="1"/>
    <col min="3078" max="3078" width="13.125" style="6" customWidth="1"/>
    <col min="3079" max="3079" width="10.625" style="6" customWidth="1"/>
    <col min="3080" max="3082" width="9.125" style="6" customWidth="1"/>
    <col min="3083" max="3328" width="9.125" style="6"/>
    <col min="3329" max="3329" width="4.625" style="6" customWidth="1"/>
    <col min="3330" max="3330" width="3.125" style="6" customWidth="1"/>
    <col min="3331" max="3331" width="59.375" style="6" customWidth="1"/>
    <col min="3332" max="3332" width="9.875" style="6" customWidth="1"/>
    <col min="3333" max="3333" width="8.875" style="6" customWidth="1"/>
    <col min="3334" max="3334" width="13.125" style="6" customWidth="1"/>
    <col min="3335" max="3335" width="10.625" style="6" customWidth="1"/>
    <col min="3336" max="3338" width="9.125" style="6" customWidth="1"/>
    <col min="3339" max="3584" width="9.125" style="6"/>
    <col min="3585" max="3585" width="4.625" style="6" customWidth="1"/>
    <col min="3586" max="3586" width="3.125" style="6" customWidth="1"/>
    <col min="3587" max="3587" width="59.375" style="6" customWidth="1"/>
    <col min="3588" max="3588" width="9.875" style="6" customWidth="1"/>
    <col min="3589" max="3589" width="8.875" style="6" customWidth="1"/>
    <col min="3590" max="3590" width="13.125" style="6" customWidth="1"/>
    <col min="3591" max="3591" width="10.625" style="6" customWidth="1"/>
    <col min="3592" max="3594" width="9.125" style="6" customWidth="1"/>
    <col min="3595" max="3840" width="9.125" style="6"/>
    <col min="3841" max="3841" width="4.625" style="6" customWidth="1"/>
    <col min="3842" max="3842" width="3.125" style="6" customWidth="1"/>
    <col min="3843" max="3843" width="59.375" style="6" customWidth="1"/>
    <col min="3844" max="3844" width="9.875" style="6" customWidth="1"/>
    <col min="3845" max="3845" width="8.875" style="6" customWidth="1"/>
    <col min="3846" max="3846" width="13.125" style="6" customWidth="1"/>
    <col min="3847" max="3847" width="10.625" style="6" customWidth="1"/>
    <col min="3848" max="3850" width="9.125" style="6" customWidth="1"/>
    <col min="3851" max="4096" width="9.125" style="6"/>
    <col min="4097" max="4097" width="4.625" style="6" customWidth="1"/>
    <col min="4098" max="4098" width="3.125" style="6" customWidth="1"/>
    <col min="4099" max="4099" width="59.375" style="6" customWidth="1"/>
    <col min="4100" max="4100" width="9.875" style="6" customWidth="1"/>
    <col min="4101" max="4101" width="8.875" style="6" customWidth="1"/>
    <col min="4102" max="4102" width="13.125" style="6" customWidth="1"/>
    <col min="4103" max="4103" width="10.625" style="6" customWidth="1"/>
    <col min="4104" max="4106" width="9.125" style="6" customWidth="1"/>
    <col min="4107" max="4352" width="9.125" style="6"/>
    <col min="4353" max="4353" width="4.625" style="6" customWidth="1"/>
    <col min="4354" max="4354" width="3.125" style="6" customWidth="1"/>
    <col min="4355" max="4355" width="59.375" style="6" customWidth="1"/>
    <col min="4356" max="4356" width="9.875" style="6" customWidth="1"/>
    <col min="4357" max="4357" width="8.875" style="6" customWidth="1"/>
    <col min="4358" max="4358" width="13.125" style="6" customWidth="1"/>
    <col min="4359" max="4359" width="10.625" style="6" customWidth="1"/>
    <col min="4360" max="4362" width="9.125" style="6" customWidth="1"/>
    <col min="4363" max="4608" width="9.125" style="6"/>
    <col min="4609" max="4609" width="4.625" style="6" customWidth="1"/>
    <col min="4610" max="4610" width="3.125" style="6" customWidth="1"/>
    <col min="4611" max="4611" width="59.375" style="6" customWidth="1"/>
    <col min="4612" max="4612" width="9.875" style="6" customWidth="1"/>
    <col min="4613" max="4613" width="8.875" style="6" customWidth="1"/>
    <col min="4614" max="4614" width="13.125" style="6" customWidth="1"/>
    <col min="4615" max="4615" width="10.625" style="6" customWidth="1"/>
    <col min="4616" max="4618" width="9.125" style="6" customWidth="1"/>
    <col min="4619" max="4864" width="9.125" style="6"/>
    <col min="4865" max="4865" width="4.625" style="6" customWidth="1"/>
    <col min="4866" max="4866" width="3.125" style="6" customWidth="1"/>
    <col min="4867" max="4867" width="59.375" style="6" customWidth="1"/>
    <col min="4868" max="4868" width="9.875" style="6" customWidth="1"/>
    <col min="4869" max="4869" width="8.875" style="6" customWidth="1"/>
    <col min="4870" max="4870" width="13.125" style="6" customWidth="1"/>
    <col min="4871" max="4871" width="10.625" style="6" customWidth="1"/>
    <col min="4872" max="4874" width="9.125" style="6" customWidth="1"/>
    <col min="4875" max="5120" width="9.125" style="6"/>
    <col min="5121" max="5121" width="4.625" style="6" customWidth="1"/>
    <col min="5122" max="5122" width="3.125" style="6" customWidth="1"/>
    <col min="5123" max="5123" width="59.375" style="6" customWidth="1"/>
    <col min="5124" max="5124" width="9.875" style="6" customWidth="1"/>
    <col min="5125" max="5125" width="8.875" style="6" customWidth="1"/>
    <col min="5126" max="5126" width="13.125" style="6" customWidth="1"/>
    <col min="5127" max="5127" width="10.625" style="6" customWidth="1"/>
    <col min="5128" max="5130" width="9.125" style="6" customWidth="1"/>
    <col min="5131" max="5376" width="9.125" style="6"/>
    <col min="5377" max="5377" width="4.625" style="6" customWidth="1"/>
    <col min="5378" max="5378" width="3.125" style="6" customWidth="1"/>
    <col min="5379" max="5379" width="59.375" style="6" customWidth="1"/>
    <col min="5380" max="5380" width="9.875" style="6" customWidth="1"/>
    <col min="5381" max="5381" width="8.875" style="6" customWidth="1"/>
    <col min="5382" max="5382" width="13.125" style="6" customWidth="1"/>
    <col min="5383" max="5383" width="10.625" style="6" customWidth="1"/>
    <col min="5384" max="5386" width="9.125" style="6" customWidth="1"/>
    <col min="5387" max="5632" width="9.125" style="6"/>
    <col min="5633" max="5633" width="4.625" style="6" customWidth="1"/>
    <col min="5634" max="5634" width="3.125" style="6" customWidth="1"/>
    <col min="5635" max="5635" width="59.375" style="6" customWidth="1"/>
    <col min="5636" max="5636" width="9.875" style="6" customWidth="1"/>
    <col min="5637" max="5637" width="8.875" style="6" customWidth="1"/>
    <col min="5638" max="5638" width="13.125" style="6" customWidth="1"/>
    <col min="5639" max="5639" width="10.625" style="6" customWidth="1"/>
    <col min="5640" max="5642" width="9.125" style="6" customWidth="1"/>
    <col min="5643" max="5888" width="9.125" style="6"/>
    <col min="5889" max="5889" width="4.625" style="6" customWidth="1"/>
    <col min="5890" max="5890" width="3.125" style="6" customWidth="1"/>
    <col min="5891" max="5891" width="59.375" style="6" customWidth="1"/>
    <col min="5892" max="5892" width="9.875" style="6" customWidth="1"/>
    <col min="5893" max="5893" width="8.875" style="6" customWidth="1"/>
    <col min="5894" max="5894" width="13.125" style="6" customWidth="1"/>
    <col min="5895" max="5895" width="10.625" style="6" customWidth="1"/>
    <col min="5896" max="5898" width="9.125" style="6" customWidth="1"/>
    <col min="5899" max="6144" width="9.125" style="6"/>
    <col min="6145" max="6145" width="4.625" style="6" customWidth="1"/>
    <col min="6146" max="6146" width="3.125" style="6" customWidth="1"/>
    <col min="6147" max="6147" width="59.375" style="6" customWidth="1"/>
    <col min="6148" max="6148" width="9.875" style="6" customWidth="1"/>
    <col min="6149" max="6149" width="8.875" style="6" customWidth="1"/>
    <col min="6150" max="6150" width="13.125" style="6" customWidth="1"/>
    <col min="6151" max="6151" width="10.625" style="6" customWidth="1"/>
    <col min="6152" max="6154" width="9.125" style="6" customWidth="1"/>
    <col min="6155" max="6400" width="9.125" style="6"/>
    <col min="6401" max="6401" width="4.625" style="6" customWidth="1"/>
    <col min="6402" max="6402" width="3.125" style="6" customWidth="1"/>
    <col min="6403" max="6403" width="59.375" style="6" customWidth="1"/>
    <col min="6404" max="6404" width="9.875" style="6" customWidth="1"/>
    <col min="6405" max="6405" width="8.875" style="6" customWidth="1"/>
    <col min="6406" max="6406" width="13.125" style="6" customWidth="1"/>
    <col min="6407" max="6407" width="10.625" style="6" customWidth="1"/>
    <col min="6408" max="6410" width="9.125" style="6" customWidth="1"/>
    <col min="6411" max="6656" width="9.125" style="6"/>
    <col min="6657" max="6657" width="4.625" style="6" customWidth="1"/>
    <col min="6658" max="6658" width="3.125" style="6" customWidth="1"/>
    <col min="6659" max="6659" width="59.375" style="6" customWidth="1"/>
    <col min="6660" max="6660" width="9.875" style="6" customWidth="1"/>
    <col min="6661" max="6661" width="8.875" style="6" customWidth="1"/>
    <col min="6662" max="6662" width="13.125" style="6" customWidth="1"/>
    <col min="6663" max="6663" width="10.625" style="6" customWidth="1"/>
    <col min="6664" max="6666" width="9.125" style="6" customWidth="1"/>
    <col min="6667" max="6912" width="9.125" style="6"/>
    <col min="6913" max="6913" width="4.625" style="6" customWidth="1"/>
    <col min="6914" max="6914" width="3.125" style="6" customWidth="1"/>
    <col min="6915" max="6915" width="59.375" style="6" customWidth="1"/>
    <col min="6916" max="6916" width="9.875" style="6" customWidth="1"/>
    <col min="6917" max="6917" width="8.875" style="6" customWidth="1"/>
    <col min="6918" max="6918" width="13.125" style="6" customWidth="1"/>
    <col min="6919" max="6919" width="10.625" style="6" customWidth="1"/>
    <col min="6920" max="6922" width="9.125" style="6" customWidth="1"/>
    <col min="6923" max="7168" width="9.125" style="6"/>
    <col min="7169" max="7169" width="4.625" style="6" customWidth="1"/>
    <col min="7170" max="7170" width="3.125" style="6" customWidth="1"/>
    <col min="7171" max="7171" width="59.375" style="6" customWidth="1"/>
    <col min="7172" max="7172" width="9.875" style="6" customWidth="1"/>
    <col min="7173" max="7173" width="8.875" style="6" customWidth="1"/>
    <col min="7174" max="7174" width="13.125" style="6" customWidth="1"/>
    <col min="7175" max="7175" width="10.625" style="6" customWidth="1"/>
    <col min="7176" max="7178" width="9.125" style="6" customWidth="1"/>
    <col min="7179" max="7424" width="9.125" style="6"/>
    <col min="7425" max="7425" width="4.625" style="6" customWidth="1"/>
    <col min="7426" max="7426" width="3.125" style="6" customWidth="1"/>
    <col min="7427" max="7427" width="59.375" style="6" customWidth="1"/>
    <col min="7428" max="7428" width="9.875" style="6" customWidth="1"/>
    <col min="7429" max="7429" width="8.875" style="6" customWidth="1"/>
    <col min="7430" max="7430" width="13.125" style="6" customWidth="1"/>
    <col min="7431" max="7431" width="10.625" style="6" customWidth="1"/>
    <col min="7432" max="7434" width="9.125" style="6" customWidth="1"/>
    <col min="7435" max="7680" width="9.125" style="6"/>
    <col min="7681" max="7681" width="4.625" style="6" customWidth="1"/>
    <col min="7682" max="7682" width="3.125" style="6" customWidth="1"/>
    <col min="7683" max="7683" width="59.375" style="6" customWidth="1"/>
    <col min="7684" max="7684" width="9.875" style="6" customWidth="1"/>
    <col min="7685" max="7685" width="8.875" style="6" customWidth="1"/>
    <col min="7686" max="7686" width="13.125" style="6" customWidth="1"/>
    <col min="7687" max="7687" width="10.625" style="6" customWidth="1"/>
    <col min="7688" max="7690" width="9.125" style="6" customWidth="1"/>
    <col min="7691" max="7936" width="9.125" style="6"/>
    <col min="7937" max="7937" width="4.625" style="6" customWidth="1"/>
    <col min="7938" max="7938" width="3.125" style="6" customWidth="1"/>
    <col min="7939" max="7939" width="59.375" style="6" customWidth="1"/>
    <col min="7940" max="7940" width="9.875" style="6" customWidth="1"/>
    <col min="7941" max="7941" width="8.875" style="6" customWidth="1"/>
    <col min="7942" max="7942" width="13.125" style="6" customWidth="1"/>
    <col min="7943" max="7943" width="10.625" style="6" customWidth="1"/>
    <col min="7944" max="7946" width="9.125" style="6" customWidth="1"/>
    <col min="7947" max="8192" width="9.125" style="6"/>
    <col min="8193" max="8193" width="4.625" style="6" customWidth="1"/>
    <col min="8194" max="8194" width="3.125" style="6" customWidth="1"/>
    <col min="8195" max="8195" width="59.375" style="6" customWidth="1"/>
    <col min="8196" max="8196" width="9.875" style="6" customWidth="1"/>
    <col min="8197" max="8197" width="8.875" style="6" customWidth="1"/>
    <col min="8198" max="8198" width="13.125" style="6" customWidth="1"/>
    <col min="8199" max="8199" width="10.625" style="6" customWidth="1"/>
    <col min="8200" max="8202" width="9.125" style="6" customWidth="1"/>
    <col min="8203" max="8448" width="9.125" style="6"/>
    <col min="8449" max="8449" width="4.625" style="6" customWidth="1"/>
    <col min="8450" max="8450" width="3.125" style="6" customWidth="1"/>
    <col min="8451" max="8451" width="59.375" style="6" customWidth="1"/>
    <col min="8452" max="8452" width="9.875" style="6" customWidth="1"/>
    <col min="8453" max="8453" width="8.875" style="6" customWidth="1"/>
    <col min="8454" max="8454" width="13.125" style="6" customWidth="1"/>
    <col min="8455" max="8455" width="10.625" style="6" customWidth="1"/>
    <col min="8456" max="8458" width="9.125" style="6" customWidth="1"/>
    <col min="8459" max="8704" width="9.125" style="6"/>
    <col min="8705" max="8705" width="4.625" style="6" customWidth="1"/>
    <col min="8706" max="8706" width="3.125" style="6" customWidth="1"/>
    <col min="8707" max="8707" width="59.375" style="6" customWidth="1"/>
    <col min="8708" max="8708" width="9.875" style="6" customWidth="1"/>
    <col min="8709" max="8709" width="8.875" style="6" customWidth="1"/>
    <col min="8710" max="8710" width="13.125" style="6" customWidth="1"/>
    <col min="8711" max="8711" width="10.625" style="6" customWidth="1"/>
    <col min="8712" max="8714" width="9.125" style="6" customWidth="1"/>
    <col min="8715" max="8960" width="9.125" style="6"/>
    <col min="8961" max="8961" width="4.625" style="6" customWidth="1"/>
    <col min="8962" max="8962" width="3.125" style="6" customWidth="1"/>
    <col min="8963" max="8963" width="59.375" style="6" customWidth="1"/>
    <col min="8964" max="8964" width="9.875" style="6" customWidth="1"/>
    <col min="8965" max="8965" width="8.875" style="6" customWidth="1"/>
    <col min="8966" max="8966" width="13.125" style="6" customWidth="1"/>
    <col min="8967" max="8967" width="10.625" style="6" customWidth="1"/>
    <col min="8968" max="8970" width="9.125" style="6" customWidth="1"/>
    <col min="8971" max="9216" width="9.125" style="6"/>
    <col min="9217" max="9217" width="4.625" style="6" customWidth="1"/>
    <col min="9218" max="9218" width="3.125" style="6" customWidth="1"/>
    <col min="9219" max="9219" width="59.375" style="6" customWidth="1"/>
    <col min="9220" max="9220" width="9.875" style="6" customWidth="1"/>
    <col min="9221" max="9221" width="8.875" style="6" customWidth="1"/>
    <col min="9222" max="9222" width="13.125" style="6" customWidth="1"/>
    <col min="9223" max="9223" width="10.625" style="6" customWidth="1"/>
    <col min="9224" max="9226" width="9.125" style="6" customWidth="1"/>
    <col min="9227" max="9472" width="9.125" style="6"/>
    <col min="9473" max="9473" width="4.625" style="6" customWidth="1"/>
    <col min="9474" max="9474" width="3.125" style="6" customWidth="1"/>
    <col min="9475" max="9475" width="59.375" style="6" customWidth="1"/>
    <col min="9476" max="9476" width="9.875" style="6" customWidth="1"/>
    <col min="9477" max="9477" width="8.875" style="6" customWidth="1"/>
    <col min="9478" max="9478" width="13.125" style="6" customWidth="1"/>
    <col min="9479" max="9479" width="10.625" style="6" customWidth="1"/>
    <col min="9480" max="9482" width="9.125" style="6" customWidth="1"/>
    <col min="9483" max="9728" width="9.125" style="6"/>
    <col min="9729" max="9729" width="4.625" style="6" customWidth="1"/>
    <col min="9730" max="9730" width="3.125" style="6" customWidth="1"/>
    <col min="9731" max="9731" width="59.375" style="6" customWidth="1"/>
    <col min="9732" max="9732" width="9.875" style="6" customWidth="1"/>
    <col min="9733" max="9733" width="8.875" style="6" customWidth="1"/>
    <col min="9734" max="9734" width="13.125" style="6" customWidth="1"/>
    <col min="9735" max="9735" width="10.625" style="6" customWidth="1"/>
    <col min="9736" max="9738" width="9.125" style="6" customWidth="1"/>
    <col min="9739" max="9984" width="9.125" style="6"/>
    <col min="9985" max="9985" width="4.625" style="6" customWidth="1"/>
    <col min="9986" max="9986" width="3.125" style="6" customWidth="1"/>
    <col min="9987" max="9987" width="59.375" style="6" customWidth="1"/>
    <col min="9988" max="9988" width="9.875" style="6" customWidth="1"/>
    <col min="9989" max="9989" width="8.875" style="6" customWidth="1"/>
    <col min="9990" max="9990" width="13.125" style="6" customWidth="1"/>
    <col min="9991" max="9991" width="10.625" style="6" customWidth="1"/>
    <col min="9992" max="9994" width="9.125" style="6" customWidth="1"/>
    <col min="9995" max="10240" width="9.125" style="6"/>
    <col min="10241" max="10241" width="4.625" style="6" customWidth="1"/>
    <col min="10242" max="10242" width="3.125" style="6" customWidth="1"/>
    <col min="10243" max="10243" width="59.375" style="6" customWidth="1"/>
    <col min="10244" max="10244" width="9.875" style="6" customWidth="1"/>
    <col min="10245" max="10245" width="8.875" style="6" customWidth="1"/>
    <col min="10246" max="10246" width="13.125" style="6" customWidth="1"/>
    <col min="10247" max="10247" width="10.625" style="6" customWidth="1"/>
    <col min="10248" max="10250" width="9.125" style="6" customWidth="1"/>
    <col min="10251" max="10496" width="9.125" style="6"/>
    <col min="10497" max="10497" width="4.625" style="6" customWidth="1"/>
    <col min="10498" max="10498" width="3.125" style="6" customWidth="1"/>
    <col min="10499" max="10499" width="59.375" style="6" customWidth="1"/>
    <col min="10500" max="10500" width="9.875" style="6" customWidth="1"/>
    <col min="10501" max="10501" width="8.875" style="6" customWidth="1"/>
    <col min="10502" max="10502" width="13.125" style="6" customWidth="1"/>
    <col min="10503" max="10503" width="10.625" style="6" customWidth="1"/>
    <col min="10504" max="10506" width="9.125" style="6" customWidth="1"/>
    <col min="10507" max="10752" width="9.125" style="6"/>
    <col min="10753" max="10753" width="4.625" style="6" customWidth="1"/>
    <col min="10754" max="10754" width="3.125" style="6" customWidth="1"/>
    <col min="10755" max="10755" width="59.375" style="6" customWidth="1"/>
    <col min="10756" max="10756" width="9.875" style="6" customWidth="1"/>
    <col min="10757" max="10757" width="8.875" style="6" customWidth="1"/>
    <col min="10758" max="10758" width="13.125" style="6" customWidth="1"/>
    <col min="10759" max="10759" width="10.625" style="6" customWidth="1"/>
    <col min="10760" max="10762" width="9.125" style="6" customWidth="1"/>
    <col min="10763" max="11008" width="9.125" style="6"/>
    <col min="11009" max="11009" width="4.625" style="6" customWidth="1"/>
    <col min="11010" max="11010" width="3.125" style="6" customWidth="1"/>
    <col min="11011" max="11011" width="59.375" style="6" customWidth="1"/>
    <col min="11012" max="11012" width="9.875" style="6" customWidth="1"/>
    <col min="11013" max="11013" width="8.875" style="6" customWidth="1"/>
    <col min="11014" max="11014" width="13.125" style="6" customWidth="1"/>
    <col min="11015" max="11015" width="10.625" style="6" customWidth="1"/>
    <col min="11016" max="11018" width="9.125" style="6" customWidth="1"/>
    <col min="11019" max="11264" width="9.125" style="6"/>
    <col min="11265" max="11265" width="4.625" style="6" customWidth="1"/>
    <col min="11266" max="11266" width="3.125" style="6" customWidth="1"/>
    <col min="11267" max="11267" width="59.375" style="6" customWidth="1"/>
    <col min="11268" max="11268" width="9.875" style="6" customWidth="1"/>
    <col min="11269" max="11269" width="8.875" style="6" customWidth="1"/>
    <col min="11270" max="11270" width="13.125" style="6" customWidth="1"/>
    <col min="11271" max="11271" width="10.625" style="6" customWidth="1"/>
    <col min="11272" max="11274" width="9.125" style="6" customWidth="1"/>
    <col min="11275" max="11520" width="9.125" style="6"/>
    <col min="11521" max="11521" width="4.625" style="6" customWidth="1"/>
    <col min="11522" max="11522" width="3.125" style="6" customWidth="1"/>
    <col min="11523" max="11523" width="59.375" style="6" customWidth="1"/>
    <col min="11524" max="11524" width="9.875" style="6" customWidth="1"/>
    <col min="11525" max="11525" width="8.875" style="6" customWidth="1"/>
    <col min="11526" max="11526" width="13.125" style="6" customWidth="1"/>
    <col min="11527" max="11527" width="10.625" style="6" customWidth="1"/>
    <col min="11528" max="11530" width="9.125" style="6" customWidth="1"/>
    <col min="11531" max="11776" width="9.125" style="6"/>
    <col min="11777" max="11777" width="4.625" style="6" customWidth="1"/>
    <col min="11778" max="11778" width="3.125" style="6" customWidth="1"/>
    <col min="11779" max="11779" width="59.375" style="6" customWidth="1"/>
    <col min="11780" max="11780" width="9.875" style="6" customWidth="1"/>
    <col min="11781" max="11781" width="8.875" style="6" customWidth="1"/>
    <col min="11782" max="11782" width="13.125" style="6" customWidth="1"/>
    <col min="11783" max="11783" width="10.625" style="6" customWidth="1"/>
    <col min="11784" max="11786" width="9.125" style="6" customWidth="1"/>
    <col min="11787" max="12032" width="9.125" style="6"/>
    <col min="12033" max="12033" width="4.625" style="6" customWidth="1"/>
    <col min="12034" max="12034" width="3.125" style="6" customWidth="1"/>
    <col min="12035" max="12035" width="59.375" style="6" customWidth="1"/>
    <col min="12036" max="12036" width="9.875" style="6" customWidth="1"/>
    <col min="12037" max="12037" width="8.875" style="6" customWidth="1"/>
    <col min="12038" max="12038" width="13.125" style="6" customWidth="1"/>
    <col min="12039" max="12039" width="10.625" style="6" customWidth="1"/>
    <col min="12040" max="12042" width="9.125" style="6" customWidth="1"/>
    <col min="12043" max="12288" width="9.125" style="6"/>
    <col min="12289" max="12289" width="4.625" style="6" customWidth="1"/>
    <col min="12290" max="12290" width="3.125" style="6" customWidth="1"/>
    <col min="12291" max="12291" width="59.375" style="6" customWidth="1"/>
    <col min="12292" max="12292" width="9.875" style="6" customWidth="1"/>
    <col min="12293" max="12293" width="8.875" style="6" customWidth="1"/>
    <col min="12294" max="12294" width="13.125" style="6" customWidth="1"/>
    <col min="12295" max="12295" width="10.625" style="6" customWidth="1"/>
    <col min="12296" max="12298" width="9.125" style="6" customWidth="1"/>
    <col min="12299" max="12544" width="9.125" style="6"/>
    <col min="12545" max="12545" width="4.625" style="6" customWidth="1"/>
    <col min="12546" max="12546" width="3.125" style="6" customWidth="1"/>
    <col min="12547" max="12547" width="59.375" style="6" customWidth="1"/>
    <col min="12548" max="12548" width="9.875" style="6" customWidth="1"/>
    <col min="12549" max="12549" width="8.875" style="6" customWidth="1"/>
    <col min="12550" max="12550" width="13.125" style="6" customWidth="1"/>
    <col min="12551" max="12551" width="10.625" style="6" customWidth="1"/>
    <col min="12552" max="12554" width="9.125" style="6" customWidth="1"/>
    <col min="12555" max="12800" width="9.125" style="6"/>
    <col min="12801" max="12801" width="4.625" style="6" customWidth="1"/>
    <col min="12802" max="12802" width="3.125" style="6" customWidth="1"/>
    <col min="12803" max="12803" width="59.375" style="6" customWidth="1"/>
    <col min="12804" max="12804" width="9.875" style="6" customWidth="1"/>
    <col min="12805" max="12805" width="8.875" style="6" customWidth="1"/>
    <col min="12806" max="12806" width="13.125" style="6" customWidth="1"/>
    <col min="12807" max="12807" width="10.625" style="6" customWidth="1"/>
    <col min="12808" max="12810" width="9.125" style="6" customWidth="1"/>
    <col min="12811" max="13056" width="9.125" style="6"/>
    <col min="13057" max="13057" width="4.625" style="6" customWidth="1"/>
    <col min="13058" max="13058" width="3.125" style="6" customWidth="1"/>
    <col min="13059" max="13059" width="59.375" style="6" customWidth="1"/>
    <col min="13060" max="13060" width="9.875" style="6" customWidth="1"/>
    <col min="13061" max="13061" width="8.875" style="6" customWidth="1"/>
    <col min="13062" max="13062" width="13.125" style="6" customWidth="1"/>
    <col min="13063" max="13063" width="10.625" style="6" customWidth="1"/>
    <col min="13064" max="13066" width="9.125" style="6" customWidth="1"/>
    <col min="13067" max="13312" width="9.125" style="6"/>
    <col min="13313" max="13313" width="4.625" style="6" customWidth="1"/>
    <col min="13314" max="13314" width="3.125" style="6" customWidth="1"/>
    <col min="13315" max="13315" width="59.375" style="6" customWidth="1"/>
    <col min="13316" max="13316" width="9.875" style="6" customWidth="1"/>
    <col min="13317" max="13317" width="8.875" style="6" customWidth="1"/>
    <col min="13318" max="13318" width="13.125" style="6" customWidth="1"/>
    <col min="13319" max="13319" width="10.625" style="6" customWidth="1"/>
    <col min="13320" max="13322" width="9.125" style="6" customWidth="1"/>
    <col min="13323" max="13568" width="9.125" style="6"/>
    <col min="13569" max="13569" width="4.625" style="6" customWidth="1"/>
    <col min="13570" max="13570" width="3.125" style="6" customWidth="1"/>
    <col min="13571" max="13571" width="59.375" style="6" customWidth="1"/>
    <col min="13572" max="13572" width="9.875" style="6" customWidth="1"/>
    <col min="13573" max="13573" width="8.875" style="6" customWidth="1"/>
    <col min="13574" max="13574" width="13.125" style="6" customWidth="1"/>
    <col min="13575" max="13575" width="10.625" style="6" customWidth="1"/>
    <col min="13576" max="13578" width="9.125" style="6" customWidth="1"/>
    <col min="13579" max="13824" width="9.125" style="6"/>
    <col min="13825" max="13825" width="4.625" style="6" customWidth="1"/>
    <col min="13826" max="13826" width="3.125" style="6" customWidth="1"/>
    <col min="13827" max="13827" width="59.375" style="6" customWidth="1"/>
    <col min="13828" max="13828" width="9.875" style="6" customWidth="1"/>
    <col min="13829" max="13829" width="8.875" style="6" customWidth="1"/>
    <col min="13830" max="13830" width="13.125" style="6" customWidth="1"/>
    <col min="13831" max="13831" width="10.625" style="6" customWidth="1"/>
    <col min="13832" max="13834" width="9.125" style="6" customWidth="1"/>
    <col min="13835" max="14080" width="9.125" style="6"/>
    <col min="14081" max="14081" width="4.625" style="6" customWidth="1"/>
    <col min="14082" max="14082" width="3.125" style="6" customWidth="1"/>
    <col min="14083" max="14083" width="59.375" style="6" customWidth="1"/>
    <col min="14084" max="14084" width="9.875" style="6" customWidth="1"/>
    <col min="14085" max="14085" width="8.875" style="6" customWidth="1"/>
    <col min="14086" max="14086" width="13.125" style="6" customWidth="1"/>
    <col min="14087" max="14087" width="10.625" style="6" customWidth="1"/>
    <col min="14088" max="14090" width="9.125" style="6" customWidth="1"/>
    <col min="14091" max="14336" width="9.125" style="6"/>
    <col min="14337" max="14337" width="4.625" style="6" customWidth="1"/>
    <col min="14338" max="14338" width="3.125" style="6" customWidth="1"/>
    <col min="14339" max="14339" width="59.375" style="6" customWidth="1"/>
    <col min="14340" max="14340" width="9.875" style="6" customWidth="1"/>
    <col min="14341" max="14341" width="8.875" style="6" customWidth="1"/>
    <col min="14342" max="14342" width="13.125" style="6" customWidth="1"/>
    <col min="14343" max="14343" width="10.625" style="6" customWidth="1"/>
    <col min="14344" max="14346" width="9.125" style="6" customWidth="1"/>
    <col min="14347" max="14592" width="9.125" style="6"/>
    <col min="14593" max="14593" width="4.625" style="6" customWidth="1"/>
    <col min="14594" max="14594" width="3.125" style="6" customWidth="1"/>
    <col min="14595" max="14595" width="59.375" style="6" customWidth="1"/>
    <col min="14596" max="14596" width="9.875" style="6" customWidth="1"/>
    <col min="14597" max="14597" width="8.875" style="6" customWidth="1"/>
    <col min="14598" max="14598" width="13.125" style="6" customWidth="1"/>
    <col min="14599" max="14599" width="10.625" style="6" customWidth="1"/>
    <col min="14600" max="14602" width="9.125" style="6" customWidth="1"/>
    <col min="14603" max="14848" width="9.125" style="6"/>
    <col min="14849" max="14849" width="4.625" style="6" customWidth="1"/>
    <col min="14850" max="14850" width="3.125" style="6" customWidth="1"/>
    <col min="14851" max="14851" width="59.375" style="6" customWidth="1"/>
    <col min="14852" max="14852" width="9.875" style="6" customWidth="1"/>
    <col min="14853" max="14853" width="8.875" style="6" customWidth="1"/>
    <col min="14854" max="14854" width="13.125" style="6" customWidth="1"/>
    <col min="14855" max="14855" width="10.625" style="6" customWidth="1"/>
    <col min="14856" max="14858" width="9.125" style="6" customWidth="1"/>
    <col min="14859" max="15104" width="9.125" style="6"/>
    <col min="15105" max="15105" width="4.625" style="6" customWidth="1"/>
    <col min="15106" max="15106" width="3.125" style="6" customWidth="1"/>
    <col min="15107" max="15107" width="59.375" style="6" customWidth="1"/>
    <col min="15108" max="15108" width="9.875" style="6" customWidth="1"/>
    <col min="15109" max="15109" width="8.875" style="6" customWidth="1"/>
    <col min="15110" max="15110" width="13.125" style="6" customWidth="1"/>
    <col min="15111" max="15111" width="10.625" style="6" customWidth="1"/>
    <col min="15112" max="15114" width="9.125" style="6" customWidth="1"/>
    <col min="15115" max="15360" width="9.125" style="6"/>
    <col min="15361" max="15361" width="4.625" style="6" customWidth="1"/>
    <col min="15362" max="15362" width="3.125" style="6" customWidth="1"/>
    <col min="15363" max="15363" width="59.375" style="6" customWidth="1"/>
    <col min="15364" max="15364" width="9.875" style="6" customWidth="1"/>
    <col min="15365" max="15365" width="8.875" style="6" customWidth="1"/>
    <col min="15366" max="15366" width="13.125" style="6" customWidth="1"/>
    <col min="15367" max="15367" width="10.625" style="6" customWidth="1"/>
    <col min="15368" max="15370" width="9.125" style="6" customWidth="1"/>
    <col min="15371" max="15616" width="9.125" style="6"/>
    <col min="15617" max="15617" width="4.625" style="6" customWidth="1"/>
    <col min="15618" max="15618" width="3.125" style="6" customWidth="1"/>
    <col min="15619" max="15619" width="59.375" style="6" customWidth="1"/>
    <col min="15620" max="15620" width="9.875" style="6" customWidth="1"/>
    <col min="15621" max="15621" width="8.875" style="6" customWidth="1"/>
    <col min="15622" max="15622" width="13.125" style="6" customWidth="1"/>
    <col min="15623" max="15623" width="10.625" style="6" customWidth="1"/>
    <col min="15624" max="15626" width="9.125" style="6" customWidth="1"/>
    <col min="15627" max="15872" width="9.125" style="6"/>
    <col min="15873" max="15873" width="4.625" style="6" customWidth="1"/>
    <col min="15874" max="15874" width="3.125" style="6" customWidth="1"/>
    <col min="15875" max="15875" width="59.375" style="6" customWidth="1"/>
    <col min="15876" max="15876" width="9.875" style="6" customWidth="1"/>
    <col min="15877" max="15877" width="8.875" style="6" customWidth="1"/>
    <col min="15878" max="15878" width="13.125" style="6" customWidth="1"/>
    <col min="15879" max="15879" width="10.625" style="6" customWidth="1"/>
    <col min="15880" max="15882" width="9.125" style="6" customWidth="1"/>
    <col min="15883" max="16128" width="9.125" style="6"/>
    <col min="16129" max="16129" width="4.625" style="6" customWidth="1"/>
    <col min="16130" max="16130" width="3.125" style="6" customWidth="1"/>
    <col min="16131" max="16131" width="59.375" style="6" customWidth="1"/>
    <col min="16132" max="16132" width="9.875" style="6" customWidth="1"/>
    <col min="16133" max="16133" width="8.875" style="6" customWidth="1"/>
    <col min="16134" max="16134" width="13.125" style="6" customWidth="1"/>
    <col min="16135" max="16135" width="10.625" style="6" customWidth="1"/>
    <col min="16136" max="16138" width="9.125" style="6" customWidth="1"/>
    <col min="16139" max="16384" width="9.125" style="6"/>
  </cols>
  <sheetData>
    <row r="1" spans="1:9" x14ac:dyDescent="0.55000000000000004">
      <c r="B1" s="193" t="s">
        <v>122</v>
      </c>
      <c r="C1" s="193"/>
      <c r="D1" s="193"/>
      <c r="E1" s="98"/>
      <c r="F1" s="98"/>
      <c r="G1" s="52"/>
      <c r="H1" s="52"/>
      <c r="I1" s="52"/>
    </row>
    <row r="2" spans="1:9" x14ac:dyDescent="0.55000000000000004">
      <c r="B2" s="138"/>
      <c r="C2" s="138"/>
      <c r="D2" s="138"/>
      <c r="E2" s="138"/>
      <c r="F2" s="138"/>
      <c r="G2" s="138"/>
      <c r="H2" s="138"/>
      <c r="I2" s="138"/>
    </row>
    <row r="3" spans="1:9" x14ac:dyDescent="0.55000000000000004">
      <c r="B3" s="53"/>
      <c r="C3" s="53"/>
    </row>
    <row r="4" spans="1:9" x14ac:dyDescent="0.55000000000000004">
      <c r="B4" s="17"/>
      <c r="C4" s="169" t="s">
        <v>129</v>
      </c>
      <c r="D4" s="169"/>
      <c r="E4" s="169"/>
      <c r="F4" s="169"/>
      <c r="G4" s="169"/>
      <c r="H4" s="169"/>
    </row>
    <row r="5" spans="1:9" x14ac:dyDescent="0.55000000000000004">
      <c r="B5" s="145" t="s">
        <v>123</v>
      </c>
      <c r="C5" s="146"/>
      <c r="D5" s="146"/>
      <c r="E5" s="146"/>
      <c r="F5" s="146"/>
      <c r="G5" s="146"/>
      <c r="H5" s="146"/>
    </row>
    <row r="6" spans="1:9" x14ac:dyDescent="0.55000000000000004">
      <c r="B6" s="145" t="s">
        <v>124</v>
      </c>
      <c r="C6" s="146"/>
      <c r="D6" s="146"/>
      <c r="E6" s="146"/>
      <c r="F6" s="146"/>
      <c r="G6" s="146"/>
      <c r="H6" s="146"/>
    </row>
    <row r="7" spans="1:9" x14ac:dyDescent="0.55000000000000004">
      <c r="B7" s="136"/>
      <c r="C7" s="136" t="s">
        <v>130</v>
      </c>
      <c r="D7" s="136"/>
      <c r="E7" s="136"/>
      <c r="F7" s="136"/>
      <c r="G7" s="136"/>
      <c r="H7" s="136"/>
    </row>
    <row r="8" spans="1:9" x14ac:dyDescent="0.55000000000000004">
      <c r="B8" s="76" t="s">
        <v>125</v>
      </c>
      <c r="C8" s="136"/>
      <c r="D8" s="136"/>
      <c r="E8" s="136"/>
      <c r="F8" s="136"/>
      <c r="G8" s="136"/>
      <c r="H8" s="136"/>
    </row>
    <row r="9" spans="1:9" x14ac:dyDescent="0.55000000000000004">
      <c r="B9" s="145" t="s">
        <v>126</v>
      </c>
      <c r="C9" s="146"/>
      <c r="D9" s="146"/>
      <c r="E9" s="146"/>
      <c r="F9" s="146"/>
      <c r="G9" s="146"/>
      <c r="H9" s="146"/>
    </row>
    <row r="10" spans="1:9" x14ac:dyDescent="0.55000000000000004">
      <c r="B10" s="136" t="s">
        <v>127</v>
      </c>
      <c r="C10" s="137"/>
      <c r="D10" s="137"/>
      <c r="E10" s="137"/>
      <c r="F10" s="137"/>
      <c r="G10" s="137"/>
      <c r="H10" s="137"/>
    </row>
    <row r="11" spans="1:9" x14ac:dyDescent="0.55000000000000004">
      <c r="B11" s="136" t="s">
        <v>128</v>
      </c>
      <c r="C11" s="137"/>
      <c r="D11" s="137"/>
      <c r="E11" s="137"/>
      <c r="F11" s="137"/>
      <c r="G11" s="137"/>
      <c r="H11" s="137"/>
    </row>
    <row r="12" spans="1:9" x14ac:dyDescent="0.55000000000000004">
      <c r="B12" s="53"/>
      <c r="C12" s="53"/>
    </row>
    <row r="13" spans="1:9" x14ac:dyDescent="0.55000000000000004">
      <c r="A13" s="92" t="s">
        <v>34</v>
      </c>
      <c r="B13" s="93"/>
      <c r="C13" s="93"/>
      <c r="D13" s="93"/>
    </row>
    <row r="14" spans="1:9" x14ac:dyDescent="0.55000000000000004">
      <c r="A14" s="93"/>
      <c r="B14" s="92" t="s">
        <v>36</v>
      </c>
      <c r="C14" s="93"/>
      <c r="D14" s="93"/>
    </row>
    <row r="15" spans="1:9" x14ac:dyDescent="0.55000000000000004">
      <c r="A15" s="93"/>
      <c r="B15" s="94" t="s">
        <v>19</v>
      </c>
      <c r="C15" s="94" t="s">
        <v>12</v>
      </c>
      <c r="D15" s="95" t="s">
        <v>20</v>
      </c>
    </row>
    <row r="16" spans="1:9" x14ac:dyDescent="0.55000000000000004">
      <c r="A16" s="93"/>
      <c r="B16" s="99">
        <v>1</v>
      </c>
      <c r="C16" s="89" t="s">
        <v>81</v>
      </c>
      <c r="D16" s="100">
        <v>1</v>
      </c>
    </row>
    <row r="17" spans="1:4" x14ac:dyDescent="0.55000000000000004">
      <c r="A17" s="93"/>
      <c r="B17" s="124">
        <v>2</v>
      </c>
      <c r="C17" s="96" t="s">
        <v>83</v>
      </c>
      <c r="D17" s="125">
        <v>1</v>
      </c>
    </row>
    <row r="18" spans="1:4" x14ac:dyDescent="0.55000000000000004">
      <c r="A18" s="93"/>
      <c r="B18" s="101">
        <v>3</v>
      </c>
      <c r="C18" s="114" t="s">
        <v>99</v>
      </c>
      <c r="D18" s="100">
        <v>1</v>
      </c>
    </row>
    <row r="19" spans="1:4" x14ac:dyDescent="0.55000000000000004">
      <c r="A19" s="93"/>
      <c r="B19" s="194" t="s">
        <v>7</v>
      </c>
      <c r="C19" s="195"/>
      <c r="D19" s="97">
        <f>SUM(D16:D18)</f>
        <v>3</v>
      </c>
    </row>
    <row r="20" spans="1:4" x14ac:dyDescent="0.55000000000000004">
      <c r="B20" s="53"/>
      <c r="C20" s="53"/>
    </row>
    <row r="21" spans="1:4" x14ac:dyDescent="0.55000000000000004">
      <c r="B21" s="53"/>
      <c r="C21" s="53"/>
    </row>
    <row r="22" spans="1:4" x14ac:dyDescent="0.55000000000000004">
      <c r="B22" s="53"/>
      <c r="C22" s="53"/>
    </row>
    <row r="23" spans="1:4" x14ac:dyDescent="0.55000000000000004">
      <c r="B23" s="53"/>
      <c r="C23" s="53"/>
    </row>
    <row r="24" spans="1:4" x14ac:dyDescent="0.55000000000000004">
      <c r="B24" s="53"/>
      <c r="C24" s="53"/>
    </row>
    <row r="25" spans="1:4" x14ac:dyDescent="0.55000000000000004">
      <c r="B25" s="53"/>
      <c r="C25" s="53"/>
    </row>
    <row r="26" spans="1:4" x14ac:dyDescent="0.55000000000000004">
      <c r="B26" s="53"/>
      <c r="C26" s="53"/>
    </row>
    <row r="27" spans="1:4" x14ac:dyDescent="0.55000000000000004">
      <c r="B27" s="53"/>
      <c r="C27" s="53"/>
    </row>
  </sheetData>
  <mergeCells count="6">
    <mergeCell ref="B1:D1"/>
    <mergeCell ref="B19:C19"/>
    <mergeCell ref="C4:H4"/>
    <mergeCell ref="B5:H5"/>
    <mergeCell ref="B6:H6"/>
    <mergeCell ref="B9:H9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บทสรุป</vt:lpstr>
      <vt:lpstr>ตาราง1-2</vt:lpstr>
      <vt:lpstr>ตาราง 3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2022-09-05T09:13:31Z</cp:lastPrinted>
  <dcterms:created xsi:type="dcterms:W3CDTF">2014-10-15T08:34:52Z</dcterms:created>
  <dcterms:modified xsi:type="dcterms:W3CDTF">2022-09-05T09:15:35Z</dcterms:modified>
</cp:coreProperties>
</file>