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3"/>
  </bookViews>
  <sheets>
    <sheet name="คีย์ข้อมูล" sheetId="1" r:id="rId1"/>
    <sheet name="บทสรุป" sheetId="2" r:id="rId2"/>
    <sheet name="สรุปผล" sheetId="3" r:id="rId3"/>
    <sheet name="ข้อเสนอแนะ" sheetId="4" r:id="rId4"/>
  </sheets>
  <definedNames/>
  <calcPr fullCalcOnLoad="1"/>
</workbook>
</file>

<file path=xl/sharedStrings.xml><?xml version="1.0" encoding="utf-8"?>
<sst xmlns="http://schemas.openxmlformats.org/spreadsheetml/2006/main" count="123" uniqueCount="105">
  <si>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</si>
  <si>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</si>
  <si>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</si>
  <si>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</si>
  <si>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</si>
  <si>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</si>
  <si>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</si>
  <si>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</si>
  <si>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</si>
  <si>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</si>
  <si>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</si>
  <si>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บทสรุปสำหรับผู้บริหาร</t>
  </si>
  <si>
    <t>เฉลี่ยรวมด้านสิ่งอำนวยความสะดวก</t>
  </si>
  <si>
    <t>รวมเฉลี่ยทุกด้าน</t>
  </si>
  <si>
    <r>
      <t>ตอนที่ 3</t>
    </r>
    <r>
      <rPr>
        <b/>
        <sz val="15"/>
        <rFont val="Cordia New"/>
        <family val="2"/>
      </rPr>
      <t xml:space="preserve"> ข้อเสนอแนะอื่นๆ</t>
    </r>
  </si>
  <si>
    <r>
      <t>ตอนที่ 2</t>
    </r>
    <r>
      <rPr>
        <b/>
        <sz val="15"/>
        <rFont val="Cordia New"/>
        <family val="2"/>
      </rPr>
      <t xml:space="preserve">   สอบถามความคิดเห็นเกี่ยวกับการจัดโครงการฯ</t>
    </r>
  </si>
  <si>
    <t>1. ด้านกระบวนการขั้นตอนการให้บริการ</t>
  </si>
  <si>
    <t xml:space="preserve">   1.1 การประชาสัมพันธ์และการแจ้งข่าว</t>
  </si>
  <si>
    <t>เฉลี่ยรวมด้านกระบวนการขั้นตอนการให้บริการ</t>
  </si>
  <si>
    <t>2. ด้านเจ้าหน้าที่ผู้ให้บริการ</t>
  </si>
  <si>
    <t>เฉลี่ยรวมด้านเจ้าหน้าที่ให้บริการ</t>
  </si>
  <si>
    <t>3. ด้านสิ่งอำนวยความสะดวก</t>
  </si>
  <si>
    <t xml:space="preserve">   3.2  โสตทัศนูปกรณ์</t>
  </si>
  <si>
    <t>เฉลี่ยรวมด้านคุณภาพการให้บริการ</t>
  </si>
  <si>
    <t>เพศ</t>
  </si>
  <si>
    <t>สถานะ</t>
  </si>
  <si>
    <t>ผู้บริหารบัณฑิตวิทยาลัย</t>
  </si>
  <si>
    <t>หัวหน้างาน/เจ้าหน้าที่บัณฑิตวิทยาลัย</t>
  </si>
  <si>
    <t>คณะกรรมการสโมสรนิสิตบัณฑิตศึกษา</t>
  </si>
  <si>
    <t>ชาย</t>
  </si>
  <si>
    <t>หญิง</t>
  </si>
  <si>
    <t>ถ้าเป็นไปได้ควรจัดภายในจังหวัดพิษณุโลก เพื่อเปิดโอกาสให้สามารถเข้าร่วมได้มากขึ้น</t>
  </si>
  <si>
    <t>ควรมีกิจกรรมนอกเหนือจากการบรรยายพิเศษ อาจจะทำในรูปแบบการเสวนาเพื่อแลกเปลี่ยนแนวคิด</t>
  </si>
  <si>
    <t>ควรเปิดโอกาสให้นิสิตทุกชั้นปีเข้าร่วมโครงการได้</t>
  </si>
  <si>
    <t>ผลการประเมินโครงการพัฒนาผู้นำสโมสรนิสิตบัณฑิตศึกษา</t>
  </si>
  <si>
    <t>และโครงการศึกษาดูงานสโมสรนิสิตบัณฑิตศึกษา</t>
  </si>
  <si>
    <t>วันที่  10 - 11  กรกฎาคม  2554</t>
  </si>
  <si>
    <t>และมหาวิทยาลัยมหิดล ศาลายา จังหวัดนครปฐม</t>
  </si>
  <si>
    <t>ณ แสนปาล์ม เทรนนิ่ง โฮม (มหาวิทยาลัยเกษตรศาสตร์ วิทยาเขตกำแพงแสน)</t>
  </si>
  <si>
    <r>
      <t xml:space="preserve">ตาราง 1  </t>
    </r>
    <r>
      <rPr>
        <sz val="15"/>
        <rFont val="Cordia New"/>
        <family val="2"/>
      </rPr>
      <t>แสดงจำนวนและร้อยละของผู้ตอบแบบสอบถาม จำแนกตามเพศ</t>
    </r>
  </si>
  <si>
    <r>
      <t xml:space="preserve">ตาราง 2  </t>
    </r>
    <r>
      <rPr>
        <sz val="15"/>
        <rFont val="Cordia New"/>
        <family val="2"/>
      </rPr>
      <t>แสดงจำนวนและร้อยละของผู้ตอบแบบสอบถาม จำแนกตามสถานะ</t>
    </r>
  </si>
  <si>
    <t>จากตาราง 1 พบว่า ผู้ตอบแบบสอบถามเป็นเพศชาย ร้อยละ 57.14  และเพศหญิง ร้อยละ 42.86</t>
  </si>
  <si>
    <t xml:space="preserve">จากตาราง 2 พบว่า ผู้ตอบแบบสอบถามส่วนใหญ่เป็นคณะกรรมการสโมสรนิสิตบัณฑิตศึกษา ร้อยละ 64.29 </t>
  </si>
  <si>
    <t xml:space="preserve">            หัวหน้างาน/เจ้าหน้าที่บัณฑิตวิทยาลัย ร้อยละ 28.57 และผู้บริหารบัณฑิตวิทยาลัย ร้อยละ 7.14</t>
  </si>
  <si>
    <t>N = 14</t>
  </si>
  <si>
    <t xml:space="preserve"> - 3 -</t>
  </si>
  <si>
    <r>
      <rPr>
        <b/>
        <sz val="15"/>
        <rFont val="Wingdings"/>
        <family val="0"/>
      </rPr>
      <t>§</t>
    </r>
    <r>
      <rPr>
        <b/>
        <sz val="15"/>
        <rFont val="Cordia New"/>
        <family val="2"/>
      </rPr>
      <t xml:space="preserve"> โครงการพัฒนาผู้นำสโมสรนิสิตบัณฑิตศึกษา</t>
    </r>
  </si>
  <si>
    <t xml:space="preserve">   1.2 การลงทะเบียนเข้าร่วมโครงการ</t>
  </si>
  <si>
    <t xml:space="preserve">    2.1 การประสานงาน/การรับแจ้งข่าว/การให้ข้อมูลเกี่ยวกับโครงการ</t>
  </si>
  <si>
    <t xml:space="preserve">    2.2 การอำนวยความสะดวกในการเข้าร่วมโครงการ</t>
  </si>
  <si>
    <t xml:space="preserve">   3.1  สถานที่จัดโครงการ</t>
  </si>
  <si>
    <t>4.  ด้านคุณภาพการให้บริการ (โครงการพัฒนาผู้นำสโมสรนิสิตบัณฑิตศึกษา)</t>
  </si>
  <si>
    <t xml:space="preserve">     4.1  วัตถุประสงค์ของการจัดโครงการ</t>
  </si>
  <si>
    <t xml:space="preserve">            ที่มีประสิทธิภาพ" โดย ผศ.ดร.คนึงนิจ ภู่พัฒน์วิบูลย์</t>
  </si>
  <si>
    <t xml:space="preserve">     4.2  การบรรยายพิเศษ เรื่อง "ภาวะการเป็นผู้นำสู่การบริหารงานสโมสรนิสิตบัณฑิตศึกษา</t>
  </si>
  <si>
    <t xml:space="preserve">     4.3  การบรรยายและอภิปราย เรื่อง "แนวทางการดำเนินงานของสโมสรนิสิตบัณฑิตศึกษา</t>
  </si>
  <si>
    <t xml:space="preserve">             ภายใต้ระเบียบและแนวปฏิบัติของมหาวิทยาลัยนเรศวร" โดย รศ.ดร.ปัญญา สังขวดี</t>
  </si>
  <si>
    <t xml:space="preserve">     4.4  วิทยากร ผศ.ดร.คนึงนิจ ภู่พัฒน์วิบูลย์</t>
  </si>
  <si>
    <t xml:space="preserve">     4.5  วิทยากร รศ.ดร.ปัญญา สังขวดี</t>
  </si>
  <si>
    <t xml:space="preserve">     4.6  ประโยชน์ที่ได้รับจากการเข้าร่วมโครงการ</t>
  </si>
  <si>
    <t xml:space="preserve">     4.7  ระยะเวลาในการจัดโครงการ</t>
  </si>
  <si>
    <t xml:space="preserve">     4.8  เอกสารประกอบโครงการ</t>
  </si>
  <si>
    <r>
      <rPr>
        <b/>
        <sz val="15"/>
        <rFont val="Wingdings"/>
        <family val="0"/>
      </rPr>
      <t>§</t>
    </r>
    <r>
      <rPr>
        <b/>
        <sz val="15"/>
        <rFont val="Cordia New"/>
        <family val="2"/>
      </rPr>
      <t xml:space="preserve"> โครงการศึกษาดูงานสโมสรนิสิตบัณฑิตศึกษา</t>
    </r>
  </si>
  <si>
    <t>1. ความเหมาะสมของวัตถุประสงค์ในการจัดโครงการ</t>
  </si>
  <si>
    <t>2. ความเหมาะสมของระยะเวลาในการจัดโครงการ</t>
  </si>
  <si>
    <t>3. ความเหมาะสมของกิจกรรมการจัดโครงการ</t>
  </si>
  <si>
    <t>4. ความเหมาะสมของสถานที่ศึกษาดูงาน</t>
  </si>
  <si>
    <t>5. ประโยชน์ที่ได้รับจากการศึกษาดูงาน</t>
  </si>
  <si>
    <t>เฉลี่ยรวม</t>
  </si>
  <si>
    <t>การจัดโครงการนอกสถานที่เป็นอุปสรรคในการเข้าร่วมโครงการของคณะกรรมการบางท่าน</t>
  </si>
  <si>
    <t>วันที่ 10 กรกฎาคม 2554 ณ แสนปาล์ม เทรนนิ่ง โฮม (มหาวิทยาลัยเกษตรศาสตร์ วิทยาเขตกำแพงแสน) โดยภาพรวมเฉลี่ยทุกด้าน</t>
  </si>
  <si>
    <t xml:space="preserve">อยู่ในระดับมากที่สุด  (ค่าเฉลี่ย 4.58) </t>
  </si>
  <si>
    <t>(ค่าเฉลี่ย 4.36)</t>
  </si>
  <si>
    <t>วันที่ 11 กรกฎาคม 2554 ณ มหาวิทยาลัยมหิดล ศาลายา จังหวัดนครปฐม ภาพรวมอยู่ในระดับมากที่สุด  (ค่าเฉลี่ย 4.67)</t>
  </si>
  <si>
    <t xml:space="preserve"> - 4 -</t>
  </si>
  <si>
    <t xml:space="preserve">รองลงมาได้แก่  ความเหมาะสมของสถานที่ศึกษาดูงาน และประโยชน์ที่ได้รับจากการศึกษาดูงาน (ค่าเฉลี่ย 4.71) </t>
  </si>
  <si>
    <t>ผลการประเมินโครงการพัฒนาผู้นำสโมสรนิสิตบัณฑิตศึกษา และโครงการศึกษาดูงานสโมสรนิสิตบัณฑิตศึกษา</t>
  </si>
  <si>
    <t>วันที่  10 - 11 กรกฎาคม  2554</t>
  </si>
  <si>
    <t>ในระหว่างวันที่ 10-11 กรกฎาคม 2554 มีผู้เข้าร่วมโครงการฯ จำนวนทั้งสิ้น 19 คน มีผู้ตอบแบบสอบถาม จำนวน 14 คน</t>
  </si>
  <si>
    <t>คิดเป็นร้อยละ  73.68 พบว่า ผู้ตอบแบบสอบถามส่วนใหญ่เป็นเพศชาย ร้อยละ 57.14  และเพศหญิง ร้อยละ 42.86</t>
  </si>
  <si>
    <t>เป็นคณะกรรมการสโมสรนิสิตบัณฑิตศึกษา ร้อยละ 64.29 หัวหน้างาน/เจ้าหน้าที่บัณฑิตวิทยาลัย ร้อยละ 28.57</t>
  </si>
  <si>
    <t>และผู้บริหารบัณฑิตวิทยาลัย ร้อยละ 7.14</t>
  </si>
  <si>
    <t>ณ แสนปาล์ม เทรนนิ่ง โฮม (มหาวิทยาลัยเกษตรศาสตร์ วิทยาเขตกำแพงแสน) โดยภาพรวมเฉลี่ยทุกด้านอยู่ในระดับมากที่สุด</t>
  </si>
  <si>
    <t>(ค่าเฉลี่ย 4.58) เมื่อพิจารณารายด้านพบว่า  ด้านที่มีค่าเฉลี่ยสูงสุด คือ ด้านกระบวนการขั้นตอนการให้บริการ และด้านเจ้าหน้าที่</t>
  </si>
  <si>
    <t xml:space="preserve">ให้บริการ (ค่าเฉลี่ย 4.64) เมื่อพิจารณารายข้อ พบว่าเรื่องที่มีค่าเฉลี่ยมากที่สุด คือ การอำนวยความสะดวกในการเข้าร่วมโครงการ </t>
  </si>
  <si>
    <t>(ค่าเฉลี่ย 4.71) รองลงมาได้แก่ การประชาสัมพันธ์และการแจ้งข่าว การลงทะเบียนเข้าร่วมโครงการ ประโยชน์ที่ได้รับจากการเข้าร่วม</t>
  </si>
  <si>
    <t xml:space="preserve">               ผู้ตอบแบบสอบถามมีความคิดเห็นเกี่ยวกับการศึกษาดูงานสโมสรนิสิตบัณฑิตศึกษา วันที่ 11 กรกฎาคม 2554 </t>
  </si>
  <si>
    <t>ณ มหาวิทยาลัยมหิดล ศาลายา จังหวัดนครปฐม ภาพรวมอยู่ในระดับมากที่สุด (ค่าเฉลี่ย 4.67)  เมื่อพิจารณารายข้อ พบว่า</t>
  </si>
  <si>
    <t>เรื่องที่มีค่าเฉลี่ยมากที่สุด คือ ความเหมาะสมของกิจกรรมการจัดโครงการ (ค่าเฉลี่ย 4.79) รองลงมาได้แก่  ความเหมาะสมของ</t>
  </si>
  <si>
    <t xml:space="preserve">สถานที่ศึกษาดูงาน และประโยชน์ที่ได้รับจากการศึกษาดูงาน (ค่าเฉลี่ย 4.71) </t>
  </si>
  <si>
    <r>
      <rPr>
        <b/>
        <sz val="15"/>
        <rFont val="Cordia New"/>
        <family val="2"/>
      </rPr>
      <t xml:space="preserve">     </t>
    </r>
    <r>
      <rPr>
        <b/>
        <u val="single"/>
        <sz val="15"/>
        <rFont val="Cordia New"/>
        <family val="2"/>
      </rPr>
      <t>ตอนที่ 1</t>
    </r>
    <r>
      <rPr>
        <b/>
        <sz val="15"/>
        <rFont val="Cordia New"/>
        <family val="2"/>
      </rPr>
      <t xml:space="preserve">   ข้อมูลทั่วไปของผู้ตอบแบบสอบถาม</t>
    </r>
  </si>
  <si>
    <t xml:space="preserve">           จากการจัดโครงการพัฒนาผู้นำสโมสรนิสิตบัณฑิตศึกษา และโครงการศึกษาดูงานสโมสรนิสิตบัณฑิตศึกษา</t>
  </si>
  <si>
    <t xml:space="preserve">           ผู้ตอบแบบสอบถามมีความคิดเห็นเกี่ยวกับการจัดโครงการพัฒนาผู้นำสโมสรนิสิตบัณฑิตศึกษา วันที่ 10 กรกฎาคม 2554</t>
  </si>
  <si>
    <t>(ค่าเฉลี่ย 4.71) รองลงมาได้แก่ การประชาสัมพันธ์และการแจ้งข่าว การลงทะเบียนเข้าร่วมโครงการ ประโยชน์ที่ได้รับจาก</t>
  </si>
  <si>
    <t xml:space="preserve">การเข้าร่วมโครงการ ระยะเวลาในการจัดโครงการ และเอกสารประกอบโครงการ (ค่าเฉลี่ย 4.64) ข้อที่มีค่าเฉลี่ยต่ำสุด คือ </t>
  </si>
  <si>
    <t>โสตทัศนูปกรณ์ (ค่าเฉลี่ย 4.36)</t>
  </si>
  <si>
    <t xml:space="preserve">โครงการ ระยะเวลาในการจัดโครงการ และเอกสารประกอบโครงการ (ค่าเฉลี่ย 4.64) ข้อที่มีค่าเฉลี่ยต่ำสุด คือ  โสตทัศนูปกรณ์ </t>
  </si>
  <si>
    <r>
      <t>ตาราง 3</t>
    </r>
    <r>
      <rPr>
        <sz val="15"/>
        <rFont val="Cordia New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</si>
  <si>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             จากตาราง 3 พบว่า ผู้ตอบแบบสอบถามมีความคิดเห็นเกี่ยวกับการจัดโครงการพัฒนาผู้นำสโมสรนิสิตบัณฑิตศึกษา</t>
  </si>
  <si>
    <t xml:space="preserve">              เมื่อพิจารณารายด้านพบว่า  ด้านที่มีค่าเฉลี่ยสูงสุด คือ ด้านกระบวนการขั้นตอนการให้บริการ และด้านเจ้าหน้าที่ให้บริการ</t>
  </si>
  <si>
    <t>(ค่าเฉลี่ย 4.64) เมื่อพิจารณารายข้อ พบว่าเรื่องที่มีค่าเฉลี่ยมากที่สุด คือ การอำนวยความสะดวกในการเข้าร่วมโครงการ</t>
  </si>
  <si>
    <r>
      <t>ตาราง 4</t>
    </r>
    <r>
      <rPr>
        <sz val="15"/>
        <rFont val="Cordia New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</si>
  <si>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              เมื่อพิจารณารายข้อ พบว่าเรื่องที่มีค่าเฉลี่ยมากที่สุด คือ ความเหมาะสมของกิจกรรมการจัดโครงการ (ค่าเฉลี่ย 4.79)</t>
  </si>
  <si>
    <t xml:space="preserve">               จากตาราง 4 พบว่า ผู้ตอบแบบสอบถามมีความคิดเห็นเกี่ยวกับการศึกษาดูงานสโมสรนิสิตบัณฑิตศึกษา</t>
  </si>
  <si>
    <t xml:space="preserve"> - 5 -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</si>
</sst>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1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i/>
      <sz val="15"/>
      <name val="Cordia New"/>
      <family val="2"/>
    </font>
    <font>
      <sz val="16"/>
      <color indexed="10"/>
      <name val="Cordia New"/>
      <family val="2"/>
    </font>
    <font>
      <b/>
      <sz val="15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7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2" fontId="4" fillId="0" borderId="34" xfId="0" applyNumberFormat="1" applyFont="1" applyBorder="1" applyAlignment="1">
      <alignment horizontal="center"/>
    </xf>
    <xf numFmtId="2" fontId="10" fillId="0" borderId="3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/>
    </xf>
    <xf numFmtId="2" fontId="8" fillId="37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40" borderId="25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4" fillId="43" borderId="0" xfId="0" applyFont="1" applyFill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center"/>
    </xf>
    <xf numFmtId="0" fontId="4" fillId="0" borderId="41" xfId="0" applyFont="1" applyBorder="1" applyAlignment="1">
      <alignment/>
    </xf>
    <xf numFmtId="2" fontId="4" fillId="0" borderId="42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39" xfId="0" applyFont="1" applyFill="1" applyBorder="1" applyAlignment="1">
      <alignment horizontal="left" vertical="center"/>
    </xf>
    <xf numFmtId="0" fontId="4" fillId="0" borderId="3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2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1" name="Line 2"/>
        <xdr:cNvSpPr>
          <a:spLocks/>
        </xdr:cNvSpPr>
      </xdr:nvSpPr>
      <xdr:spPr>
        <a:xfrm>
          <a:off x="74866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>
          <a:off x="74866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74866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4" name="Line 8"/>
        <xdr:cNvSpPr>
          <a:spLocks/>
        </xdr:cNvSpPr>
      </xdr:nvSpPr>
      <xdr:spPr>
        <a:xfrm>
          <a:off x="74866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748665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I48" sqref="I48"/>
    </sheetView>
  </sheetViews>
  <sheetFormatPr defaultColWidth="9.140625" defaultRowHeight="21.75"/>
  <cols>
    <col min="1" max="1" width="5.00390625" style="5" customWidth="1"/>
    <col min="2" max="2" width="7.140625" style="10" customWidth="1"/>
    <col min="3" max="3" width="32.8515625" style="10" bestFit="1" customWidth="1"/>
    <col min="4" max="4" width="4.57421875" style="12" bestFit="1" customWidth="1"/>
    <col min="5" max="5" width="6.57421875" style="12" bestFit="1" customWidth="1"/>
    <col min="6" max="9" width="4.57421875" style="12" bestFit="1" customWidth="1"/>
    <col min="10" max="12" width="5.00390625" style="12" bestFit="1" customWidth="1"/>
    <col min="13" max="17" width="4.57421875" style="5" customWidth="1"/>
    <col min="18" max="19" width="9.140625" style="5" customWidth="1"/>
    <col min="20" max="24" width="4.57421875" style="10" bestFit="1" customWidth="1"/>
    <col min="25" max="16384" width="9.140625" style="5" customWidth="1"/>
  </cols>
  <sheetData>
    <row r="1" spans="1:24" s="3" customFormat="1" ht="23.25">
      <c r="A1" s="1" t="s">
        <v>0</v>
      </c>
      <c r="B1" s="15" t="s">
        <v>24</v>
      </c>
      <c r="C1" s="105" t="s">
        <v>25</v>
      </c>
      <c r="D1" s="2">
        <v>1.1</v>
      </c>
      <c r="E1" s="2">
        <v>1.2</v>
      </c>
      <c r="F1" s="98">
        <v>2.1</v>
      </c>
      <c r="G1" s="98">
        <v>2.2</v>
      </c>
      <c r="H1" s="99">
        <v>3.1</v>
      </c>
      <c r="I1" s="99">
        <v>3.2</v>
      </c>
      <c r="J1" s="19">
        <v>4.1</v>
      </c>
      <c r="K1" s="19">
        <v>4.2</v>
      </c>
      <c r="L1" s="19">
        <v>4.3</v>
      </c>
      <c r="M1" s="28">
        <v>4.4</v>
      </c>
      <c r="N1" s="28">
        <v>4.5</v>
      </c>
      <c r="O1" s="28">
        <v>4.6</v>
      </c>
      <c r="P1" s="28">
        <v>4.7</v>
      </c>
      <c r="Q1" s="28">
        <v>4.8</v>
      </c>
      <c r="T1" s="106">
        <v>1</v>
      </c>
      <c r="U1" s="107">
        <v>2</v>
      </c>
      <c r="V1" s="108">
        <v>3</v>
      </c>
      <c r="W1" s="110">
        <v>4</v>
      </c>
      <c r="X1" s="109">
        <v>5</v>
      </c>
    </row>
    <row r="2" spans="1:24" ht="23.25">
      <c r="A2" s="4">
        <v>1</v>
      </c>
      <c r="B2" s="23">
        <v>1</v>
      </c>
      <c r="C2" s="25">
        <v>2</v>
      </c>
      <c r="D2" s="17">
        <v>5</v>
      </c>
      <c r="E2" s="17">
        <v>5</v>
      </c>
      <c r="F2" s="17">
        <v>5</v>
      </c>
      <c r="G2" s="17">
        <v>5</v>
      </c>
      <c r="H2" s="17">
        <v>5</v>
      </c>
      <c r="I2" s="17">
        <v>5</v>
      </c>
      <c r="J2" s="29">
        <v>5</v>
      </c>
      <c r="K2" s="31">
        <v>5</v>
      </c>
      <c r="L2" s="21">
        <v>5</v>
      </c>
      <c r="M2" s="32">
        <v>5</v>
      </c>
      <c r="N2" s="21">
        <v>5</v>
      </c>
      <c r="O2" s="21">
        <v>5</v>
      </c>
      <c r="P2" s="21">
        <v>5</v>
      </c>
      <c r="Q2" s="21">
        <v>5</v>
      </c>
      <c r="T2" s="10">
        <v>5</v>
      </c>
      <c r="U2" s="10">
        <v>5</v>
      </c>
      <c r="V2" s="10">
        <v>5</v>
      </c>
      <c r="W2" s="10">
        <v>5</v>
      </c>
      <c r="X2" s="10">
        <v>5</v>
      </c>
    </row>
    <row r="3" spans="1:24" ht="23.25">
      <c r="A3" s="4">
        <v>2</v>
      </c>
      <c r="B3" s="24">
        <v>2</v>
      </c>
      <c r="C3" s="25">
        <v>2</v>
      </c>
      <c r="D3" s="6">
        <v>4</v>
      </c>
      <c r="E3" s="6">
        <v>4</v>
      </c>
      <c r="F3" s="6">
        <v>4</v>
      </c>
      <c r="G3" s="6">
        <v>5</v>
      </c>
      <c r="H3" s="6">
        <v>5</v>
      </c>
      <c r="I3" s="6">
        <v>4</v>
      </c>
      <c r="J3" s="30">
        <v>4</v>
      </c>
      <c r="K3" s="18">
        <v>4</v>
      </c>
      <c r="L3" s="22">
        <v>4</v>
      </c>
      <c r="M3" s="33">
        <v>5</v>
      </c>
      <c r="N3" s="22">
        <v>5</v>
      </c>
      <c r="O3" s="22">
        <v>5</v>
      </c>
      <c r="P3" s="22">
        <v>5</v>
      </c>
      <c r="Q3" s="22">
        <v>5</v>
      </c>
      <c r="T3" s="10">
        <v>4</v>
      </c>
      <c r="U3" s="10">
        <v>4</v>
      </c>
      <c r="V3" s="10">
        <v>4</v>
      </c>
      <c r="W3" s="10">
        <v>4</v>
      </c>
      <c r="X3" s="10">
        <v>4</v>
      </c>
    </row>
    <row r="4" spans="1:24" ht="23.25">
      <c r="A4" s="4">
        <v>3</v>
      </c>
      <c r="B4" s="24">
        <v>2</v>
      </c>
      <c r="C4" s="25">
        <v>1</v>
      </c>
      <c r="D4" s="6">
        <v>4</v>
      </c>
      <c r="E4" s="6">
        <v>5</v>
      </c>
      <c r="F4" s="6">
        <v>4</v>
      </c>
      <c r="G4" s="6">
        <v>5</v>
      </c>
      <c r="H4" s="6">
        <v>4</v>
      </c>
      <c r="I4" s="6">
        <v>4</v>
      </c>
      <c r="J4" s="30"/>
      <c r="K4" s="18"/>
      <c r="L4" s="22">
        <v>5</v>
      </c>
      <c r="M4" s="33"/>
      <c r="N4" s="22">
        <v>5</v>
      </c>
      <c r="O4" s="22">
        <v>5</v>
      </c>
      <c r="P4" s="22">
        <v>5</v>
      </c>
      <c r="Q4" s="22">
        <v>4</v>
      </c>
      <c r="T4" s="10">
        <v>5</v>
      </c>
      <c r="U4" s="10">
        <v>5</v>
      </c>
      <c r="V4" s="10">
        <v>5</v>
      </c>
      <c r="W4" s="10">
        <v>5</v>
      </c>
      <c r="X4" s="10">
        <v>5</v>
      </c>
    </row>
    <row r="5" spans="1:24" ht="23.25">
      <c r="A5" s="4">
        <v>4</v>
      </c>
      <c r="B5" s="24">
        <v>2</v>
      </c>
      <c r="C5" s="25">
        <v>2</v>
      </c>
      <c r="D5" s="6">
        <v>5</v>
      </c>
      <c r="E5" s="6">
        <v>5</v>
      </c>
      <c r="F5" s="6">
        <v>5</v>
      </c>
      <c r="G5" s="6">
        <v>5</v>
      </c>
      <c r="H5" s="6">
        <v>5</v>
      </c>
      <c r="I5" s="6">
        <v>5</v>
      </c>
      <c r="J5" s="30">
        <v>5</v>
      </c>
      <c r="K5" s="18">
        <v>5</v>
      </c>
      <c r="L5" s="22">
        <v>5</v>
      </c>
      <c r="M5" s="33">
        <v>5</v>
      </c>
      <c r="N5" s="22">
        <v>5</v>
      </c>
      <c r="O5" s="22">
        <v>5</v>
      </c>
      <c r="P5" s="22">
        <v>5</v>
      </c>
      <c r="Q5" s="22">
        <v>5</v>
      </c>
      <c r="T5" s="10">
        <v>5</v>
      </c>
      <c r="U5" s="10">
        <v>5</v>
      </c>
      <c r="V5" s="10">
        <v>5</v>
      </c>
      <c r="W5" s="10">
        <v>5</v>
      </c>
      <c r="X5" s="10">
        <v>5</v>
      </c>
    </row>
    <row r="6" spans="1:24" ht="23.25">
      <c r="A6" s="4">
        <v>5</v>
      </c>
      <c r="B6" s="24">
        <v>2</v>
      </c>
      <c r="C6" s="25">
        <v>2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4</v>
      </c>
      <c r="J6" s="30">
        <v>5</v>
      </c>
      <c r="K6" s="18">
        <v>5</v>
      </c>
      <c r="L6" s="22">
        <v>4</v>
      </c>
      <c r="M6" s="33">
        <v>5</v>
      </c>
      <c r="N6" s="22">
        <v>4</v>
      </c>
      <c r="O6" s="22">
        <v>5</v>
      </c>
      <c r="P6" s="22">
        <v>5</v>
      </c>
      <c r="Q6" s="22">
        <v>5</v>
      </c>
      <c r="T6" s="10">
        <v>4</v>
      </c>
      <c r="U6" s="10">
        <v>4</v>
      </c>
      <c r="V6" s="10">
        <v>5</v>
      </c>
      <c r="W6" s="10">
        <v>5</v>
      </c>
      <c r="X6" s="10">
        <v>5</v>
      </c>
    </row>
    <row r="7" spans="1:24" ht="23.25">
      <c r="A7" s="4">
        <v>6</v>
      </c>
      <c r="B7" s="24">
        <v>1</v>
      </c>
      <c r="C7" s="25">
        <v>3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30">
        <v>5</v>
      </c>
      <c r="K7" s="18">
        <v>5</v>
      </c>
      <c r="L7" s="22">
        <v>5</v>
      </c>
      <c r="M7" s="33">
        <v>5</v>
      </c>
      <c r="N7" s="22">
        <v>5</v>
      </c>
      <c r="O7" s="22">
        <v>5</v>
      </c>
      <c r="P7" s="22">
        <v>5</v>
      </c>
      <c r="Q7" s="22">
        <v>5</v>
      </c>
      <c r="T7" s="10">
        <v>5</v>
      </c>
      <c r="U7" s="10">
        <v>5</v>
      </c>
      <c r="V7" s="10">
        <v>5</v>
      </c>
      <c r="W7" s="10">
        <v>5</v>
      </c>
      <c r="X7" s="10">
        <v>5</v>
      </c>
    </row>
    <row r="8" spans="1:24" ht="23.25">
      <c r="A8" s="4">
        <v>7</v>
      </c>
      <c r="B8" s="24">
        <v>1</v>
      </c>
      <c r="C8" s="25">
        <v>3</v>
      </c>
      <c r="D8" s="6">
        <v>5</v>
      </c>
      <c r="E8" s="6">
        <v>4</v>
      </c>
      <c r="F8" s="6">
        <v>5</v>
      </c>
      <c r="G8" s="6">
        <v>5</v>
      </c>
      <c r="H8" s="6">
        <v>4</v>
      </c>
      <c r="I8" s="6">
        <v>4</v>
      </c>
      <c r="J8" s="30">
        <v>4</v>
      </c>
      <c r="K8" s="18">
        <v>4</v>
      </c>
      <c r="L8" s="22">
        <v>4</v>
      </c>
      <c r="M8" s="33">
        <v>5</v>
      </c>
      <c r="N8" s="22">
        <v>5</v>
      </c>
      <c r="O8" s="22">
        <v>4</v>
      </c>
      <c r="P8" s="22">
        <v>4</v>
      </c>
      <c r="Q8" s="22">
        <v>5</v>
      </c>
      <c r="T8" s="10">
        <v>5</v>
      </c>
      <c r="U8" s="10">
        <v>4</v>
      </c>
      <c r="V8" s="10">
        <v>4</v>
      </c>
      <c r="W8" s="10">
        <v>4</v>
      </c>
      <c r="X8" s="10">
        <v>4</v>
      </c>
    </row>
    <row r="9" spans="1:24" ht="23.25">
      <c r="A9" s="4">
        <v>8</v>
      </c>
      <c r="B9" s="24">
        <v>1</v>
      </c>
      <c r="C9" s="25">
        <v>3</v>
      </c>
      <c r="D9" s="6">
        <v>4</v>
      </c>
      <c r="E9" s="6">
        <v>5</v>
      </c>
      <c r="F9" s="6">
        <v>4</v>
      </c>
      <c r="G9" s="6">
        <v>4</v>
      </c>
      <c r="H9" s="6">
        <v>5</v>
      </c>
      <c r="I9" s="6">
        <v>4</v>
      </c>
      <c r="J9" s="30">
        <v>4</v>
      </c>
      <c r="K9" s="18">
        <v>4</v>
      </c>
      <c r="L9" s="22">
        <v>5</v>
      </c>
      <c r="M9" s="33">
        <v>4</v>
      </c>
      <c r="N9" s="22">
        <v>5</v>
      </c>
      <c r="O9" s="22">
        <v>4</v>
      </c>
      <c r="P9" s="22">
        <v>4</v>
      </c>
      <c r="Q9" s="22">
        <v>4</v>
      </c>
      <c r="T9" s="10">
        <v>4</v>
      </c>
      <c r="U9" s="10">
        <v>4</v>
      </c>
      <c r="V9" s="10">
        <v>5</v>
      </c>
      <c r="W9" s="10">
        <v>5</v>
      </c>
      <c r="X9" s="10">
        <v>4</v>
      </c>
    </row>
    <row r="10" spans="1:24" ht="23.25">
      <c r="A10" s="4">
        <v>9</v>
      </c>
      <c r="B10" s="24">
        <v>1</v>
      </c>
      <c r="C10" s="25">
        <v>3</v>
      </c>
      <c r="D10" s="6">
        <v>5</v>
      </c>
      <c r="E10" s="6">
        <v>5</v>
      </c>
      <c r="F10" s="6">
        <v>4</v>
      </c>
      <c r="G10" s="6">
        <v>4</v>
      </c>
      <c r="H10" s="6">
        <v>4</v>
      </c>
      <c r="I10" s="6">
        <v>4</v>
      </c>
      <c r="J10" s="30">
        <v>4</v>
      </c>
      <c r="K10" s="18">
        <v>4</v>
      </c>
      <c r="L10" s="22">
        <v>4</v>
      </c>
      <c r="M10" s="33">
        <v>4</v>
      </c>
      <c r="N10" s="22">
        <v>4</v>
      </c>
      <c r="O10" s="22">
        <v>4</v>
      </c>
      <c r="P10" s="22">
        <v>4</v>
      </c>
      <c r="Q10" s="22">
        <v>4</v>
      </c>
      <c r="T10" s="10">
        <v>4</v>
      </c>
      <c r="U10" s="10">
        <v>4</v>
      </c>
      <c r="V10" s="10">
        <v>4</v>
      </c>
      <c r="W10" s="10">
        <v>4</v>
      </c>
      <c r="X10" s="10">
        <v>4</v>
      </c>
    </row>
    <row r="11" spans="1:24" ht="23.25">
      <c r="A11" s="4">
        <v>10</v>
      </c>
      <c r="B11" s="24">
        <v>1</v>
      </c>
      <c r="C11" s="25">
        <v>3</v>
      </c>
      <c r="D11" s="6">
        <v>4</v>
      </c>
      <c r="E11" s="6">
        <v>5</v>
      </c>
      <c r="F11" s="6">
        <v>4</v>
      </c>
      <c r="G11" s="6">
        <v>4</v>
      </c>
      <c r="H11" s="6">
        <v>5</v>
      </c>
      <c r="I11" s="6">
        <v>5</v>
      </c>
      <c r="J11" s="30">
        <v>4</v>
      </c>
      <c r="K11" s="18">
        <v>4</v>
      </c>
      <c r="L11" s="22">
        <v>4</v>
      </c>
      <c r="M11" s="33">
        <v>4</v>
      </c>
      <c r="N11" s="22">
        <v>4</v>
      </c>
      <c r="O11" s="22">
        <v>4</v>
      </c>
      <c r="P11" s="22">
        <v>4</v>
      </c>
      <c r="Q11" s="22">
        <v>4</v>
      </c>
      <c r="T11" s="10">
        <v>5</v>
      </c>
      <c r="U11" s="10">
        <v>5</v>
      </c>
      <c r="V11" s="10">
        <v>5</v>
      </c>
      <c r="W11" s="10">
        <v>5</v>
      </c>
      <c r="X11" s="10">
        <v>5</v>
      </c>
    </row>
    <row r="12" spans="1:24" ht="23.25">
      <c r="A12" s="4">
        <v>11</v>
      </c>
      <c r="B12" s="24">
        <v>2</v>
      </c>
      <c r="C12" s="25">
        <v>3</v>
      </c>
      <c r="D12" s="6">
        <v>5</v>
      </c>
      <c r="E12" s="6">
        <v>4</v>
      </c>
      <c r="F12" s="6">
        <v>5</v>
      </c>
      <c r="G12" s="6">
        <v>5</v>
      </c>
      <c r="H12" s="6">
        <v>4</v>
      </c>
      <c r="I12" s="6">
        <v>4</v>
      </c>
      <c r="J12" s="30">
        <v>5</v>
      </c>
      <c r="K12" s="18">
        <v>5</v>
      </c>
      <c r="L12" s="22">
        <v>4</v>
      </c>
      <c r="M12" s="33">
        <v>5</v>
      </c>
      <c r="N12" s="22">
        <v>4</v>
      </c>
      <c r="O12" s="22">
        <v>5</v>
      </c>
      <c r="P12" s="22">
        <v>5</v>
      </c>
      <c r="Q12" s="22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</row>
    <row r="13" spans="1:24" ht="23.25">
      <c r="A13" s="4">
        <v>12</v>
      </c>
      <c r="B13" s="24">
        <v>1</v>
      </c>
      <c r="C13" s="25">
        <v>3</v>
      </c>
      <c r="D13" s="6">
        <v>4</v>
      </c>
      <c r="E13" s="6">
        <v>4</v>
      </c>
      <c r="F13" s="6">
        <v>4</v>
      </c>
      <c r="G13" s="6">
        <v>4</v>
      </c>
      <c r="H13" s="6">
        <v>4</v>
      </c>
      <c r="I13" s="6">
        <v>4</v>
      </c>
      <c r="J13" s="30">
        <v>4</v>
      </c>
      <c r="K13" s="18">
        <v>4</v>
      </c>
      <c r="L13" s="22">
        <v>4</v>
      </c>
      <c r="M13" s="33">
        <v>4</v>
      </c>
      <c r="N13" s="22">
        <v>4</v>
      </c>
      <c r="O13" s="22">
        <v>5</v>
      </c>
      <c r="P13" s="22">
        <v>5</v>
      </c>
      <c r="Q13" s="22">
        <v>5</v>
      </c>
      <c r="T13" s="10">
        <v>4</v>
      </c>
      <c r="U13" s="10">
        <v>4</v>
      </c>
      <c r="V13" s="10">
        <v>5</v>
      </c>
      <c r="W13" s="10">
        <v>5</v>
      </c>
      <c r="X13" s="10">
        <v>5</v>
      </c>
    </row>
    <row r="14" spans="1:24" ht="23.25">
      <c r="A14" s="4">
        <v>13</v>
      </c>
      <c r="B14" s="24">
        <v>1</v>
      </c>
      <c r="C14" s="25">
        <v>3</v>
      </c>
      <c r="D14" s="6">
        <v>5</v>
      </c>
      <c r="E14" s="6">
        <v>4</v>
      </c>
      <c r="F14" s="6">
        <v>5</v>
      </c>
      <c r="G14" s="6">
        <v>5</v>
      </c>
      <c r="H14" s="6">
        <v>4</v>
      </c>
      <c r="I14" s="6">
        <v>4</v>
      </c>
      <c r="J14" s="30">
        <v>4</v>
      </c>
      <c r="K14" s="18">
        <v>5</v>
      </c>
      <c r="L14" s="22">
        <v>5</v>
      </c>
      <c r="M14" s="33">
        <v>4</v>
      </c>
      <c r="N14" s="22">
        <v>4</v>
      </c>
      <c r="O14" s="22">
        <v>4</v>
      </c>
      <c r="P14" s="22">
        <v>4</v>
      </c>
      <c r="Q14" s="22">
        <v>4</v>
      </c>
      <c r="T14" s="10">
        <v>4</v>
      </c>
      <c r="U14" s="10">
        <v>5</v>
      </c>
      <c r="V14" s="10">
        <v>5</v>
      </c>
      <c r="W14" s="10">
        <v>4</v>
      </c>
      <c r="X14" s="10">
        <v>5</v>
      </c>
    </row>
    <row r="15" spans="1:24" ht="23.25">
      <c r="A15" s="4">
        <v>14</v>
      </c>
      <c r="B15" s="24">
        <v>2</v>
      </c>
      <c r="C15" s="25">
        <v>3</v>
      </c>
      <c r="D15" s="6">
        <v>5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30">
        <v>5</v>
      </c>
      <c r="K15" s="18">
        <v>5</v>
      </c>
      <c r="L15" s="22">
        <v>5</v>
      </c>
      <c r="M15" s="33">
        <v>5</v>
      </c>
      <c r="N15" s="22">
        <v>5</v>
      </c>
      <c r="O15" s="22">
        <v>5</v>
      </c>
      <c r="P15" s="22">
        <v>5</v>
      </c>
      <c r="Q15" s="22">
        <v>5</v>
      </c>
      <c r="T15" s="10">
        <v>5</v>
      </c>
      <c r="U15" s="10">
        <v>5</v>
      </c>
      <c r="V15" s="10">
        <v>5</v>
      </c>
      <c r="W15" s="10">
        <v>5</v>
      </c>
      <c r="X15" s="10">
        <v>5</v>
      </c>
    </row>
    <row r="16" spans="1:17" ht="23.25">
      <c r="A16" s="4">
        <v>15</v>
      </c>
      <c r="B16" s="24"/>
      <c r="C16" s="25"/>
      <c r="D16" s="6"/>
      <c r="E16" s="6"/>
      <c r="F16" s="6"/>
      <c r="G16" s="6"/>
      <c r="H16" s="6"/>
      <c r="I16" s="6"/>
      <c r="J16" s="30"/>
      <c r="K16" s="18"/>
      <c r="L16" s="22"/>
      <c r="M16" s="33"/>
      <c r="N16" s="22"/>
      <c r="O16" s="22"/>
      <c r="P16" s="22"/>
      <c r="Q16" s="22"/>
    </row>
    <row r="17" spans="1:17" ht="23.25">
      <c r="A17" s="4">
        <v>16</v>
      </c>
      <c r="B17" s="24"/>
      <c r="C17" s="25"/>
      <c r="D17" s="6"/>
      <c r="E17" s="6"/>
      <c r="F17" s="6"/>
      <c r="G17" s="6"/>
      <c r="H17" s="6"/>
      <c r="I17" s="6"/>
      <c r="J17" s="30"/>
      <c r="K17" s="18"/>
      <c r="L17" s="22"/>
      <c r="M17" s="33"/>
      <c r="N17" s="22"/>
      <c r="O17" s="22"/>
      <c r="P17" s="22"/>
      <c r="Q17" s="22"/>
    </row>
    <row r="18" spans="1:17" ht="23.25">
      <c r="A18" s="4">
        <v>17</v>
      </c>
      <c r="B18" s="24"/>
      <c r="C18" s="25"/>
      <c r="D18" s="6"/>
      <c r="E18" s="6"/>
      <c r="F18" s="6"/>
      <c r="G18" s="6"/>
      <c r="H18" s="6"/>
      <c r="I18" s="6"/>
      <c r="J18" s="30"/>
      <c r="K18" s="18"/>
      <c r="L18" s="22"/>
      <c r="M18" s="33"/>
      <c r="N18" s="22"/>
      <c r="O18" s="22"/>
      <c r="P18" s="22"/>
      <c r="Q18" s="22"/>
    </row>
    <row r="19" spans="1:17" ht="23.25">
      <c r="A19" s="4">
        <v>18</v>
      </c>
      <c r="B19" s="24"/>
      <c r="C19" s="25"/>
      <c r="D19" s="6"/>
      <c r="E19" s="6"/>
      <c r="F19" s="6"/>
      <c r="G19" s="6"/>
      <c r="H19" s="6"/>
      <c r="I19" s="6"/>
      <c r="J19" s="30"/>
      <c r="K19" s="18"/>
      <c r="L19" s="22"/>
      <c r="M19" s="33"/>
      <c r="N19" s="22"/>
      <c r="O19" s="22"/>
      <c r="P19" s="22"/>
      <c r="Q19" s="22"/>
    </row>
    <row r="20" spans="1:17" ht="23.25">
      <c r="A20" s="4">
        <v>19</v>
      </c>
      <c r="B20" s="24"/>
      <c r="C20" s="25"/>
      <c r="D20" s="6"/>
      <c r="E20" s="6"/>
      <c r="F20" s="6"/>
      <c r="G20" s="6"/>
      <c r="H20" s="6"/>
      <c r="I20" s="6"/>
      <c r="J20" s="30"/>
      <c r="K20" s="18"/>
      <c r="L20" s="22"/>
      <c r="M20" s="33"/>
      <c r="N20" s="22"/>
      <c r="O20" s="22"/>
      <c r="P20" s="22"/>
      <c r="Q20" s="22"/>
    </row>
    <row r="21" spans="1:17" ht="23.25">
      <c r="A21" s="4">
        <v>20</v>
      </c>
      <c r="B21" s="24"/>
      <c r="C21" s="25"/>
      <c r="D21" s="6"/>
      <c r="E21" s="6"/>
      <c r="F21" s="6"/>
      <c r="G21" s="6"/>
      <c r="H21" s="6"/>
      <c r="I21" s="6"/>
      <c r="J21" s="30"/>
      <c r="K21" s="18"/>
      <c r="L21" s="22"/>
      <c r="M21" s="33"/>
      <c r="N21" s="22"/>
      <c r="O21" s="22"/>
      <c r="P21" s="22"/>
      <c r="Q21" s="22"/>
    </row>
    <row r="22" spans="1:17" ht="23.25">
      <c r="A22" s="4">
        <v>21</v>
      </c>
      <c r="B22" s="24"/>
      <c r="C22" s="25"/>
      <c r="D22" s="6"/>
      <c r="E22" s="6"/>
      <c r="F22" s="6"/>
      <c r="G22" s="6"/>
      <c r="H22" s="6"/>
      <c r="I22" s="6"/>
      <c r="J22" s="30"/>
      <c r="K22" s="18"/>
      <c r="L22" s="22"/>
      <c r="M22" s="33"/>
      <c r="N22" s="22"/>
      <c r="O22" s="22"/>
      <c r="P22" s="22"/>
      <c r="Q22" s="22"/>
    </row>
    <row r="23" spans="1:17" ht="23.25">
      <c r="A23" s="4">
        <v>22</v>
      </c>
      <c r="B23" s="24"/>
      <c r="C23" s="25"/>
      <c r="D23" s="6"/>
      <c r="E23" s="6"/>
      <c r="F23" s="6"/>
      <c r="G23" s="6"/>
      <c r="H23" s="6"/>
      <c r="I23" s="6"/>
      <c r="J23" s="30"/>
      <c r="K23" s="18"/>
      <c r="L23" s="22"/>
      <c r="M23" s="33"/>
      <c r="N23" s="22"/>
      <c r="O23" s="22"/>
      <c r="P23" s="22"/>
      <c r="Q23" s="22"/>
    </row>
    <row r="24" spans="1:17" ht="23.25">
      <c r="A24" s="4">
        <v>23</v>
      </c>
      <c r="B24" s="24"/>
      <c r="C24" s="25"/>
      <c r="D24" s="6"/>
      <c r="E24" s="6"/>
      <c r="F24" s="6"/>
      <c r="G24" s="6"/>
      <c r="H24" s="6"/>
      <c r="I24" s="6"/>
      <c r="J24" s="30"/>
      <c r="K24" s="18"/>
      <c r="L24" s="22"/>
      <c r="M24" s="33"/>
      <c r="N24" s="22"/>
      <c r="O24" s="22"/>
      <c r="P24" s="22"/>
      <c r="Q24" s="22"/>
    </row>
    <row r="25" spans="1:17" ht="23.25">
      <c r="A25" s="4">
        <v>24</v>
      </c>
      <c r="B25" s="24"/>
      <c r="C25" s="25"/>
      <c r="D25" s="6"/>
      <c r="E25" s="6"/>
      <c r="F25" s="6"/>
      <c r="G25" s="6"/>
      <c r="H25" s="6"/>
      <c r="I25" s="6"/>
      <c r="J25" s="30"/>
      <c r="K25" s="18"/>
      <c r="L25" s="22"/>
      <c r="M25" s="33"/>
      <c r="N25" s="22"/>
      <c r="O25" s="22"/>
      <c r="P25" s="22"/>
      <c r="Q25" s="22"/>
    </row>
    <row r="26" spans="1:17" ht="23.25">
      <c r="A26" s="4">
        <v>25</v>
      </c>
      <c r="B26" s="24"/>
      <c r="C26" s="25"/>
      <c r="D26" s="6"/>
      <c r="E26" s="6"/>
      <c r="F26" s="6"/>
      <c r="G26" s="6"/>
      <c r="H26" s="6"/>
      <c r="I26" s="6"/>
      <c r="J26" s="30"/>
      <c r="K26" s="18"/>
      <c r="L26" s="22"/>
      <c r="M26" s="33"/>
      <c r="N26" s="22"/>
      <c r="O26" s="22"/>
      <c r="P26" s="22"/>
      <c r="Q26" s="22"/>
    </row>
    <row r="27" spans="1:17" ht="23.25">
      <c r="A27" s="4">
        <v>26</v>
      </c>
      <c r="B27" s="24"/>
      <c r="C27" s="25"/>
      <c r="D27" s="6"/>
      <c r="E27" s="6"/>
      <c r="F27" s="6"/>
      <c r="G27" s="6"/>
      <c r="H27" s="6"/>
      <c r="I27" s="6"/>
      <c r="J27" s="30"/>
      <c r="K27" s="18"/>
      <c r="L27" s="22"/>
      <c r="M27" s="33"/>
      <c r="N27" s="22"/>
      <c r="O27" s="22"/>
      <c r="P27" s="22"/>
      <c r="Q27" s="22"/>
    </row>
    <row r="28" spans="1:17" ht="23.25">
      <c r="A28" s="4">
        <v>27</v>
      </c>
      <c r="B28" s="24"/>
      <c r="C28" s="25"/>
      <c r="D28" s="6"/>
      <c r="E28" s="6"/>
      <c r="F28" s="6"/>
      <c r="G28" s="6"/>
      <c r="H28" s="6"/>
      <c r="I28" s="6"/>
      <c r="J28" s="30"/>
      <c r="K28" s="18"/>
      <c r="L28" s="22"/>
      <c r="M28" s="33"/>
      <c r="N28" s="22"/>
      <c r="O28" s="22"/>
      <c r="P28" s="22"/>
      <c r="Q28" s="22"/>
    </row>
    <row r="29" spans="1:17" ht="23.25">
      <c r="A29" s="4">
        <v>28</v>
      </c>
      <c r="B29" s="24"/>
      <c r="C29" s="25"/>
      <c r="D29" s="6"/>
      <c r="E29" s="6"/>
      <c r="F29" s="6"/>
      <c r="G29" s="6"/>
      <c r="H29" s="6"/>
      <c r="I29" s="6"/>
      <c r="J29" s="30"/>
      <c r="K29" s="18"/>
      <c r="L29" s="22"/>
      <c r="M29" s="33"/>
      <c r="N29" s="22"/>
      <c r="O29" s="22"/>
      <c r="P29" s="22"/>
      <c r="Q29" s="22"/>
    </row>
    <row r="30" spans="1:17" ht="23.25">
      <c r="A30" s="4">
        <v>29</v>
      </c>
      <c r="B30" s="24"/>
      <c r="C30" s="25"/>
      <c r="D30" s="6"/>
      <c r="E30" s="6"/>
      <c r="F30" s="6"/>
      <c r="G30" s="6"/>
      <c r="H30" s="6"/>
      <c r="I30" s="6"/>
      <c r="J30" s="30"/>
      <c r="K30" s="18"/>
      <c r="L30" s="22"/>
      <c r="M30" s="33"/>
      <c r="N30" s="22"/>
      <c r="O30" s="22"/>
      <c r="P30" s="22"/>
      <c r="Q30" s="22"/>
    </row>
    <row r="31" spans="1:17" ht="23.25">
      <c r="A31" s="4">
        <v>30</v>
      </c>
      <c r="B31" s="24"/>
      <c r="C31" s="25"/>
      <c r="D31" s="6"/>
      <c r="E31" s="6"/>
      <c r="F31" s="6"/>
      <c r="G31" s="6"/>
      <c r="H31" s="6"/>
      <c r="I31" s="6"/>
      <c r="J31" s="30"/>
      <c r="K31" s="18"/>
      <c r="L31" s="22"/>
      <c r="M31" s="33"/>
      <c r="N31" s="22"/>
      <c r="O31" s="22"/>
      <c r="P31" s="22"/>
      <c r="Q31" s="22"/>
    </row>
    <row r="32" spans="1:17" ht="23.25">
      <c r="A32" s="4">
        <v>31</v>
      </c>
      <c r="B32" s="24"/>
      <c r="C32" s="25"/>
      <c r="D32" s="6"/>
      <c r="E32" s="6"/>
      <c r="F32" s="6"/>
      <c r="G32" s="6"/>
      <c r="H32" s="6"/>
      <c r="I32" s="6"/>
      <c r="J32" s="30"/>
      <c r="K32" s="18"/>
      <c r="L32" s="22"/>
      <c r="M32" s="33"/>
      <c r="N32" s="22"/>
      <c r="O32" s="22"/>
      <c r="P32" s="22"/>
      <c r="Q32" s="22"/>
    </row>
    <row r="33" spans="1:17" ht="23.25">
      <c r="A33" s="4">
        <v>32</v>
      </c>
      <c r="B33" s="24"/>
      <c r="C33" s="25"/>
      <c r="D33" s="6"/>
      <c r="E33" s="6"/>
      <c r="F33" s="6"/>
      <c r="G33" s="6"/>
      <c r="H33" s="6"/>
      <c r="I33" s="6"/>
      <c r="J33" s="30"/>
      <c r="K33" s="18"/>
      <c r="L33" s="22"/>
      <c r="M33" s="33"/>
      <c r="N33" s="22"/>
      <c r="O33" s="22"/>
      <c r="P33" s="22"/>
      <c r="Q33" s="22"/>
    </row>
    <row r="34" spans="1:17" ht="23.25">
      <c r="A34" s="4">
        <v>33</v>
      </c>
      <c r="B34" s="24"/>
      <c r="C34" s="25"/>
      <c r="D34" s="6"/>
      <c r="E34" s="6"/>
      <c r="F34" s="6"/>
      <c r="G34" s="6"/>
      <c r="H34" s="6"/>
      <c r="I34" s="6"/>
      <c r="J34" s="30"/>
      <c r="K34" s="18"/>
      <c r="L34" s="22"/>
      <c r="M34" s="33"/>
      <c r="N34" s="22"/>
      <c r="O34" s="22"/>
      <c r="P34" s="22"/>
      <c r="Q34" s="22"/>
    </row>
    <row r="35" spans="1:17" ht="23.25">
      <c r="A35" s="4">
        <v>34</v>
      </c>
      <c r="B35" s="24"/>
      <c r="C35" s="25"/>
      <c r="D35" s="6"/>
      <c r="E35" s="6"/>
      <c r="F35" s="6"/>
      <c r="G35" s="6"/>
      <c r="H35" s="6"/>
      <c r="I35" s="6"/>
      <c r="J35" s="30"/>
      <c r="K35" s="18"/>
      <c r="L35" s="22"/>
      <c r="M35" s="33"/>
      <c r="N35" s="22"/>
      <c r="O35" s="22"/>
      <c r="P35" s="22"/>
      <c r="Q35" s="22"/>
    </row>
    <row r="36" spans="1:17" ht="23.25">
      <c r="A36" s="4">
        <v>37</v>
      </c>
      <c r="B36" s="24"/>
      <c r="C36" s="25"/>
      <c r="D36" s="6"/>
      <c r="E36" s="6"/>
      <c r="F36" s="6"/>
      <c r="G36" s="6"/>
      <c r="H36" s="6"/>
      <c r="I36" s="6"/>
      <c r="J36" s="30"/>
      <c r="K36" s="18"/>
      <c r="L36" s="22"/>
      <c r="M36" s="33"/>
      <c r="N36" s="22"/>
      <c r="O36" s="22"/>
      <c r="P36" s="22"/>
      <c r="Q36" s="22"/>
    </row>
    <row r="37" spans="1:17" ht="23.25">
      <c r="A37" s="8" t="s">
        <v>3</v>
      </c>
      <c r="B37" s="25">
        <f>COUNT(B2:B36)</f>
        <v>14</v>
      </c>
      <c r="C37" s="25"/>
      <c r="D37" s="7"/>
      <c r="E37" s="7"/>
      <c r="F37" s="7"/>
      <c r="G37" s="7"/>
      <c r="H37" s="7"/>
      <c r="I37" s="7"/>
      <c r="J37" s="7"/>
      <c r="K37" s="7"/>
      <c r="L37" s="7"/>
      <c r="M37" s="6"/>
      <c r="N37" s="6"/>
      <c r="O37" s="6"/>
      <c r="P37" s="6"/>
      <c r="Q37" s="6"/>
    </row>
    <row r="39" spans="2:25" s="9" customFormat="1" ht="23.25">
      <c r="B39" s="26" t="s">
        <v>2</v>
      </c>
      <c r="C39" s="26"/>
      <c r="D39" s="87">
        <f aca="true" t="shared" si="0" ref="D39:Q39">AVERAGE(D2:D36)</f>
        <v>4.642857142857143</v>
      </c>
      <c r="E39" s="87">
        <f t="shared" si="0"/>
        <v>4.642857142857143</v>
      </c>
      <c r="F39" s="87">
        <f t="shared" si="0"/>
        <v>4.571428571428571</v>
      </c>
      <c r="G39" s="87">
        <f t="shared" si="0"/>
        <v>4.714285714285714</v>
      </c>
      <c r="H39" s="87">
        <f t="shared" si="0"/>
        <v>4.571428571428571</v>
      </c>
      <c r="I39" s="87">
        <f t="shared" si="0"/>
        <v>4.357142857142857</v>
      </c>
      <c r="J39" s="89">
        <f t="shared" si="0"/>
        <v>4.461538461538462</v>
      </c>
      <c r="K39" s="89">
        <f t="shared" si="0"/>
        <v>4.538461538461538</v>
      </c>
      <c r="L39" s="91">
        <f t="shared" si="0"/>
        <v>4.5</v>
      </c>
      <c r="M39" s="91">
        <f t="shared" si="0"/>
        <v>4.615384615384615</v>
      </c>
      <c r="N39" s="91">
        <f t="shared" si="0"/>
        <v>4.571428571428571</v>
      </c>
      <c r="O39" s="91">
        <f t="shared" si="0"/>
        <v>4.642857142857143</v>
      </c>
      <c r="P39" s="91">
        <f t="shared" si="0"/>
        <v>4.642857142857143</v>
      </c>
      <c r="Q39" s="91">
        <f t="shared" si="0"/>
        <v>4.642857142857143</v>
      </c>
      <c r="R39" s="42">
        <f>AVERAGE(D39:Q39)</f>
        <v>4.57967032967033</v>
      </c>
      <c r="T39" s="87">
        <f>AVERAGE(T2:T36)</f>
        <v>4.571428571428571</v>
      </c>
      <c r="U39" s="87">
        <f>AVERAGE(U2:U36)</f>
        <v>4.571428571428571</v>
      </c>
      <c r="V39" s="87">
        <f>AVERAGE(V2:V36)</f>
        <v>4.785714285714286</v>
      </c>
      <c r="W39" s="87">
        <f>AVERAGE(W2:W36)</f>
        <v>4.714285714285714</v>
      </c>
      <c r="X39" s="87">
        <f>AVERAGE(X2:X36)</f>
        <v>4.714285714285714</v>
      </c>
      <c r="Y39" s="42">
        <f>AVERAGE(T39:X39)</f>
        <v>4.671428571428572</v>
      </c>
    </row>
    <row r="40" spans="2:25" s="9" customFormat="1" ht="23.25">
      <c r="B40" s="26" t="s">
        <v>1</v>
      </c>
      <c r="C40" s="26"/>
      <c r="D40" s="88">
        <f aca="true" t="shared" si="1" ref="D40:Q40">STDEV(D2:D36)</f>
        <v>0.4972451580988475</v>
      </c>
      <c r="E40" s="88">
        <f t="shared" si="1"/>
        <v>0.4972451580988475</v>
      </c>
      <c r="F40" s="88">
        <f t="shared" si="1"/>
        <v>0.5135525910130967</v>
      </c>
      <c r="G40" s="88">
        <f t="shared" si="1"/>
        <v>0.4688072309384934</v>
      </c>
      <c r="H40" s="88">
        <f t="shared" si="1"/>
        <v>0.5135525910130967</v>
      </c>
      <c r="I40" s="88">
        <f t="shared" si="1"/>
        <v>0.4972451580988475</v>
      </c>
      <c r="J40" s="90">
        <f t="shared" si="1"/>
        <v>0.5188745216627705</v>
      </c>
      <c r="K40" s="90">
        <f t="shared" si="1"/>
        <v>0.5188745216627705</v>
      </c>
      <c r="L40" s="92">
        <f t="shared" si="1"/>
        <v>0.5188745216627708</v>
      </c>
      <c r="M40" s="92">
        <f t="shared" si="1"/>
        <v>0.5063696835418348</v>
      </c>
      <c r="N40" s="92">
        <f t="shared" si="1"/>
        <v>0.5135525910130967</v>
      </c>
      <c r="O40" s="92">
        <f t="shared" si="1"/>
        <v>0.4972451580988475</v>
      </c>
      <c r="P40" s="92">
        <f t="shared" si="1"/>
        <v>0.4972451580988475</v>
      </c>
      <c r="Q40" s="92">
        <f t="shared" si="1"/>
        <v>0.4972451580988475</v>
      </c>
      <c r="R40" s="42">
        <f>STDEVA(D2:Q36)</f>
        <v>0.494791524634105</v>
      </c>
      <c r="T40" s="87">
        <f>STDEV(T2:T36)</f>
        <v>0.5135525910130967</v>
      </c>
      <c r="U40" s="87">
        <f>STDEV(U2:U36)</f>
        <v>0.5135525910130967</v>
      </c>
      <c r="V40" s="87">
        <f>STDEV(V2:V36)</f>
        <v>0.42581531362631786</v>
      </c>
      <c r="W40" s="87">
        <f>STDEV(W2:W36)</f>
        <v>0.4688072309384934</v>
      </c>
      <c r="X40" s="87">
        <f>STDEV(X2:X36)</f>
        <v>0.4688072309384934</v>
      </c>
      <c r="Y40" s="42">
        <f>STDEVA(T2:X36)</f>
        <v>0.47308511264837183</v>
      </c>
    </row>
    <row r="42" spans="2:17" s="10" customFormat="1" ht="23.25">
      <c r="B42" s="11" t="s">
        <v>10</v>
      </c>
      <c r="C42" s="11"/>
      <c r="D42" s="34"/>
      <c r="E42" s="34"/>
      <c r="F42" s="20"/>
      <c r="G42" s="20"/>
      <c r="H42" s="20"/>
      <c r="I42" s="20"/>
      <c r="J42" s="12"/>
      <c r="K42" s="12"/>
      <c r="L42" s="12"/>
      <c r="M42" s="35" t="s">
        <v>24</v>
      </c>
      <c r="N42" s="35"/>
      <c r="O42" s="35"/>
      <c r="P42" s="35"/>
      <c r="Q42" s="35"/>
    </row>
    <row r="43" spans="2:19" s="10" customFormat="1" ht="23.25">
      <c r="B43" s="136" t="s">
        <v>26</v>
      </c>
      <c r="C43" s="136"/>
      <c r="D43" s="10">
        <f>COUNTIF(C2:C36,1)</f>
        <v>1</v>
      </c>
      <c r="E43" s="41">
        <f>D43*100/$D$46</f>
        <v>7.142857142857143</v>
      </c>
      <c r="F43" s="41"/>
      <c r="G43" s="41"/>
      <c r="H43" s="41"/>
      <c r="I43" s="41"/>
      <c r="J43" s="12"/>
      <c r="K43" s="12"/>
      <c r="L43" s="12"/>
      <c r="M43" s="16" t="s">
        <v>29</v>
      </c>
      <c r="N43" s="16"/>
      <c r="O43" s="16"/>
      <c r="P43" s="16">
        <f>COUNTIF(B2:B15,1)</f>
        <v>8</v>
      </c>
      <c r="Q43" s="16"/>
      <c r="S43" s="27"/>
    </row>
    <row r="44" spans="2:19" s="10" customFormat="1" ht="23.25">
      <c r="B44" s="136" t="s">
        <v>27</v>
      </c>
      <c r="C44" s="136"/>
      <c r="D44" s="10">
        <f>COUNTIF(C2:C36,2)</f>
        <v>4</v>
      </c>
      <c r="E44" s="41">
        <f>D44*100/$D$46</f>
        <v>28.571428571428573</v>
      </c>
      <c r="F44" s="41"/>
      <c r="G44" s="41"/>
      <c r="H44" s="41"/>
      <c r="I44" s="41"/>
      <c r="J44" s="12"/>
      <c r="K44" s="12"/>
      <c r="L44" s="12"/>
      <c r="M44" s="16" t="s">
        <v>30</v>
      </c>
      <c r="N44" s="16"/>
      <c r="O44" s="16"/>
      <c r="P44" s="16">
        <f>COUNTIF(B3:B16,2)</f>
        <v>6</v>
      </c>
      <c r="Q44" s="16"/>
      <c r="S44" s="27"/>
    </row>
    <row r="45" spans="2:19" s="10" customFormat="1" ht="23.25">
      <c r="B45" s="13" t="s">
        <v>28</v>
      </c>
      <c r="C45" s="13"/>
      <c r="D45" s="10">
        <f>COUNTIF(C2:C36,3)</f>
        <v>9</v>
      </c>
      <c r="E45" s="41">
        <f>D45*100/$D$46</f>
        <v>64.28571428571429</v>
      </c>
      <c r="F45" s="41"/>
      <c r="G45" s="41"/>
      <c r="H45" s="41"/>
      <c r="I45" s="41"/>
      <c r="J45" s="14"/>
      <c r="K45" s="14"/>
      <c r="L45" s="14"/>
      <c r="M45" s="16"/>
      <c r="N45" s="16"/>
      <c r="O45" s="16"/>
      <c r="P45" s="16">
        <f>SUM(P43:P44)</f>
        <v>14</v>
      </c>
      <c r="Q45" s="16"/>
      <c r="S45" s="27"/>
    </row>
    <row r="46" spans="2:19" s="10" customFormat="1" ht="23.25">
      <c r="B46" s="11" t="s">
        <v>4</v>
      </c>
      <c r="C46" s="11"/>
      <c r="D46" s="20">
        <f>SUM(D43:D45)</f>
        <v>14</v>
      </c>
      <c r="E46" s="43">
        <f>SUM(E43:E45)</f>
        <v>100</v>
      </c>
      <c r="F46" s="43"/>
      <c r="G46" s="43"/>
      <c r="H46" s="43"/>
      <c r="I46" s="43"/>
      <c r="J46" s="12"/>
      <c r="K46" s="12"/>
      <c r="L46" s="12"/>
      <c r="M46" s="5"/>
      <c r="N46" s="5"/>
      <c r="O46" s="5"/>
      <c r="P46" s="5"/>
      <c r="Q46" s="5"/>
      <c r="S46" s="27"/>
    </row>
    <row r="47" spans="4:19" s="10" customFormat="1" ht="23.25">
      <c r="D47" s="12"/>
      <c r="E47" s="12"/>
      <c r="F47" s="12"/>
      <c r="G47" s="12"/>
      <c r="H47" s="12"/>
      <c r="I47" s="12"/>
      <c r="J47" s="12"/>
      <c r="K47" s="12"/>
      <c r="L47" s="12"/>
      <c r="M47" s="5"/>
      <c r="N47" s="5"/>
      <c r="O47" s="5"/>
      <c r="P47" s="5"/>
      <c r="Q47" s="5"/>
      <c r="S47" s="27"/>
    </row>
    <row r="48" spans="4:19" s="10" customFormat="1" ht="23.25">
      <c r="D48" s="12"/>
      <c r="E48" s="12"/>
      <c r="F48" s="12"/>
      <c r="G48" s="12"/>
      <c r="H48" s="12"/>
      <c r="I48" s="12"/>
      <c r="J48" s="12"/>
      <c r="K48" s="12"/>
      <c r="L48" s="12"/>
      <c r="M48" s="5"/>
      <c r="N48" s="5"/>
      <c r="O48" s="5"/>
      <c r="P48" s="5"/>
      <c r="Q48" s="5"/>
      <c r="S48" s="27"/>
    </row>
  </sheetData>
  <sheetProtection/>
  <mergeCells count="2">
    <mergeCell ref="B43:C43"/>
    <mergeCell ref="B44:C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130" zoomScaleNormal="130" zoomScalePageLayoutView="0" workbookViewId="0" topLeftCell="A1">
      <selection activeCell="K18" sqref="K18"/>
    </sheetView>
  </sheetViews>
  <sheetFormatPr defaultColWidth="9.140625" defaultRowHeight="21.75"/>
  <cols>
    <col min="1" max="1" width="9.421875" style="40" customWidth="1"/>
    <col min="2" max="2" width="11.57421875" style="40" customWidth="1"/>
    <col min="3" max="3" width="11.7109375" style="40" customWidth="1"/>
    <col min="4" max="7" width="9.140625" style="40" customWidth="1"/>
    <col min="8" max="8" width="8.00390625" style="40" customWidth="1"/>
    <col min="9" max="10" width="7.8515625" style="40" customWidth="1"/>
    <col min="11" max="11" width="8.57421875" style="40" customWidth="1"/>
    <col min="12" max="16384" width="9.140625" style="40" customWidth="1"/>
  </cols>
  <sheetData>
    <row r="1" spans="1:11" ht="24">
      <c r="A1" s="137" t="s">
        <v>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4">
      <c r="A2" s="138" t="s">
        <v>76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4">
      <c r="A3" s="137" t="s">
        <v>77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4">
      <c r="A4" s="137" t="s">
        <v>38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24">
      <c r="A5" s="137" t="s">
        <v>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7" ht="24">
      <c r="A7" s="40" t="s">
        <v>91</v>
      </c>
    </row>
    <row r="8" ht="24">
      <c r="A8" s="40" t="s">
        <v>78</v>
      </c>
    </row>
    <row r="9" s="100" customFormat="1" ht="24">
      <c r="A9" s="40" t="s">
        <v>79</v>
      </c>
    </row>
    <row r="10" s="100" customFormat="1" ht="24">
      <c r="A10" s="40" t="s">
        <v>80</v>
      </c>
    </row>
    <row r="11" s="100" customFormat="1" ht="24">
      <c r="A11" s="40" t="s">
        <v>81</v>
      </c>
    </row>
    <row r="12" s="101" customFormat="1" ht="23.25">
      <c r="A12" s="13" t="s">
        <v>92</v>
      </c>
    </row>
    <row r="13" s="101" customFormat="1" ht="23.25">
      <c r="A13" s="13" t="s">
        <v>82</v>
      </c>
    </row>
    <row r="14" s="101" customFormat="1" ht="23.25">
      <c r="A14" s="13" t="s">
        <v>83</v>
      </c>
    </row>
    <row r="15" s="101" customFormat="1" ht="23.25">
      <c r="A15" s="13" t="s">
        <v>84</v>
      </c>
    </row>
    <row r="16" spans="1:2" s="101" customFormat="1" ht="24">
      <c r="A16" s="13" t="s">
        <v>93</v>
      </c>
      <c r="B16" s="40"/>
    </row>
    <row r="17" spans="1:2" s="101" customFormat="1" ht="24">
      <c r="A17" s="13" t="s">
        <v>94</v>
      </c>
      <c r="B17" s="40"/>
    </row>
    <row r="18" ht="24">
      <c r="A18" s="40" t="s">
        <v>95</v>
      </c>
    </row>
    <row r="19" ht="24">
      <c r="A19" s="13" t="s">
        <v>86</v>
      </c>
    </row>
    <row r="20" ht="24">
      <c r="A20" s="13" t="s">
        <v>87</v>
      </c>
    </row>
    <row r="21" ht="24">
      <c r="A21" s="13" t="s">
        <v>88</v>
      </c>
    </row>
    <row r="22" ht="24">
      <c r="A22" s="13" t="s">
        <v>89</v>
      </c>
    </row>
  </sheetData>
  <sheetProtection/>
  <mergeCells count="5">
    <mergeCell ref="A4:K4"/>
    <mergeCell ref="A1:K1"/>
    <mergeCell ref="A2:K2"/>
    <mergeCell ref="A3:K3"/>
    <mergeCell ref="A5:K5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="120" zoomScaleNormal="120" zoomScalePageLayoutView="0" workbookViewId="0" topLeftCell="G46">
      <selection activeCell="M39" sqref="M39"/>
    </sheetView>
  </sheetViews>
  <sheetFormatPr defaultColWidth="9.140625" defaultRowHeight="21.75"/>
  <cols>
    <col min="1" max="1" width="12.421875" style="5" customWidth="1"/>
    <col min="2" max="2" width="9.140625" style="5" customWidth="1"/>
    <col min="3" max="3" width="17.7109375" style="5" customWidth="1"/>
    <col min="4" max="4" width="11.421875" style="5" customWidth="1"/>
    <col min="5" max="5" width="7.8515625" style="10" customWidth="1"/>
    <col min="6" max="6" width="8.00390625" style="10" customWidth="1"/>
    <col min="7" max="7" width="16.140625" style="10" bestFit="1" customWidth="1"/>
    <col min="8" max="10" width="9.140625" style="5" customWidth="1"/>
    <col min="11" max="11" width="19.7109375" style="5" customWidth="1"/>
    <col min="12" max="12" width="19.8515625" style="5" customWidth="1"/>
    <col min="13" max="13" width="24.421875" style="5" customWidth="1"/>
    <col min="14" max="14" width="6.7109375" style="5" customWidth="1"/>
    <col min="15" max="15" width="6.8515625" style="5" customWidth="1"/>
    <col min="16" max="16" width="17.00390625" style="5" bestFit="1" customWidth="1"/>
    <col min="17" max="16384" width="9.140625" style="5" customWidth="1"/>
  </cols>
  <sheetData>
    <row r="1" spans="1:16" ht="23.25">
      <c r="A1" s="164" t="s">
        <v>34</v>
      </c>
      <c r="B1" s="164"/>
      <c r="C1" s="164"/>
      <c r="D1" s="164"/>
      <c r="E1" s="164"/>
      <c r="F1" s="164"/>
      <c r="G1" s="164"/>
      <c r="H1" s="164"/>
      <c r="I1" s="164"/>
      <c r="J1" s="165" t="s">
        <v>45</v>
      </c>
      <c r="K1" s="165"/>
      <c r="L1" s="165"/>
      <c r="M1" s="165"/>
      <c r="N1" s="165"/>
      <c r="O1" s="165"/>
      <c r="P1" s="165"/>
    </row>
    <row r="2" spans="1:9" ht="23.25">
      <c r="A2" s="164" t="s">
        <v>35</v>
      </c>
      <c r="B2" s="164"/>
      <c r="C2" s="164"/>
      <c r="D2" s="164"/>
      <c r="E2" s="164"/>
      <c r="F2" s="164"/>
      <c r="G2" s="164"/>
      <c r="H2" s="164"/>
      <c r="I2" s="164"/>
    </row>
    <row r="3" spans="1:16" ht="23.25">
      <c r="A3" s="164" t="s">
        <v>36</v>
      </c>
      <c r="B3" s="164"/>
      <c r="C3" s="164"/>
      <c r="D3" s="164"/>
      <c r="E3" s="164"/>
      <c r="F3" s="164"/>
      <c r="G3" s="164"/>
      <c r="H3" s="164"/>
      <c r="I3" s="164"/>
      <c r="J3" s="36" t="s">
        <v>15</v>
      </c>
      <c r="N3" s="10"/>
      <c r="O3" s="10"/>
      <c r="P3" s="10"/>
    </row>
    <row r="4" spans="1:16" ht="24" thickBot="1">
      <c r="A4" s="164" t="s">
        <v>38</v>
      </c>
      <c r="B4" s="164"/>
      <c r="C4" s="164"/>
      <c r="D4" s="164"/>
      <c r="E4" s="164"/>
      <c r="F4" s="164"/>
      <c r="G4" s="164"/>
      <c r="H4" s="164"/>
      <c r="I4" s="164"/>
      <c r="J4" s="44" t="s">
        <v>97</v>
      </c>
      <c r="N4" s="10"/>
      <c r="O4" s="10"/>
      <c r="P4" s="10"/>
    </row>
    <row r="5" spans="1:16" ht="24" thickTop="1">
      <c r="A5" s="164" t="s">
        <v>37</v>
      </c>
      <c r="B5" s="164"/>
      <c r="C5" s="164"/>
      <c r="D5" s="164"/>
      <c r="E5" s="164"/>
      <c r="F5" s="164"/>
      <c r="G5" s="164"/>
      <c r="H5" s="164"/>
      <c r="I5" s="164"/>
      <c r="J5" s="142" t="s">
        <v>5</v>
      </c>
      <c r="K5" s="143"/>
      <c r="L5" s="143"/>
      <c r="M5" s="144"/>
      <c r="N5" s="148" t="s">
        <v>44</v>
      </c>
      <c r="O5" s="149"/>
      <c r="P5" s="150"/>
    </row>
    <row r="6" spans="1:16" ht="24" thickBot="1">
      <c r="A6" s="164"/>
      <c r="B6" s="164"/>
      <c r="C6" s="164"/>
      <c r="D6" s="164"/>
      <c r="E6" s="164"/>
      <c r="F6" s="164"/>
      <c r="G6" s="164"/>
      <c r="J6" s="145"/>
      <c r="K6" s="146"/>
      <c r="L6" s="146"/>
      <c r="M6" s="147"/>
      <c r="N6" s="53"/>
      <c r="O6" s="53" t="s">
        <v>1</v>
      </c>
      <c r="P6" s="53" t="s">
        <v>9</v>
      </c>
    </row>
    <row r="7" spans="1:16" ht="24" thickTop="1">
      <c r="A7" s="135" t="s">
        <v>90</v>
      </c>
      <c r="J7" s="119" t="s">
        <v>46</v>
      </c>
      <c r="K7" s="111"/>
      <c r="L7" s="111"/>
      <c r="M7" s="111"/>
      <c r="N7" s="117"/>
      <c r="O7" s="117"/>
      <c r="P7" s="118"/>
    </row>
    <row r="8" spans="1:16" ht="23.25">
      <c r="A8" s="36"/>
      <c r="J8" s="55" t="s">
        <v>16</v>
      </c>
      <c r="K8" s="39"/>
      <c r="L8" s="39"/>
      <c r="M8" s="39"/>
      <c r="N8" s="56"/>
      <c r="O8" s="116"/>
      <c r="P8" s="57"/>
    </row>
    <row r="9" spans="2:16" ht="23.25">
      <c r="B9" s="44" t="s">
        <v>39</v>
      </c>
      <c r="J9" s="55" t="s">
        <v>17</v>
      </c>
      <c r="K9" s="39"/>
      <c r="L9" s="39"/>
      <c r="M9" s="39"/>
      <c r="N9" s="56">
        <f>คีย์ข้อมูล!D39</f>
        <v>4.642857142857143</v>
      </c>
      <c r="O9" s="56">
        <f>คีย์ข้อมูล!D40</f>
        <v>0.4972451580988475</v>
      </c>
      <c r="P9" s="57" t="str">
        <f>IF(N9&gt;4.5,"มากที่สุด",IF(N9&gt;3.5,"มาก",IF(N9&gt;2.5,"ปานกลาง",IF(N9&gt;1.5,"น้อย",IF(N9&lt;=1.5,"น้อยที่สุด")))))</f>
        <v>มากที่สุด</v>
      </c>
    </row>
    <row r="10" spans="10:16" ht="24" thickBot="1">
      <c r="J10" s="58" t="s">
        <v>47</v>
      </c>
      <c r="K10" s="59"/>
      <c r="L10" s="59"/>
      <c r="M10" s="59"/>
      <c r="N10" s="60">
        <f>คีย์ข้อมูล!E39</f>
        <v>4.642857142857143</v>
      </c>
      <c r="O10" s="60">
        <f>คีย์ข้อมูล!E40</f>
        <v>0.4972451580988475</v>
      </c>
      <c r="P10" s="61" t="str">
        <f>IF(N10&gt;4.5,"มากที่สุด",IF(N10&gt;3.5,"มาก",IF(N10&gt;2.5,"ปานกลาง",IF(N10&gt;1.5,"น้อย",IF(N10&lt;=1.5,"น้อยที่สุด")))))</f>
        <v>มากที่สุด</v>
      </c>
    </row>
    <row r="11" spans="1:16" ht="24.75" thickBot="1" thickTop="1">
      <c r="A11" s="44"/>
      <c r="B11" s="38" t="s">
        <v>10</v>
      </c>
      <c r="C11" s="38"/>
      <c r="D11" s="115"/>
      <c r="E11" s="38" t="s">
        <v>8</v>
      </c>
      <c r="F11" s="38" t="s">
        <v>7</v>
      </c>
      <c r="J11" s="155" t="s">
        <v>18</v>
      </c>
      <c r="K11" s="156"/>
      <c r="L11" s="156"/>
      <c r="M11" s="157"/>
      <c r="N11" s="62">
        <f>AVERAGE(N9:N10)</f>
        <v>4.642857142857143</v>
      </c>
      <c r="O11" s="62">
        <f>AVERAGE(O9:O10)</f>
        <v>0.4972451580988475</v>
      </c>
      <c r="P11" s="104" t="str">
        <f>IF(N11&gt;4.5,"มากที่สุด",IF(N11&gt;3.5,"มาก",IF(N11&gt;2.5,"ปานกลาง",IF(N11&gt;1.5,"น้อย",IF(N11&lt;=1.5,"น้อยที่สุด")))))</f>
        <v>มากที่สุด</v>
      </c>
    </row>
    <row r="12" spans="1:16" ht="24" thickTop="1">
      <c r="A12" s="44"/>
      <c r="B12" s="85" t="s">
        <v>29</v>
      </c>
      <c r="D12" s="85"/>
      <c r="E12" s="84">
        <f>คีย์ข้อมูล!P43</f>
        <v>8</v>
      </c>
      <c r="F12" s="86">
        <f>E12*100/E$14</f>
        <v>57.142857142857146</v>
      </c>
      <c r="J12" s="63" t="s">
        <v>19</v>
      </c>
      <c r="K12" s="64"/>
      <c r="L12" s="64"/>
      <c r="M12" s="64"/>
      <c r="N12" s="65"/>
      <c r="O12" s="65"/>
      <c r="P12" s="65"/>
    </row>
    <row r="13" spans="1:16" ht="24" thickBot="1">
      <c r="A13" s="44"/>
      <c r="B13" s="85" t="s">
        <v>30</v>
      </c>
      <c r="D13" s="85"/>
      <c r="E13" s="84">
        <f>คีย์ข้อมูล!P44</f>
        <v>6</v>
      </c>
      <c r="F13" s="86">
        <f>E13*100/E$14</f>
        <v>42.857142857142854</v>
      </c>
      <c r="J13" s="66" t="s">
        <v>48</v>
      </c>
      <c r="K13" s="67"/>
      <c r="L13" s="67"/>
      <c r="M13" s="67"/>
      <c r="N13" s="68">
        <f>คีย์ข้อมูล!F39</f>
        <v>4.571428571428571</v>
      </c>
      <c r="O13" s="68">
        <f>คีย์ข้อมูล!F40</f>
        <v>0.5135525910130967</v>
      </c>
      <c r="P13" s="69" t="str">
        <f>IF(N13&gt;4.5,"มากที่สุด",IF(N13&gt;3.5,"มาก",IF(N13&gt;2.5,"ปานกลาง",IF(N13&gt;1.5,"น้อย",IF(N13&lt;=1.5,"น้อยที่สุด")))))</f>
        <v>มากที่สุด</v>
      </c>
    </row>
    <row r="14" spans="1:16" ht="24.75" thickBot="1" thickTop="1">
      <c r="A14" s="44"/>
      <c r="B14" s="38" t="s">
        <v>4</v>
      </c>
      <c r="C14" s="38"/>
      <c r="D14" s="38"/>
      <c r="E14" s="47">
        <f>SUM(E12:E13)</f>
        <v>14</v>
      </c>
      <c r="F14" s="48">
        <f>SUM(F12:F13)</f>
        <v>100</v>
      </c>
      <c r="J14" s="70" t="s">
        <v>49</v>
      </c>
      <c r="K14" s="71"/>
      <c r="L14" s="71"/>
      <c r="M14" s="71"/>
      <c r="N14" s="72">
        <f>คีย์ข้อมูล!G39</f>
        <v>4.714285714285714</v>
      </c>
      <c r="O14" s="72">
        <f>คีย์ข้อมูล!G40</f>
        <v>0.4688072309384934</v>
      </c>
      <c r="P14" s="73" t="str">
        <f>IF(N14&gt;4.5,"มากที่สุด",IF(N14&gt;3.5,"มาก",IF(N14&gt;2.5,"ปานกลาง",IF(N14&gt;1.5,"น้อย",IF(N14&lt;=1.5,"น้อยที่สุด")))))</f>
        <v>มากที่สุด</v>
      </c>
    </row>
    <row r="15" spans="1:16" ht="24" thickTop="1">
      <c r="A15" s="44"/>
      <c r="J15" s="155" t="s">
        <v>20</v>
      </c>
      <c r="K15" s="156"/>
      <c r="L15" s="156"/>
      <c r="M15" s="157"/>
      <c r="N15" s="74">
        <f>AVERAGE(N13:N14)</f>
        <v>4.642857142857142</v>
      </c>
      <c r="O15" s="74">
        <f>AVERAGE(O13:O14)</f>
        <v>0.49117991097579505</v>
      </c>
      <c r="P15" s="75" t="str">
        <f>IF(N15&gt;4.5,"มากที่สุด",IF(N15&gt;3.5,"มาก",IF(N15&gt;2.5,"ปานกลาง",IF(N15&gt;1.5,"น้อย",IF(N15&lt;=1.5,"น้อยที่สุด")))))</f>
        <v>มากที่สุด</v>
      </c>
    </row>
    <row r="16" spans="1:16" ht="23.25">
      <c r="A16" s="44"/>
      <c r="B16" s="5" t="s">
        <v>41</v>
      </c>
      <c r="J16" s="63" t="s">
        <v>21</v>
      </c>
      <c r="K16" s="64"/>
      <c r="L16" s="64"/>
      <c r="M16" s="64"/>
      <c r="N16" s="65"/>
      <c r="O16" s="65"/>
      <c r="P16" s="65"/>
    </row>
    <row r="17" spans="1:16" ht="23.25">
      <c r="A17" s="44"/>
      <c r="J17" s="66" t="s">
        <v>50</v>
      </c>
      <c r="K17" s="67"/>
      <c r="L17" s="67"/>
      <c r="M17" s="67"/>
      <c r="N17" s="68">
        <f>คีย์ข้อมูล!H39</f>
        <v>4.571428571428571</v>
      </c>
      <c r="O17" s="68">
        <f>คีย์ข้อมูล!H40</f>
        <v>0.5135525910130967</v>
      </c>
      <c r="P17" s="69" t="str">
        <f>IF(N17&gt;4.5,"มากที่สุด",IF(N17&gt;3.5,"มาก",IF(N17&gt;2.5,"ปานกลาง",IF(N17&gt;1.5,"น้อย",IF(N17&lt;=1.5,"น้อยที่สุด")))))</f>
        <v>มากที่สุด</v>
      </c>
    </row>
    <row r="18" spans="1:16" ht="23.25">
      <c r="A18" s="44"/>
      <c r="B18" s="44" t="s">
        <v>40</v>
      </c>
      <c r="J18" s="58" t="s">
        <v>22</v>
      </c>
      <c r="K18" s="59"/>
      <c r="L18" s="59"/>
      <c r="M18" s="102"/>
      <c r="N18" s="60">
        <f>คีย์ข้อมูล!I39</f>
        <v>4.357142857142857</v>
      </c>
      <c r="O18" s="60">
        <f>คีย์ข้อมูล!I40</f>
        <v>0.4972451580988475</v>
      </c>
      <c r="P18" s="96" t="str">
        <f>IF(N18&gt;4.5,"มากที่สุด",IF(N18&gt;3.5,"มาก",IF(N18&gt;2.5,"ปานกลาง",IF(N18&gt;1.5,"น้อย",IF(N18&lt;=1.5,"น้อยที่สุด")))))</f>
        <v>มาก</v>
      </c>
    </row>
    <row r="19" spans="10:16" ht="24" thickBot="1">
      <c r="J19" s="158" t="s">
        <v>12</v>
      </c>
      <c r="K19" s="159"/>
      <c r="L19" s="159"/>
      <c r="M19" s="160"/>
      <c r="N19" s="103">
        <f>AVERAGE(N17:N18)</f>
        <v>4.4642857142857135</v>
      </c>
      <c r="O19" s="103">
        <f>AVERAGE(O17:O18)</f>
        <v>0.5053988745559721</v>
      </c>
      <c r="P19" s="96" t="str">
        <f>IF(N19&gt;4.5,"มากที่สุด",IF(N19&gt;3.5,"มาก",IF(N19&gt;2.5,"ปานกลาง",IF(N19&gt;1.5,"น้อย",IF(N19&lt;=1.5,"น้อยที่สุด")))))</f>
        <v>มาก</v>
      </c>
    </row>
    <row r="20" spans="1:16" ht="24.75" thickBot="1" thickTop="1">
      <c r="A20" s="44"/>
      <c r="B20" s="38" t="s">
        <v>25</v>
      </c>
      <c r="C20" s="38"/>
      <c r="D20" s="38"/>
      <c r="E20" s="38" t="s">
        <v>8</v>
      </c>
      <c r="F20" s="38" t="s">
        <v>7</v>
      </c>
      <c r="J20" s="55" t="s">
        <v>51</v>
      </c>
      <c r="K20" s="39"/>
      <c r="L20" s="39"/>
      <c r="M20" s="39"/>
      <c r="N20" s="56"/>
      <c r="O20" s="56"/>
      <c r="P20" s="116"/>
    </row>
    <row r="21" spans="1:16" ht="24" thickTop="1">
      <c r="A21" s="44"/>
      <c r="B21" s="45" t="str">
        <f>คีย์ข้อมูล!B43</f>
        <v>ผู้บริหารบัณฑิตวิทยาลัย</v>
      </c>
      <c r="C21" s="45"/>
      <c r="D21" s="45"/>
      <c r="E21" s="8">
        <f>คีย์ข้อมูล!D43</f>
        <v>1</v>
      </c>
      <c r="F21" s="46">
        <f>E21*100/E$24</f>
        <v>7.142857142857143</v>
      </c>
      <c r="J21" s="66" t="s">
        <v>52</v>
      </c>
      <c r="K21" s="67"/>
      <c r="L21" s="67"/>
      <c r="M21" s="67"/>
      <c r="N21" s="68">
        <f>คีย์ข้อมูล!J39</f>
        <v>4.461538461538462</v>
      </c>
      <c r="O21" s="68">
        <f>คีย์ข้อมูล!J40</f>
        <v>0.5188745216627705</v>
      </c>
      <c r="P21" s="69" t="str">
        <f>IF(N21&gt;4.5,"มากที่สุด",IF(N21&gt;3.5,"มาก",IF(N21&gt;2.5,"ปานกลาง",IF(N21&gt;1.5,"น้อย",IF(N21&lt;=1.5,"น้อยที่สุด")))))</f>
        <v>มาก</v>
      </c>
    </row>
    <row r="22" spans="1:16" ht="23.25">
      <c r="A22" s="44"/>
      <c r="B22" s="45" t="str">
        <f>คีย์ข้อมูล!B44</f>
        <v>หัวหน้างาน/เจ้าหน้าที่บัณฑิตวิทยาลัย</v>
      </c>
      <c r="C22" s="45"/>
      <c r="D22" s="45"/>
      <c r="E22" s="8">
        <f>คีย์ข้อมูล!D44</f>
        <v>4</v>
      </c>
      <c r="F22" s="46">
        <f>E22*100/E$24</f>
        <v>28.571428571428573</v>
      </c>
      <c r="J22" s="120" t="s">
        <v>54</v>
      </c>
      <c r="K22" s="97"/>
      <c r="L22" s="97"/>
      <c r="M22" s="97"/>
      <c r="N22" s="121">
        <f>คีย์ข้อมูล!K39</f>
        <v>4.538461538461538</v>
      </c>
      <c r="O22" s="121">
        <f>คีย์ข้อมูล!K40</f>
        <v>0.5188745216627705</v>
      </c>
      <c r="P22" s="116" t="str">
        <f>IF(N22&gt;4.5,"มากที่สุด",IF(N22&gt;3.5,"มาก",IF(N22&gt;2.5,"ปานกลาง",IF(N22&gt;1.5,"น้อย",IF(N22&lt;=1.5,"น้อยที่สุด")))))</f>
        <v>มากที่สุด</v>
      </c>
    </row>
    <row r="23" spans="1:16" ht="24" thickBot="1">
      <c r="A23" s="44"/>
      <c r="B23" s="45" t="str">
        <f>คีย์ข้อมูล!B45</f>
        <v>คณะกรรมการสโมสรนิสิตบัณฑิตศึกษา</v>
      </c>
      <c r="C23" s="45"/>
      <c r="D23" s="45"/>
      <c r="E23" s="8">
        <f>คีย์ข้อมูล!D45</f>
        <v>9</v>
      </c>
      <c r="F23" s="46">
        <f>E23*100/E$24</f>
        <v>64.28571428571429</v>
      </c>
      <c r="J23" s="122" t="s">
        <v>53</v>
      </c>
      <c r="K23" s="122"/>
      <c r="L23" s="55"/>
      <c r="M23" s="123"/>
      <c r="N23" s="122"/>
      <c r="O23" s="122"/>
      <c r="P23" s="122"/>
    </row>
    <row r="24" spans="1:16" ht="24.75" thickBot="1" thickTop="1">
      <c r="A24" s="44"/>
      <c r="B24" s="38" t="s">
        <v>4</v>
      </c>
      <c r="C24" s="38"/>
      <c r="D24" s="38"/>
      <c r="E24" s="47">
        <f>SUM(E21:E23)</f>
        <v>14</v>
      </c>
      <c r="F24" s="48">
        <f>SUM(F21:F23)</f>
        <v>100</v>
      </c>
      <c r="J24" s="120" t="s">
        <v>55</v>
      </c>
      <c r="K24" s="97"/>
      <c r="L24" s="97"/>
      <c r="M24" s="97"/>
      <c r="N24" s="121">
        <f>คีย์ข้อมูล!L39</f>
        <v>4.5</v>
      </c>
      <c r="O24" s="121">
        <f>คีย์ข้อมูล!L40</f>
        <v>0.5188745216627708</v>
      </c>
      <c r="P24" s="132" t="str">
        <f>IF(N24&gt;4.5,"มากที่สุด",IF(N24&gt;3.5,"มาก",IF(N24&gt;2.5,"ปานกลาง",IF(N24&gt;1.5,"น้อย",IF(N24&lt;=1.5,"น้อยที่สุด")))))</f>
        <v>มาก</v>
      </c>
    </row>
    <row r="25" spans="1:16" ht="24" thickTop="1">
      <c r="A25" s="44"/>
      <c r="B25" s="49"/>
      <c r="C25" s="49"/>
      <c r="D25" s="49"/>
      <c r="E25" s="50"/>
      <c r="F25" s="51"/>
      <c r="J25" s="128" t="s">
        <v>56</v>
      </c>
      <c r="K25" s="128"/>
      <c r="L25" s="128"/>
      <c r="M25" s="128"/>
      <c r="N25" s="128"/>
      <c r="O25" s="128"/>
      <c r="P25" s="128"/>
    </row>
    <row r="26" spans="1:16" ht="23.25">
      <c r="A26" s="44"/>
      <c r="B26" s="45" t="s">
        <v>42</v>
      </c>
      <c r="C26" s="8"/>
      <c r="D26" s="8"/>
      <c r="E26" s="52"/>
      <c r="F26" s="46"/>
      <c r="J26" s="66" t="s">
        <v>57</v>
      </c>
      <c r="K26" s="67"/>
      <c r="L26" s="67"/>
      <c r="M26" s="67"/>
      <c r="N26" s="68">
        <f>คีย์ข้อมูล!M39</f>
        <v>4.615384615384615</v>
      </c>
      <c r="O26" s="68">
        <f>คีย์ข้อมูล!M40</f>
        <v>0.5063696835418348</v>
      </c>
      <c r="P26" s="69" t="str">
        <f aca="true" t="shared" si="0" ref="P26:P32">IF(N26&gt;4.5,"มากที่สุด",IF(N26&gt;3.5,"มาก",IF(N26&gt;2.5,"ปานกลาง",IF(N26&gt;1.5,"น้อย",IF(N26&lt;=1.5,"น้อยที่สุด")))))</f>
        <v>มากที่สุด</v>
      </c>
    </row>
    <row r="27" spans="1:16" ht="23.25">
      <c r="A27" s="5" t="s">
        <v>43</v>
      </c>
      <c r="B27" s="8"/>
      <c r="C27" s="8"/>
      <c r="D27" s="8"/>
      <c r="E27" s="52"/>
      <c r="F27" s="46"/>
      <c r="J27" s="76" t="s">
        <v>58</v>
      </c>
      <c r="K27" s="77"/>
      <c r="L27" s="77"/>
      <c r="M27" s="77"/>
      <c r="N27" s="78">
        <f>คีย์ข้อมูล!N39</f>
        <v>4.571428571428571</v>
      </c>
      <c r="O27" s="78">
        <f>คีย์ข้อมูล!N40</f>
        <v>0.5135525910130967</v>
      </c>
      <c r="P27" s="69" t="str">
        <f t="shared" si="0"/>
        <v>มากที่สุด</v>
      </c>
    </row>
    <row r="28" spans="5:16" ht="23.25">
      <c r="E28" s="5"/>
      <c r="F28" s="5"/>
      <c r="J28" s="76" t="s">
        <v>59</v>
      </c>
      <c r="K28" s="77"/>
      <c r="L28" s="77"/>
      <c r="M28" s="77"/>
      <c r="N28" s="78">
        <f>คีย์ข้อมูล!O39</f>
        <v>4.642857142857143</v>
      </c>
      <c r="O28" s="78">
        <f>คีย์ข้อมูล!O40</f>
        <v>0.4972451580988475</v>
      </c>
      <c r="P28" s="69" t="str">
        <f t="shared" si="0"/>
        <v>มากที่สุด</v>
      </c>
    </row>
    <row r="29" spans="2:16" ht="23.25">
      <c r="B29" s="8"/>
      <c r="C29" s="8"/>
      <c r="D29" s="8"/>
      <c r="E29" s="52"/>
      <c r="F29" s="46"/>
      <c r="J29" s="76" t="s">
        <v>60</v>
      </c>
      <c r="K29" s="77"/>
      <c r="L29" s="77"/>
      <c r="M29" s="77"/>
      <c r="N29" s="78">
        <f>คีย์ข้อมูล!P39</f>
        <v>4.642857142857143</v>
      </c>
      <c r="O29" s="78">
        <f>คีย์ข้อมูล!P40</f>
        <v>0.4972451580988475</v>
      </c>
      <c r="P29" s="95" t="str">
        <f t="shared" si="0"/>
        <v>มากที่สุด</v>
      </c>
    </row>
    <row r="30" spans="2:16" ht="23.25">
      <c r="B30" s="8"/>
      <c r="C30" s="8"/>
      <c r="D30" s="8"/>
      <c r="E30" s="52"/>
      <c r="F30" s="46"/>
      <c r="J30" s="58" t="s">
        <v>61</v>
      </c>
      <c r="K30" s="59"/>
      <c r="L30" s="59"/>
      <c r="M30" s="59"/>
      <c r="N30" s="60">
        <f>คีย์ข้อมูล!Q39</f>
        <v>4.642857142857143</v>
      </c>
      <c r="O30" s="60">
        <f>คีย์ข้อมูล!Q40</f>
        <v>0.4972451580988475</v>
      </c>
      <c r="P30" s="96" t="str">
        <f t="shared" si="0"/>
        <v>มากที่สุด</v>
      </c>
    </row>
    <row r="31" spans="2:16" ht="24" thickBot="1">
      <c r="B31" s="8"/>
      <c r="C31" s="8"/>
      <c r="D31" s="8"/>
      <c r="E31" s="52"/>
      <c r="F31" s="46"/>
      <c r="J31" s="161" t="s">
        <v>23</v>
      </c>
      <c r="K31" s="162"/>
      <c r="L31" s="162"/>
      <c r="M31" s="163"/>
      <c r="N31" s="93">
        <f>AVERAGE(N17:N30)</f>
        <v>4.546203796203796</v>
      </c>
      <c r="O31" s="93">
        <f>AVERAGE(O17:O30)</f>
        <v>0.5076798125007002</v>
      </c>
      <c r="P31" s="94" t="str">
        <f t="shared" si="0"/>
        <v>มากที่สุด</v>
      </c>
    </row>
    <row r="32" spans="2:16" ht="24.75" thickBot="1" thickTop="1">
      <c r="B32" s="8"/>
      <c r="C32" s="8"/>
      <c r="D32" s="8"/>
      <c r="E32" s="52"/>
      <c r="F32" s="46"/>
      <c r="J32" s="139" t="s">
        <v>13</v>
      </c>
      <c r="K32" s="140"/>
      <c r="L32" s="140"/>
      <c r="M32" s="141"/>
      <c r="N32" s="79">
        <f>คีย์ข้อมูล!R39</f>
        <v>4.57967032967033</v>
      </c>
      <c r="O32" s="79">
        <f>คีย์ข้อมูล!R40</f>
        <v>0.494791524634105</v>
      </c>
      <c r="P32" s="80" t="str">
        <f t="shared" si="0"/>
        <v>มากที่สุด</v>
      </c>
    </row>
    <row r="33" spans="2:16" ht="24" thickTop="1">
      <c r="B33" s="8"/>
      <c r="C33" s="8"/>
      <c r="D33" s="8"/>
      <c r="E33" s="52"/>
      <c r="F33" s="46"/>
      <c r="J33" s="154" t="s">
        <v>74</v>
      </c>
      <c r="K33" s="154"/>
      <c r="L33" s="154"/>
      <c r="M33" s="154"/>
      <c r="N33" s="154"/>
      <c r="O33" s="154"/>
      <c r="P33" s="154"/>
    </row>
    <row r="34" spans="2:16" ht="23.25">
      <c r="B34" s="8"/>
      <c r="C34" s="8"/>
      <c r="D34" s="8"/>
      <c r="E34" s="52"/>
      <c r="F34" s="46"/>
      <c r="J34" s="25"/>
      <c r="K34" s="25"/>
      <c r="L34" s="25"/>
      <c r="M34" s="25"/>
      <c r="N34" s="25"/>
      <c r="O34" s="25"/>
      <c r="P34" s="25"/>
    </row>
    <row r="35" spans="2:16" ht="23.25">
      <c r="B35" s="8"/>
      <c r="C35" s="8"/>
      <c r="D35" s="8"/>
      <c r="E35" s="52"/>
      <c r="F35" s="46"/>
      <c r="J35" s="13" t="s">
        <v>98</v>
      </c>
      <c r="K35" s="25"/>
      <c r="L35" s="25"/>
      <c r="M35" s="25"/>
      <c r="N35" s="25"/>
      <c r="O35" s="25"/>
      <c r="P35" s="25"/>
    </row>
    <row r="36" spans="2:16" ht="23.25">
      <c r="B36" s="8"/>
      <c r="C36" s="8"/>
      <c r="D36" s="8"/>
      <c r="E36" s="52"/>
      <c r="F36" s="46"/>
      <c r="J36" s="13" t="s">
        <v>70</v>
      </c>
      <c r="K36" s="25"/>
      <c r="L36" s="25"/>
      <c r="M36" s="25"/>
      <c r="N36" s="25"/>
      <c r="O36" s="25"/>
      <c r="P36" s="25"/>
    </row>
    <row r="37" spans="2:16" ht="23.25">
      <c r="B37" s="8"/>
      <c r="C37" s="8"/>
      <c r="D37" s="8"/>
      <c r="E37" s="52"/>
      <c r="F37" s="46"/>
      <c r="J37" s="13" t="s">
        <v>71</v>
      </c>
      <c r="K37" s="25"/>
      <c r="L37" s="25"/>
      <c r="M37" s="25"/>
      <c r="N37" s="25"/>
      <c r="O37" s="25"/>
      <c r="P37" s="25"/>
    </row>
    <row r="38" spans="2:16" ht="23.25">
      <c r="B38" s="8"/>
      <c r="C38" s="8"/>
      <c r="D38" s="8"/>
      <c r="E38" s="52"/>
      <c r="F38" s="46"/>
      <c r="J38" s="13" t="s">
        <v>99</v>
      </c>
      <c r="K38" s="25"/>
      <c r="L38" s="25"/>
      <c r="M38" s="25"/>
      <c r="N38" s="25"/>
      <c r="O38" s="25"/>
      <c r="P38" s="25"/>
    </row>
    <row r="39" spans="2:16" ht="23.25">
      <c r="B39" s="8"/>
      <c r="C39" s="8"/>
      <c r="D39" s="8"/>
      <c r="E39" s="52"/>
      <c r="F39" s="46"/>
      <c r="J39" s="13" t="s">
        <v>100</v>
      </c>
      <c r="K39" s="25"/>
      <c r="L39" s="25"/>
      <c r="M39" s="25"/>
      <c r="N39" s="25"/>
      <c r="O39" s="25"/>
      <c r="P39" s="25"/>
    </row>
    <row r="40" spans="2:16" ht="23.25">
      <c r="B40" s="8"/>
      <c r="C40" s="8"/>
      <c r="D40" s="8"/>
      <c r="E40" s="52"/>
      <c r="F40" s="46"/>
      <c r="J40" s="13" t="s">
        <v>85</v>
      </c>
      <c r="K40" s="25"/>
      <c r="L40" s="25"/>
      <c r="M40" s="25"/>
      <c r="N40" s="25"/>
      <c r="O40" s="25"/>
      <c r="P40" s="25"/>
    </row>
    <row r="41" spans="2:16" ht="23.25">
      <c r="B41" s="8"/>
      <c r="C41" s="8"/>
      <c r="D41" s="8"/>
      <c r="E41" s="52"/>
      <c r="F41" s="46"/>
      <c r="J41" s="13" t="s">
        <v>96</v>
      </c>
      <c r="K41" s="25"/>
      <c r="L41" s="25"/>
      <c r="M41" s="25"/>
      <c r="N41" s="25"/>
      <c r="O41" s="25"/>
      <c r="P41" s="25"/>
    </row>
    <row r="42" spans="2:16" ht="23.25">
      <c r="B42" s="8"/>
      <c r="C42" s="8"/>
      <c r="D42" s="8"/>
      <c r="E42" s="52"/>
      <c r="F42" s="46"/>
      <c r="J42" s="13" t="s">
        <v>72</v>
      </c>
      <c r="K42" s="25"/>
      <c r="L42" s="25"/>
      <c r="M42" s="25"/>
      <c r="N42" s="25"/>
      <c r="O42" s="25"/>
      <c r="P42" s="25"/>
    </row>
    <row r="43" spans="2:6" ht="23.25">
      <c r="B43" s="8"/>
      <c r="C43" s="8"/>
      <c r="D43" s="8"/>
      <c r="E43" s="52"/>
      <c r="F43" s="46"/>
    </row>
    <row r="44" spans="2:10" ht="23.25">
      <c r="B44" s="8"/>
      <c r="C44" s="8"/>
      <c r="D44" s="8"/>
      <c r="E44" s="52"/>
      <c r="F44" s="46"/>
      <c r="J44" s="44" t="s">
        <v>101</v>
      </c>
    </row>
    <row r="45" spans="2:6" ht="24" thickBot="1">
      <c r="B45" s="8"/>
      <c r="C45" s="8"/>
      <c r="D45" s="8"/>
      <c r="E45" s="52"/>
      <c r="F45" s="46"/>
    </row>
    <row r="46" spans="5:16" ht="24" thickTop="1">
      <c r="E46" s="5"/>
      <c r="F46" s="5"/>
      <c r="G46" s="5"/>
      <c r="J46" s="142" t="s">
        <v>5</v>
      </c>
      <c r="K46" s="143"/>
      <c r="L46" s="143"/>
      <c r="M46" s="144"/>
      <c r="N46" s="148" t="s">
        <v>44</v>
      </c>
      <c r="O46" s="149"/>
      <c r="P46" s="150"/>
    </row>
    <row r="47" spans="5:16" ht="24" thickBot="1">
      <c r="E47" s="5"/>
      <c r="F47" s="5"/>
      <c r="G47" s="5"/>
      <c r="J47" s="145"/>
      <c r="K47" s="146"/>
      <c r="L47" s="146"/>
      <c r="M47" s="147"/>
      <c r="N47" s="53"/>
      <c r="O47" s="53" t="s">
        <v>1</v>
      </c>
      <c r="P47" s="53" t="s">
        <v>9</v>
      </c>
    </row>
    <row r="48" spans="5:16" ht="24" thickTop="1">
      <c r="E48" s="5"/>
      <c r="F48" s="5"/>
      <c r="G48" s="5"/>
      <c r="J48" s="126" t="s">
        <v>62</v>
      </c>
      <c r="K48" s="127"/>
      <c r="L48" s="54"/>
      <c r="M48" s="129"/>
      <c r="N48" s="127"/>
      <c r="O48" s="127"/>
      <c r="P48" s="127"/>
    </row>
    <row r="49" spans="5:16" ht="23.25">
      <c r="E49" s="5"/>
      <c r="F49" s="5"/>
      <c r="G49" s="5"/>
      <c r="J49" s="128" t="s">
        <v>63</v>
      </c>
      <c r="K49" s="128"/>
      <c r="L49" s="66"/>
      <c r="M49" s="123"/>
      <c r="N49" s="68">
        <f>คีย์ข้อมูล!T39</f>
        <v>4.571428571428571</v>
      </c>
      <c r="O49" s="68">
        <f>คีย์ข้อมูล!T40</f>
        <v>0.5135525910130967</v>
      </c>
      <c r="P49" s="69" t="str">
        <f aca="true" t="shared" si="1" ref="P49:P54">IF(N49&gt;4.5,"มากที่สุด",IF(N49&gt;3.5,"มาก",IF(N49&gt;2.5,"ปานกลาง",IF(N49&gt;1.5,"น้อย",IF(N49&lt;=1.5,"น้อยที่สุด")))))</f>
        <v>มากที่สุด</v>
      </c>
    </row>
    <row r="50" spans="5:16" ht="23.25">
      <c r="E50" s="5"/>
      <c r="F50" s="5"/>
      <c r="G50" s="5"/>
      <c r="J50" s="125" t="s">
        <v>64</v>
      </c>
      <c r="K50" s="125"/>
      <c r="L50" s="76"/>
      <c r="M50" s="130"/>
      <c r="N50" s="78">
        <f>คีย์ข้อมูล!U39</f>
        <v>4.571428571428571</v>
      </c>
      <c r="O50" s="78">
        <f>คีย์ข้อมูล!U40</f>
        <v>0.5135525910130967</v>
      </c>
      <c r="P50" s="69" t="str">
        <f t="shared" si="1"/>
        <v>มากที่สุด</v>
      </c>
    </row>
    <row r="51" spans="5:16" ht="23.25">
      <c r="E51" s="5"/>
      <c r="F51" s="5"/>
      <c r="G51" s="5"/>
      <c r="J51" s="125" t="s">
        <v>65</v>
      </c>
      <c r="K51" s="125"/>
      <c r="L51" s="76"/>
      <c r="M51" s="130"/>
      <c r="N51" s="78">
        <f>คีย์ข้อมูล!V39</f>
        <v>4.785714285714286</v>
      </c>
      <c r="O51" s="78">
        <f>คีย์ข้อมูล!V40</f>
        <v>0.42581531362631786</v>
      </c>
      <c r="P51" s="69" t="str">
        <f t="shared" si="1"/>
        <v>มากที่สุด</v>
      </c>
    </row>
    <row r="52" spans="5:16" ht="23.25">
      <c r="E52" s="5"/>
      <c r="F52" s="5"/>
      <c r="G52" s="5"/>
      <c r="J52" s="125" t="s">
        <v>66</v>
      </c>
      <c r="K52" s="125"/>
      <c r="L52" s="76"/>
      <c r="M52" s="130"/>
      <c r="N52" s="78">
        <f>คีย์ข้อมูล!W39</f>
        <v>4.714285714285714</v>
      </c>
      <c r="O52" s="78">
        <f>คีย์ข้อมูล!W40</f>
        <v>0.4688072309384934</v>
      </c>
      <c r="P52" s="69" t="str">
        <f t="shared" si="1"/>
        <v>มากที่สุด</v>
      </c>
    </row>
    <row r="53" spans="5:16" ht="23.25">
      <c r="E53" s="5"/>
      <c r="F53" s="5"/>
      <c r="G53" s="5"/>
      <c r="J53" s="124" t="s">
        <v>67</v>
      </c>
      <c r="K53" s="124"/>
      <c r="L53" s="120"/>
      <c r="M53" s="131"/>
      <c r="N53" s="121">
        <f>คีย์ข้อมูล!X39</f>
        <v>4.714285714285714</v>
      </c>
      <c r="O53" s="121">
        <f>คีย์ข้อมูล!X40</f>
        <v>0.4688072309384934</v>
      </c>
      <c r="P53" s="116" t="str">
        <f t="shared" si="1"/>
        <v>มากที่สุด</v>
      </c>
    </row>
    <row r="54" spans="5:16" ht="23.25">
      <c r="E54" s="5"/>
      <c r="F54" s="5"/>
      <c r="G54" s="5"/>
      <c r="J54" s="151" t="s">
        <v>68</v>
      </c>
      <c r="K54" s="152"/>
      <c r="L54" s="152"/>
      <c r="M54" s="153"/>
      <c r="N54" s="133">
        <f>คีย์ข้อมูล!Y39</f>
        <v>4.671428571428572</v>
      </c>
      <c r="O54" s="133">
        <f>คีย์ข้อมูล!Y40</f>
        <v>0.47308511264837183</v>
      </c>
      <c r="P54" s="134" t="str">
        <f t="shared" si="1"/>
        <v>มากที่สุด</v>
      </c>
    </row>
    <row r="55" spans="5:7" ht="23.25">
      <c r="E55" s="5"/>
      <c r="F55" s="5"/>
      <c r="G55" s="5"/>
    </row>
    <row r="56" spans="5:12" ht="23.25">
      <c r="E56" s="5"/>
      <c r="F56" s="5"/>
      <c r="G56" s="5"/>
      <c r="J56" s="13" t="s">
        <v>103</v>
      </c>
      <c r="L56" s="13"/>
    </row>
    <row r="57" spans="5:12" ht="23.25">
      <c r="E57" s="5"/>
      <c r="F57" s="5"/>
      <c r="G57" s="5"/>
      <c r="J57" s="13" t="s">
        <v>73</v>
      </c>
      <c r="L57" s="13"/>
    </row>
    <row r="58" spans="5:12" ht="28.5" customHeight="1">
      <c r="E58" s="5"/>
      <c r="F58" s="5"/>
      <c r="G58" s="5"/>
      <c r="J58" s="13" t="s">
        <v>102</v>
      </c>
      <c r="L58" s="13"/>
    </row>
    <row r="59" spans="5:12" ht="23.25">
      <c r="E59" s="5"/>
      <c r="F59" s="5"/>
      <c r="G59" s="5"/>
      <c r="J59" s="13" t="s">
        <v>75</v>
      </c>
      <c r="L59" s="13"/>
    </row>
    <row r="60" spans="5:12" ht="23.25">
      <c r="E60" s="5"/>
      <c r="F60" s="5"/>
      <c r="G60" s="5"/>
      <c r="J60" s="13"/>
      <c r="L60" s="13"/>
    </row>
    <row r="61" spans="5:7" ht="23.25">
      <c r="E61" s="5"/>
      <c r="F61" s="5"/>
      <c r="G61" s="5"/>
    </row>
    <row r="62" spans="5:7" ht="23.25">
      <c r="E62" s="5"/>
      <c r="F62" s="5"/>
      <c r="G62" s="5"/>
    </row>
    <row r="63" spans="5:7" ht="23.25">
      <c r="E63" s="5"/>
      <c r="F63" s="5"/>
      <c r="G63" s="5"/>
    </row>
    <row r="64" spans="1:7" ht="23.25">
      <c r="A64" s="39"/>
      <c r="B64" s="39"/>
      <c r="C64" s="39"/>
      <c r="D64" s="39"/>
      <c r="E64" s="25"/>
      <c r="F64" s="25"/>
      <c r="G64" s="25"/>
    </row>
    <row r="65" spans="1:7" ht="23.25">
      <c r="A65" s="39"/>
      <c r="B65" s="39"/>
      <c r="C65" s="39"/>
      <c r="D65" s="39"/>
      <c r="E65" s="25"/>
      <c r="F65" s="25"/>
      <c r="G65" s="25"/>
    </row>
    <row r="66" spans="1:7" ht="23.25">
      <c r="A66" s="39"/>
      <c r="B66" s="39"/>
      <c r="C66" s="39"/>
      <c r="D66" s="39"/>
      <c r="E66" s="25"/>
      <c r="F66" s="25"/>
      <c r="G66" s="25"/>
    </row>
    <row r="67" spans="1:7" ht="23.25">
      <c r="A67" s="39"/>
      <c r="B67" s="39"/>
      <c r="C67" s="39"/>
      <c r="D67" s="39"/>
      <c r="E67" s="25"/>
      <c r="F67" s="25"/>
      <c r="G67" s="25"/>
    </row>
    <row r="68" spans="1:7" ht="23.25">
      <c r="A68" s="39"/>
      <c r="B68" s="39"/>
      <c r="C68" s="39"/>
      <c r="D68" s="39"/>
      <c r="E68" s="25"/>
      <c r="F68" s="25"/>
      <c r="G68" s="25"/>
    </row>
    <row r="69" spans="1:7" ht="23.25">
      <c r="A69" s="39"/>
      <c r="B69" s="39"/>
      <c r="C69" s="39"/>
      <c r="D69" s="39"/>
      <c r="E69" s="25"/>
      <c r="F69" s="25"/>
      <c r="G69" s="25"/>
    </row>
    <row r="70" spans="1:7" ht="23.25">
      <c r="A70" s="39"/>
      <c r="B70" s="39"/>
      <c r="C70" s="39"/>
      <c r="D70" s="39"/>
      <c r="E70" s="25"/>
      <c r="F70" s="25"/>
      <c r="G70" s="25"/>
    </row>
    <row r="71" spans="1:7" ht="23.25">
      <c r="A71" s="39"/>
      <c r="B71" s="39"/>
      <c r="C71" s="39"/>
      <c r="D71" s="39"/>
      <c r="E71" s="25"/>
      <c r="F71" s="25"/>
      <c r="G71" s="25"/>
    </row>
    <row r="72" spans="1:7" ht="23.25">
      <c r="A72" s="39"/>
      <c r="B72" s="39"/>
      <c r="C72" s="39"/>
      <c r="D72" s="39"/>
      <c r="E72" s="25"/>
      <c r="F72" s="25"/>
      <c r="G72" s="25"/>
    </row>
    <row r="73" spans="1:7" ht="23.25">
      <c r="A73" s="39"/>
      <c r="B73" s="39"/>
      <c r="C73" s="39"/>
      <c r="D73" s="39"/>
      <c r="E73" s="25"/>
      <c r="F73" s="25"/>
      <c r="G73" s="25"/>
    </row>
    <row r="74" spans="1:7" ht="23.25">
      <c r="A74" s="39"/>
      <c r="B74" s="39"/>
      <c r="C74" s="39"/>
      <c r="D74" s="39"/>
      <c r="E74" s="25"/>
      <c r="F74" s="25"/>
      <c r="G74" s="25"/>
    </row>
    <row r="75" spans="1:7" ht="23.25">
      <c r="A75" s="39"/>
      <c r="B75" s="39"/>
      <c r="C75" s="39"/>
      <c r="D75" s="39"/>
      <c r="E75" s="25"/>
      <c r="F75" s="25"/>
      <c r="G75" s="25"/>
    </row>
    <row r="76" spans="1:7" ht="23.25">
      <c r="A76" s="39"/>
      <c r="B76" s="39"/>
      <c r="C76" s="39"/>
      <c r="D76" s="39"/>
      <c r="E76" s="25"/>
      <c r="F76" s="25"/>
      <c r="G76" s="25"/>
    </row>
    <row r="77" spans="1:7" ht="23.25">
      <c r="A77" s="39"/>
      <c r="B77" s="39"/>
      <c r="C77" s="39"/>
      <c r="D77" s="39"/>
      <c r="E77" s="25"/>
      <c r="F77" s="25"/>
      <c r="G77" s="25"/>
    </row>
    <row r="78" spans="1:7" ht="23.25">
      <c r="A78" s="39"/>
      <c r="B78" s="39"/>
      <c r="C78" s="39"/>
      <c r="D78" s="39"/>
      <c r="E78" s="25"/>
      <c r="F78" s="25"/>
      <c r="G78" s="25"/>
    </row>
    <row r="79" spans="1:7" ht="23.25">
      <c r="A79" s="39"/>
      <c r="B79" s="39"/>
      <c r="C79" s="39"/>
      <c r="D79" s="39"/>
      <c r="E79" s="25"/>
      <c r="F79" s="25"/>
      <c r="G79" s="25"/>
    </row>
    <row r="80" spans="1:7" ht="23.25">
      <c r="A80" s="39"/>
      <c r="B80" s="39"/>
      <c r="C80" s="39"/>
      <c r="D80" s="39"/>
      <c r="E80" s="25"/>
      <c r="F80" s="25"/>
      <c r="G80" s="25"/>
    </row>
    <row r="81" spans="1:7" ht="23.25">
      <c r="A81" s="39"/>
      <c r="B81" s="39"/>
      <c r="C81" s="39"/>
      <c r="D81" s="39"/>
      <c r="E81" s="25"/>
      <c r="F81" s="25"/>
      <c r="G81" s="25"/>
    </row>
    <row r="82" spans="1:7" ht="23.25">
      <c r="A82" s="39"/>
      <c r="B82" s="39"/>
      <c r="C82" s="39"/>
      <c r="D82" s="39"/>
      <c r="E82" s="25"/>
      <c r="F82" s="25"/>
      <c r="G82" s="25"/>
    </row>
    <row r="83" spans="1:7" ht="23.25">
      <c r="A83" s="39"/>
      <c r="B83" s="39"/>
      <c r="C83" s="39"/>
      <c r="D83" s="39"/>
      <c r="E83" s="25"/>
      <c r="F83" s="25"/>
      <c r="G83" s="25"/>
    </row>
    <row r="84" spans="1:7" ht="23.25">
      <c r="A84" s="39"/>
      <c r="B84" s="39"/>
      <c r="C84" s="39"/>
      <c r="D84" s="39"/>
      <c r="E84" s="25"/>
      <c r="F84" s="25"/>
      <c r="G84" s="25"/>
    </row>
    <row r="85" spans="1:7" ht="23.25">
      <c r="A85" s="39"/>
      <c r="B85" s="39"/>
      <c r="C85" s="39"/>
      <c r="D85" s="39"/>
      <c r="E85" s="25"/>
      <c r="F85" s="25"/>
      <c r="G85" s="25"/>
    </row>
    <row r="86" spans="1:7" ht="23.25">
      <c r="A86" s="39"/>
      <c r="B86" s="39"/>
      <c r="C86" s="39"/>
      <c r="D86" s="39"/>
      <c r="E86" s="25"/>
      <c r="F86" s="25"/>
      <c r="G86" s="25"/>
    </row>
    <row r="87" spans="1:7" ht="23.25">
      <c r="A87" s="39"/>
      <c r="B87" s="39"/>
      <c r="C87" s="39"/>
      <c r="D87" s="39"/>
      <c r="E87" s="25"/>
      <c r="F87" s="25"/>
      <c r="G87" s="25"/>
    </row>
    <row r="88" spans="1:7" ht="23.25">
      <c r="A88" s="39"/>
      <c r="B88" s="39"/>
      <c r="C88" s="39"/>
      <c r="D88" s="39"/>
      <c r="E88" s="25"/>
      <c r="F88" s="25"/>
      <c r="G88" s="25"/>
    </row>
    <row r="89" spans="1:7" ht="23.25">
      <c r="A89" s="39"/>
      <c r="B89" s="39"/>
      <c r="C89" s="39"/>
      <c r="D89" s="39"/>
      <c r="E89" s="25"/>
      <c r="F89" s="25"/>
      <c r="G89" s="25"/>
    </row>
    <row r="90" spans="1:7" ht="23.25">
      <c r="A90" s="39"/>
      <c r="B90" s="39"/>
      <c r="C90" s="39"/>
      <c r="D90" s="39"/>
      <c r="E90" s="25"/>
      <c r="F90" s="25"/>
      <c r="G90" s="25"/>
    </row>
    <row r="91" spans="1:7" ht="23.25">
      <c r="A91" s="39"/>
      <c r="B91" s="39"/>
      <c r="C91" s="39"/>
      <c r="D91" s="39"/>
      <c r="E91" s="25"/>
      <c r="F91" s="25"/>
      <c r="G91" s="25"/>
    </row>
    <row r="92" spans="1:7" ht="23.25">
      <c r="A92" s="39"/>
      <c r="B92" s="39"/>
      <c r="C92" s="39"/>
      <c r="D92" s="39"/>
      <c r="E92" s="25"/>
      <c r="F92" s="25"/>
      <c r="G92" s="25"/>
    </row>
    <row r="93" spans="1:7" ht="23.25">
      <c r="A93" s="39"/>
      <c r="B93" s="39"/>
      <c r="C93" s="39"/>
      <c r="D93" s="39"/>
      <c r="E93" s="25"/>
      <c r="F93" s="25"/>
      <c r="G93" s="25"/>
    </row>
    <row r="94" spans="1:7" ht="23.25">
      <c r="A94" s="39"/>
      <c r="B94" s="39"/>
      <c r="C94" s="39"/>
      <c r="D94" s="39"/>
      <c r="E94" s="25"/>
      <c r="F94" s="25"/>
      <c r="G94" s="25"/>
    </row>
    <row r="95" spans="1:7" ht="23.25">
      <c r="A95" s="39"/>
      <c r="B95" s="39"/>
      <c r="C95" s="39"/>
      <c r="D95" s="39"/>
      <c r="E95" s="25"/>
      <c r="F95" s="25"/>
      <c r="G95" s="25"/>
    </row>
    <row r="96" spans="1:7" ht="23.25">
      <c r="A96" s="39"/>
      <c r="B96" s="39"/>
      <c r="C96" s="39"/>
      <c r="D96" s="39"/>
      <c r="E96" s="25"/>
      <c r="F96" s="25"/>
      <c r="G96" s="25"/>
    </row>
    <row r="97" spans="1:7" ht="23.25">
      <c r="A97" s="39"/>
      <c r="B97" s="39"/>
      <c r="C97" s="39"/>
      <c r="D97" s="39"/>
      <c r="E97" s="25"/>
      <c r="F97" s="25"/>
      <c r="G97" s="25"/>
    </row>
    <row r="98" spans="1:7" ht="23.25">
      <c r="A98" s="39"/>
      <c r="B98" s="39"/>
      <c r="C98" s="39"/>
      <c r="D98" s="39"/>
      <c r="E98" s="25"/>
      <c r="F98" s="25"/>
      <c r="G98" s="25"/>
    </row>
    <row r="99" spans="1:7" ht="23.25">
      <c r="A99" s="39"/>
      <c r="B99" s="39"/>
      <c r="C99" s="39"/>
      <c r="D99" s="39"/>
      <c r="E99" s="25"/>
      <c r="F99" s="25"/>
      <c r="G99" s="25"/>
    </row>
    <row r="100" spans="1:7" ht="23.25">
      <c r="A100" s="39"/>
      <c r="B100" s="39"/>
      <c r="C100" s="39"/>
      <c r="D100" s="39"/>
      <c r="E100" s="25"/>
      <c r="F100" s="25"/>
      <c r="G100" s="25"/>
    </row>
    <row r="101" spans="1:7" ht="23.25">
      <c r="A101" s="39"/>
      <c r="B101" s="39"/>
      <c r="C101" s="39"/>
      <c r="D101" s="39"/>
      <c r="E101" s="25"/>
      <c r="F101" s="25"/>
      <c r="G101" s="25"/>
    </row>
    <row r="102" spans="1:7" ht="23.25">
      <c r="A102" s="39"/>
      <c r="B102" s="39"/>
      <c r="C102" s="39"/>
      <c r="D102" s="39"/>
      <c r="E102" s="25"/>
      <c r="F102" s="25"/>
      <c r="G102" s="25"/>
    </row>
    <row r="103" spans="1:7" ht="23.25">
      <c r="A103" s="39"/>
      <c r="B103" s="39"/>
      <c r="C103" s="39"/>
      <c r="D103" s="39"/>
      <c r="E103" s="25"/>
      <c r="F103" s="25"/>
      <c r="G103" s="25"/>
    </row>
    <row r="104" spans="1:7" ht="23.25">
      <c r="A104" s="39"/>
      <c r="B104" s="39"/>
      <c r="C104" s="39"/>
      <c r="D104" s="39"/>
      <c r="E104" s="25"/>
      <c r="F104" s="25"/>
      <c r="G104" s="25"/>
    </row>
  </sheetData>
  <sheetProtection/>
  <mergeCells count="18">
    <mergeCell ref="A1:I1"/>
    <mergeCell ref="A2:I2"/>
    <mergeCell ref="A3:I3"/>
    <mergeCell ref="A4:I4"/>
    <mergeCell ref="A5:I5"/>
    <mergeCell ref="N5:P5"/>
    <mergeCell ref="J5:M6"/>
    <mergeCell ref="A6:G6"/>
    <mergeCell ref="J1:P1"/>
    <mergeCell ref="J32:M32"/>
    <mergeCell ref="J46:M47"/>
    <mergeCell ref="N46:P46"/>
    <mergeCell ref="J54:M54"/>
    <mergeCell ref="J33:P33"/>
    <mergeCell ref="J11:M11"/>
    <mergeCell ref="J15:M15"/>
    <mergeCell ref="J19:M19"/>
    <mergeCell ref="J31:M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4"/>
  <legacyDrawing r:id="rId3"/>
  <oleObjects>
    <oleObject progId="Equation.3" shapeId="1495936" r:id="rId1"/>
    <oleObject progId="Equation.3" shapeId="15898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zoomScalePageLayoutView="0" workbookViewId="0" topLeftCell="A1">
      <selection activeCell="H8" sqref="H8"/>
    </sheetView>
  </sheetViews>
  <sheetFormatPr defaultColWidth="9.140625" defaultRowHeight="21.75"/>
  <cols>
    <col min="1" max="1" width="6.7109375" style="5" customWidth="1"/>
    <col min="2" max="2" width="4.7109375" style="10" customWidth="1"/>
    <col min="3" max="3" width="79.421875" style="5" customWidth="1"/>
    <col min="4" max="4" width="7.57421875" style="10" customWidth="1"/>
    <col min="5" max="16384" width="9.140625" style="5" customWidth="1"/>
  </cols>
  <sheetData>
    <row r="1" spans="1:4" ht="23.25">
      <c r="A1" s="165" t="s">
        <v>104</v>
      </c>
      <c r="B1" s="165"/>
      <c r="C1" s="165"/>
      <c r="D1" s="165"/>
    </row>
    <row r="3" ht="23.25">
      <c r="A3" s="36" t="s">
        <v>14</v>
      </c>
    </row>
    <row r="4" ht="23.25">
      <c r="A4" s="36"/>
    </row>
    <row r="5" ht="9" customHeight="1" thickBot="1"/>
    <row r="6" spans="2:4" ht="24.75" thickBot="1" thickTop="1">
      <c r="B6" s="37" t="s">
        <v>0</v>
      </c>
      <c r="C6" s="37" t="s">
        <v>5</v>
      </c>
      <c r="D6" s="38" t="s">
        <v>6</v>
      </c>
    </row>
    <row r="7" spans="2:4" ht="24" thickTop="1">
      <c r="B7" s="81">
        <v>1</v>
      </c>
      <c r="C7" s="82" t="s">
        <v>69</v>
      </c>
      <c r="D7" s="83">
        <v>1</v>
      </c>
    </row>
    <row r="8" spans="2:4" ht="23.25">
      <c r="B8" s="81"/>
      <c r="C8" s="82" t="s">
        <v>31</v>
      </c>
      <c r="D8" s="83"/>
    </row>
    <row r="9" spans="2:4" ht="23.25">
      <c r="B9" s="81">
        <v>2</v>
      </c>
      <c r="C9" s="82" t="s">
        <v>32</v>
      </c>
      <c r="D9" s="83">
        <v>1</v>
      </c>
    </row>
    <row r="10" spans="2:4" ht="24" thickBot="1">
      <c r="B10" s="81">
        <v>3</v>
      </c>
      <c r="C10" s="82" t="s">
        <v>33</v>
      </c>
      <c r="D10" s="83">
        <v>1</v>
      </c>
    </row>
    <row r="11" spans="2:4" ht="24" thickTop="1">
      <c r="B11" s="112"/>
      <c r="C11" s="113"/>
      <c r="D11" s="114"/>
    </row>
    <row r="12" spans="1:4" s="39" customFormat="1" ht="12.75" customHeight="1">
      <c r="A12" s="25"/>
      <c r="B12" s="25"/>
      <c r="C12" s="25"/>
      <c r="D12" s="25"/>
    </row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 Teerapabvisadpong</cp:lastModifiedBy>
  <cp:lastPrinted>2011-09-12T02:37:09Z</cp:lastPrinted>
  <dcterms:created xsi:type="dcterms:W3CDTF">2002-09-01T05:31:45Z</dcterms:created>
  <dcterms:modified xsi:type="dcterms:W3CDTF">2011-09-12T02:38:13Z</dcterms:modified>
  <cp:category/>
  <cp:version/>
  <cp:contentType/>
  <cp:contentStatus/>
</cp:coreProperties>
</file>