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Sheet3" sheetId="1" r:id="rId1"/>
    <sheet name="คีย์ข้อมูล" sheetId="2" r:id="rId2"/>
    <sheet name="บทสรุป" sheetId="3" r:id="rId3"/>
    <sheet name="สรุปผล" sheetId="4" r:id="rId4"/>
    <sheet name="ข้อเสนอแนะ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<sst xmlns="http://schemas.openxmlformats.org/spreadsheetml/2006/main" count="102" uniqueCount="80">
  <si>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</si>
  <si>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</si>
  <si>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</si>
  <si>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</si>
  <si>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</si>
  <si>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</si>
  <si>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</si>
  <si>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</si>
  <si>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</si>
  <si>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</si>
  <si>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บทสรุปสำหรับผู้บริหาร</t>
  </si>
  <si>
    <t>Total</t>
  </si>
  <si>
    <t>(blank)</t>
  </si>
  <si>
    <t>Grand Total</t>
  </si>
  <si>
    <t>ไม่ระบุ</t>
  </si>
  <si>
    <t>ภายใน</t>
  </si>
  <si>
    <t>เภสัชศาสตร์</t>
  </si>
  <si>
    <t>วิทยาศาสตร์การแพทย์</t>
  </si>
  <si>
    <t>มนุษยศาสตร์</t>
  </si>
  <si>
    <t>วิศวกรรมศาสตร์</t>
  </si>
  <si>
    <t>สาธารณสุขศาสตร์</t>
  </si>
  <si>
    <t>วิทยาศาสตร์</t>
  </si>
  <si>
    <t>สถาปัตยกรรมศาสตร์</t>
  </si>
  <si>
    <t>บัณฑิตวิทยาลัย</t>
  </si>
  <si>
    <t>วิทยาการจัดการฯ</t>
  </si>
  <si>
    <t>เกษตรฯ</t>
  </si>
  <si>
    <t>Count of ภายใน</t>
  </si>
  <si>
    <t>สังกัด</t>
  </si>
  <si>
    <t>เพศ</t>
  </si>
  <si>
    <t>หญิง</t>
  </si>
  <si>
    <t>ชาย</t>
  </si>
  <si>
    <t>คณะกรรมการสโมสรนิสิตฯ</t>
  </si>
  <si>
    <t>เจ้าหน้าที่บัณฑิตวิทยาลัย</t>
  </si>
  <si>
    <t>3.1 ความต้องการจัดกิจกรรมบำเพ็ญประโยชน์ครั้งต่อไป</t>
  </si>
  <si>
    <t>โรงเรียนที่ขาดแคลนอุปกรณ์ การเรียนการสอนในต่างจังหวัด</t>
  </si>
  <si>
    <r>
      <t>ตอนที่ 3</t>
    </r>
    <r>
      <rPr>
        <b/>
        <sz val="15"/>
        <rFont val="Cordia New"/>
        <family val="2"/>
      </rPr>
      <t xml:space="preserve"> ข้อคิดเห็นและข้อเสนอแนะอื่นๆ</t>
    </r>
  </si>
  <si>
    <t>3.2 ข้อเสนอแนะอื่นๆ</t>
  </si>
  <si>
    <t>ควรจัดกิจกรรมเช่นนี้อีกในปีต่อไป</t>
  </si>
  <si>
    <t>ผลการประเมินโครงการสังคมสมานฉันท์ร่วมแบ่งปันความสุขจากพี่สู่น้อง</t>
  </si>
  <si>
    <t>ณ  โรงเรียนบ้านห่างทางหลวง ตำบลภูฟ้า อำเภอบ่อเกลือ จังหวัดน่าน</t>
  </si>
  <si>
    <t>วันที่  8 - 9 มกราคม 2554</t>
  </si>
  <si>
    <t xml:space="preserve">     1.  ความเหมาะสมของวัตถุประสงค์ในการจัดโครงการฯ</t>
  </si>
  <si>
    <t xml:space="preserve">     2.  ความเหมาะสมของสถานที่จัดโครงการฯ</t>
  </si>
  <si>
    <t xml:space="preserve">     3.  ความเหมาะสมของระยะเวลาในการจัดโครงการฯ</t>
  </si>
  <si>
    <t xml:space="preserve">     4.  ความเหมาะสมของกิจกรรมการบริจาคสิ่งของ</t>
  </si>
  <si>
    <t xml:space="preserve">     5.  ความเหมาะสมของรูปแบบการจัดกิจกรรมบำเพ็ญประโยชน์</t>
  </si>
  <si>
    <t xml:space="preserve">     6.  ความพึงพอใจโครงการฯ ในภาพรวม</t>
  </si>
  <si>
    <t xml:space="preserve">     7.  ความพึงพอใจในสถานที่พัก</t>
  </si>
  <si>
    <t xml:space="preserve">     8.  ความประทับใจในการดำเนินโครงการฯ</t>
  </si>
  <si>
    <t>รวมเฉลี่ย</t>
  </si>
  <si>
    <t xml:space="preserve"> - 3 -</t>
  </si>
  <si>
    <t xml:space="preserve"> - 2 -</t>
  </si>
  <si>
    <t xml:space="preserve">ความเหมาะสมของกิจกรรมการบริจาคสิ่งของความเหมาะสมของรูปแบบการจัดกิจกรรมบำเพ็ญประโยชน์ (ค่าเฉลี่ย 4.92) </t>
  </si>
  <si>
    <r>
      <t xml:space="preserve">ตาราง 1  </t>
    </r>
    <r>
      <rPr>
        <sz val="16"/>
        <rFont val="Cordia New"/>
        <family val="2"/>
      </rPr>
      <t>แสดงจำนวนและร้อยละของผู้ตอบแบบสอบถาม จำแนกตามเพศ</t>
    </r>
  </si>
  <si>
    <r>
      <t xml:space="preserve">ตาราง 2  </t>
    </r>
    <r>
      <rPr>
        <sz val="16"/>
        <rFont val="Cordia New"/>
        <family val="2"/>
      </rPr>
      <t>แสดงจำนวนและร้อยละของผู้ตอบแบบสอบถาม จำแนกตามสังกัด</t>
    </r>
  </si>
  <si>
    <r>
      <t>ตอนที่ 2</t>
    </r>
    <r>
      <rPr>
        <b/>
        <sz val="16"/>
        <rFont val="Cordia New"/>
        <family val="2"/>
      </rPr>
      <t xml:space="preserve">   สอบถามความคิดเห็นเกี่ยวกับการจัดโครงการฯ</t>
    </r>
  </si>
  <si>
    <r>
      <t>ตาราง 3</t>
    </r>
    <r>
      <rPr>
        <sz val="16"/>
        <rFont val="Cordia New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</si>
  <si>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จากตาราง 3 พบว่า ผู้ตอบแบบสอบถามมีความคิดเห็นเกี่ยวกับการจัดโครงการสังคมสมานฉันท์ร่วมแบ่งปัน</t>
  </si>
  <si>
    <t>เมื่อพิจารณารายข้อแล้วพบว่าเรื่องที่มีค่าเฉลี่ยมากที่สุด คือ ความเหมาะสมของกิจกรรมการบริจาคสิ่งของ</t>
  </si>
  <si>
    <t>ความเหมาะสมของรูปแบบการจัดกิจกรรมบำเพ็ญประโยชน์ (ค่าเฉลี่ย 4.92) รองลงมาได้แก่ ความเหมาะสมของวัตถุประสงค์</t>
  </si>
  <si>
    <t xml:space="preserve">                        ในส่วนของข้อเสนอแนะมีการเสนอแนะให้จัดกิจกรรมบำเพ็ญประโยชน์ ณ โรงเรียนที่ขาดแคลนอุปกรณ์ </t>
  </si>
  <si>
    <r>
      <rPr>
        <b/>
        <sz val="16"/>
        <rFont val="Cordia New"/>
        <family val="2"/>
      </rPr>
      <t xml:space="preserve">     </t>
    </r>
    <r>
      <rPr>
        <b/>
        <u val="single"/>
        <sz val="16"/>
        <rFont val="Cordia New"/>
        <family val="2"/>
      </rPr>
      <t>ตอนที่ 1</t>
    </r>
    <r>
      <rPr>
        <b/>
        <sz val="16"/>
        <rFont val="Cordia New"/>
        <family val="2"/>
      </rPr>
      <t xml:space="preserve">   ข้อมูลทั่วไปของผู้ตอบแบบสอบถาม</t>
    </r>
  </si>
  <si>
    <t xml:space="preserve">                     ความคิดเห็นของผู้ตอบแบบสอบถามเกี่ยวกับการจัดโครงการสังคมสมานฉันท์ร่วมแบ่งปันความสุขจากพี่สู่น้อง</t>
  </si>
  <si>
    <t>โครงการสังคมสมานฉันท์ร่วมแบ่งปันความสุขจากพี่สู่น้อง</t>
  </si>
  <si>
    <t>การเรียนการสอนในต่างจังหวัด ปรับปรุงห้องเรียน ห้องน้ำหรือห้องสมุด ตามโรงเรียนในถิ่นทุรกันดาร และจัดกิจกรรม</t>
  </si>
  <si>
    <t>เช่นนี้อีกในปีต่อไป</t>
  </si>
  <si>
    <t>จากตาราง 1 พบว่า ผู้ตอบแบบสอบถามเป็นเพศหญิง ร้อยละ 61.54  และเพศชาย ร้อยละ 38.46</t>
  </si>
  <si>
    <t>จากตาราง 2 พบว่า ผู้ตอบแบบสอบถามส่วนใหญ่เป็นเจ้าหน้าที่บัณฑิตวิทยาลัย ร้อยละ 69.23</t>
  </si>
  <si>
    <t xml:space="preserve">         และเป็นคณะกรรมการสโมสรนิสิตฯ ร้อยละ 30.77</t>
  </si>
  <si>
    <t>N = 13</t>
  </si>
  <si>
    <t>ความสุขจากพี่สู่น้อง วันที่ 8 - 9 มกราคม 2554  ภาพรวมอยู่ในระดับมากที่สุด (ค่าเฉลี่ย 4.81)</t>
  </si>
  <si>
    <t>ข้อที่มีค่าเฉลี่ยต่ำสุด คือ ความพึงพอใจในสถานที่พัก (ค่าเฉลี่ย 4.54)</t>
  </si>
  <si>
    <t xml:space="preserve">                     จากการจัดโครงการสังคมสมานฉันท์ร่วมแบ่งปันความสุขจากพี่สู่น้อง ในวันที่ 8 - 9  มกราคม  2554 </t>
  </si>
  <si>
    <t>ในการจัดโครงการฯ  ความเหมาะสมของสถานที่จัดโครงการฯ และความประทับใจในการดำเนินโครงการฯ (ค่าเฉลี่ย 4.85)</t>
  </si>
  <si>
    <t>ปรับปรุงห้องเรียน ห้องน้ำหรือห้องสมุดตามโรงเรียนในถิ่นทุรกันดาร</t>
  </si>
  <si>
    <t>มีผู้เข้าร่วมโครงการฯ จำนวนทั้งสิ้น 13 คน พบว่า ผู้ตอบแบบสอบถามส่วนใหญ่เป็นเพศหญิง ร้อยละ 61.54  และ</t>
  </si>
  <si>
    <t>เพศชาย ร้อยละ 38.46 เป็นเจ้าหน้าที่บัณฑิตวิทยาลัย ร้อยละ 69.23 และเป็นคณะกรรมการสโมสรนิสิตฯ ร้อยละ 30.77</t>
  </si>
  <si>
    <t>พบว่าภาพรวมมีความคิดเห็นต่อโครงการฯ อยู่ในระดับมากที่สุด (ค่าเฉลี่ย 4.81) เมื่อพิจารณารายด้าน พบว่า</t>
  </si>
  <si>
    <t>รองลงมาได้แก่ ความเหมาะสมของวัตถุประสงค์ในการจัดโครงการฯ ความเหมาะสมของสถานที่จัดโครงการฯ และ</t>
  </si>
  <si>
    <t>ความประทับใจในการดำเนินโครงการฯ (ค่าเฉลี่ย 4.85) ข้อที่มีค่าเฉลี่ยต่ำสุด คือ ความพึงพอใจในสถานที่พัก (ค่าเฉลี่ย 4.50)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</si>
</sst>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3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6"/>
      <color indexed="10"/>
      <name val="Cordia New"/>
      <family val="2"/>
    </font>
    <font>
      <b/>
      <u val="single"/>
      <sz val="16"/>
      <name val="Cordia New"/>
      <family val="2"/>
    </font>
    <font>
      <i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ordia New"/>
      <family val="2"/>
    </font>
    <font>
      <sz val="16"/>
      <color theme="1"/>
      <name val="Cordia Ne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40" borderId="25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5" fillId="19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1" fillId="19" borderId="0" xfId="0" applyFont="1" applyFill="1" applyAlignment="1">
      <alignment horizontal="center"/>
    </xf>
    <xf numFmtId="2" fontId="51" fillId="19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12" borderId="0" xfId="0" applyFont="1" applyFill="1" applyAlignment="1">
      <alignment/>
    </xf>
    <xf numFmtId="0" fontId="51" fillId="12" borderId="0" xfId="0" applyFont="1" applyFill="1" applyAlignment="1">
      <alignment horizontal="center"/>
    </xf>
    <xf numFmtId="2" fontId="51" fillId="12" borderId="0" xfId="0" applyNumberFormat="1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2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" name="Line 2"/>
        <xdr:cNvSpPr>
          <a:spLocks/>
        </xdr:cNvSpPr>
      </xdr:nvSpPr>
      <xdr:spPr>
        <a:xfrm>
          <a:off x="469582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>
          <a:off x="469582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469582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4" name="Line 8"/>
        <xdr:cNvSpPr>
          <a:spLocks/>
        </xdr:cNvSpPr>
      </xdr:nvSpPr>
      <xdr:spPr>
        <a:xfrm>
          <a:off x="469582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469582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7" sheet="คีย์ข้อมูล"/>
  </cacheSource>
  <cacheFields count="18">
    <cacheField name="ที่">
      <sharedItems containsMixedTypes="1" containsNumber="1" containsInteger="1"/>
    </cacheField>
    <cacheField name="ตำแหน่ง">
      <sharedItems containsString="0" containsBlank="1" containsMixedTypes="0" containsNumber="1" containsInteger="1" count="4">
        <n v="3"/>
        <n v="4"/>
        <m/>
        <n v="34"/>
      </sharedItems>
    </cacheField>
    <cacheField name="ภายใน">
      <sharedItems containsBlank="1" containsMixedTypes="0" count="12">
        <s v="เภสัชศาสตร์"/>
        <s v="วิทยาศาสตร์การแพทย์"/>
        <s v="ไม่ระบุ"/>
        <s v="มนุษยศาสตร์"/>
        <m/>
        <s v="วิศวกรรมศาสตร์"/>
        <s v="สาธารณสุขศาสตร์"/>
        <s v="วิทยาศาสตร์"/>
        <s v="สถาปัตยกรรมศาสตร์"/>
        <s v="บัณฑิตวิทยาลัย"/>
        <s v="วิทยาการจัดการฯ"/>
        <s v="เกษตรฯ"/>
      </sharedItems>
    </cacheField>
    <cacheField name="ภายนอก">
      <sharedItems containsBlank="1" containsMixedTypes="0" count="9">
        <m/>
        <s v="มหาวิทยาลัยพะเยา"/>
        <s v="ม.เกษตรศาสตร์ บางเขน"/>
        <s v="ม.เทคโนโลยีพระจอมเกล้าพระนครเหนือ"/>
        <s v="ม.กรุงเทพฯ"/>
        <s v="ม.ราชภัฏเชียงใหม่"/>
        <s v="ม.ราชภัฏอุดรธานี"/>
        <s v="ม.มหาจุฬาลงกรณราชวิทยาลัย นว."/>
        <s v="ม.เทคโนโลยีราชมงคลสุวรรณภูมิ"/>
      </sharedItems>
    </cacheField>
    <cacheField name="1.1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1.2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2.1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2.2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3.1">
      <sharedItems containsString="0" containsBlank="1" containsMixedTypes="0" containsNumber="1" containsInteger="1" count="4">
        <n v="4"/>
        <n v="5"/>
        <n v="3"/>
        <m/>
      </sharedItems>
    </cacheField>
    <cacheField name="3.2">
      <sharedItems containsString="0" containsBlank="1" containsMixedTypes="0" containsNumber="1" containsInteger="1" count="4">
        <n v="4"/>
        <n v="3"/>
        <n v="5"/>
        <m/>
      </sharedItems>
    </cacheField>
    <cacheField name="4.1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4.2">
      <sharedItems containsString="0" containsBlank="1" containsMixedTypes="0" containsNumber="1" containsInteger="1" count="5">
        <n v="4"/>
        <n v="5"/>
        <n v="3"/>
        <n v="2"/>
        <m/>
      </sharedItems>
    </cacheField>
    <cacheField name="4.3">
      <sharedItems containsString="0" containsBlank="1" containsMixedTypes="0" containsNumber="1" containsInteger="1" count="4">
        <n v="4"/>
        <n v="5"/>
        <n v="3"/>
        <m/>
      </sharedItems>
    </cacheField>
    <cacheField name="4.4">
      <sharedItems containsString="0" containsBlank="1" containsMixedTypes="0" containsNumber="1" containsInteger="1" count="5">
        <n v="4"/>
        <n v="5"/>
        <n v="2"/>
        <n v="3"/>
        <m/>
      </sharedItems>
    </cacheField>
    <cacheField name="4.5">
      <sharedItems containsString="0" containsBlank="1" containsMixedTypes="0" containsNumber="1" containsInteger="1" count="4">
        <n v="4"/>
        <n v="5"/>
        <n v="3"/>
        <m/>
      </sharedItems>
    </cacheField>
    <cacheField name="4.6">
      <sharedItems containsString="0" containsBlank="1" containsMixedTypes="0" containsNumber="1" containsInteger="1" count="4">
        <n v="4"/>
        <n v="5"/>
        <n v="3"/>
        <m/>
      </sharedItems>
    </cacheField>
    <cacheField name="4.7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4.8">
      <sharedItems containsString="0" containsBlank="1" containsMixedTypes="0" containsNumber="1" containsInteger="1" count="5">
        <n v="4"/>
        <n v="3"/>
        <n v="5"/>
        <n v="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8">
    <pivotField compact="0" outline="0" subtotalTop="0" showAll="0"/>
    <pivotField compact="0" outline="0" subtotalTop="0" showAll="0"/>
    <pivotField axis="axisRow" dataField="1" compact="0" outline="0" subtotalTop="0" showAll="0">
      <items count="13">
        <item x="11"/>
        <item x="9"/>
        <item x="0"/>
        <item x="3"/>
        <item x="2"/>
        <item x="10"/>
        <item x="7"/>
        <item x="1"/>
        <item x="5"/>
        <item x="8"/>
        <item x="6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ภายใน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E10" sqref="E10"/>
    </sheetView>
  </sheetViews>
  <sheetFormatPr defaultColWidth="9.140625" defaultRowHeight="21.75"/>
  <cols>
    <col min="1" max="1" width="18.421875" style="0" bestFit="1" customWidth="1"/>
    <col min="2" max="2" width="4.8515625" style="0" customWidth="1"/>
    <col min="3" max="10" width="31.28125" style="0" bestFit="1" customWidth="1"/>
    <col min="11" max="11" width="10.421875" style="0" bestFit="1" customWidth="1"/>
  </cols>
  <sheetData>
    <row r="3" spans="1:2" ht="21.75">
      <c r="A3" s="46" t="s">
        <v>26</v>
      </c>
      <c r="B3" s="47"/>
    </row>
    <row r="4" spans="1:2" ht="21.75">
      <c r="A4" s="46" t="s">
        <v>15</v>
      </c>
      <c r="B4" s="47" t="s">
        <v>11</v>
      </c>
    </row>
    <row r="5" spans="1:2" ht="21.75">
      <c r="A5" s="45" t="s">
        <v>25</v>
      </c>
      <c r="B5" s="50">
        <v>2</v>
      </c>
    </row>
    <row r="6" spans="1:2" ht="21.75">
      <c r="A6" s="51" t="s">
        <v>23</v>
      </c>
      <c r="B6" s="52">
        <v>1</v>
      </c>
    </row>
    <row r="7" spans="1:2" ht="21.75">
      <c r="A7" s="51" t="s">
        <v>16</v>
      </c>
      <c r="B7" s="52">
        <v>2</v>
      </c>
    </row>
    <row r="8" spans="1:2" ht="21.75">
      <c r="A8" s="51" t="s">
        <v>18</v>
      </c>
      <c r="B8" s="52">
        <v>1</v>
      </c>
    </row>
    <row r="9" spans="1:2" ht="21.75">
      <c r="A9" s="51" t="s">
        <v>14</v>
      </c>
      <c r="B9" s="52">
        <v>2</v>
      </c>
    </row>
    <row r="10" spans="1:2" ht="21.75">
      <c r="A10" s="51" t="s">
        <v>24</v>
      </c>
      <c r="B10" s="52">
        <v>2</v>
      </c>
    </row>
    <row r="11" spans="1:2" ht="21.75">
      <c r="A11" s="51" t="s">
        <v>21</v>
      </c>
      <c r="B11" s="52">
        <v>1</v>
      </c>
    </row>
    <row r="12" spans="1:2" ht="21.75">
      <c r="A12" s="51" t="s">
        <v>17</v>
      </c>
      <c r="B12" s="52">
        <v>2</v>
      </c>
    </row>
    <row r="13" spans="1:2" ht="21.75">
      <c r="A13" s="51" t="s">
        <v>19</v>
      </c>
      <c r="B13" s="52">
        <v>8</v>
      </c>
    </row>
    <row r="14" spans="1:2" ht="21.75">
      <c r="A14" s="51" t="s">
        <v>22</v>
      </c>
      <c r="B14" s="52">
        <v>2</v>
      </c>
    </row>
    <row r="15" spans="1:2" ht="21.75">
      <c r="A15" s="51" t="s">
        <v>20</v>
      </c>
      <c r="B15" s="52">
        <v>1</v>
      </c>
    </row>
    <row r="16" spans="1:2" ht="21.75">
      <c r="A16" s="51" t="s">
        <v>12</v>
      </c>
      <c r="B16" s="52"/>
    </row>
    <row r="17" spans="1:2" ht="21.75">
      <c r="A17" s="48" t="s">
        <v>13</v>
      </c>
      <c r="B17" s="49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21.75"/>
  <cols>
    <col min="1" max="1" width="5.00390625" style="5" customWidth="1"/>
    <col min="2" max="2" width="7.140625" style="10" customWidth="1"/>
    <col min="3" max="3" width="18.8515625" style="10" bestFit="1" customWidth="1"/>
    <col min="4" max="4" width="4.57421875" style="11" bestFit="1" customWidth="1"/>
    <col min="5" max="5" width="6.57421875" style="11" bestFit="1" customWidth="1"/>
    <col min="6" max="9" width="4.57421875" style="11" bestFit="1" customWidth="1"/>
    <col min="10" max="11" width="5.00390625" style="11" bestFit="1" customWidth="1"/>
    <col min="12" max="16384" width="9.140625" style="5" customWidth="1"/>
  </cols>
  <sheetData>
    <row r="1" spans="1:11" s="3" customFormat="1" ht="23.25">
      <c r="A1" s="1" t="s">
        <v>0</v>
      </c>
      <c r="B1" s="14" t="s">
        <v>28</v>
      </c>
      <c r="C1" s="60" t="s">
        <v>27</v>
      </c>
      <c r="D1" s="2">
        <v>1</v>
      </c>
      <c r="E1" s="61">
        <v>2</v>
      </c>
      <c r="F1" s="62">
        <v>3</v>
      </c>
      <c r="G1" s="56">
        <v>4</v>
      </c>
      <c r="H1" s="57">
        <v>5</v>
      </c>
      <c r="I1" s="63">
        <v>6</v>
      </c>
      <c r="J1" s="18">
        <v>7</v>
      </c>
      <c r="K1" s="64">
        <v>8</v>
      </c>
    </row>
    <row r="2" spans="1:11" ht="23.25">
      <c r="A2" s="4">
        <v>1</v>
      </c>
      <c r="B2" s="20">
        <v>1</v>
      </c>
      <c r="C2" s="22">
        <v>2</v>
      </c>
      <c r="D2" s="16">
        <v>4</v>
      </c>
      <c r="E2" s="16">
        <v>4</v>
      </c>
      <c r="F2" s="16">
        <v>4</v>
      </c>
      <c r="G2" s="16">
        <v>4</v>
      </c>
      <c r="H2" s="16">
        <v>4</v>
      </c>
      <c r="I2" s="16">
        <v>4</v>
      </c>
      <c r="J2" s="25">
        <v>4</v>
      </c>
      <c r="K2" s="27">
        <v>4</v>
      </c>
    </row>
    <row r="3" spans="1:11" ht="23.25">
      <c r="A3" s="4">
        <v>2</v>
      </c>
      <c r="B3" s="21">
        <v>2</v>
      </c>
      <c r="C3" s="22">
        <v>1</v>
      </c>
      <c r="D3" s="6">
        <v>5</v>
      </c>
      <c r="E3" s="6">
        <v>5</v>
      </c>
      <c r="F3" s="6">
        <v>5</v>
      </c>
      <c r="G3" s="6">
        <v>5</v>
      </c>
      <c r="H3" s="6">
        <v>5</v>
      </c>
      <c r="I3" s="6">
        <v>5</v>
      </c>
      <c r="J3" s="26">
        <v>5</v>
      </c>
      <c r="K3" s="17">
        <v>5</v>
      </c>
    </row>
    <row r="4" spans="1:11" ht="23.25">
      <c r="A4" s="4">
        <v>3</v>
      </c>
      <c r="B4" s="21">
        <v>2</v>
      </c>
      <c r="C4" s="22">
        <v>1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26">
        <v>4</v>
      </c>
      <c r="K4" s="17">
        <v>5</v>
      </c>
    </row>
    <row r="5" spans="1:11" ht="23.25">
      <c r="A5" s="4">
        <v>4</v>
      </c>
      <c r="B5" s="21">
        <v>2</v>
      </c>
      <c r="C5" s="22">
        <v>1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  <c r="J5" s="26">
        <v>5</v>
      </c>
      <c r="K5" s="17">
        <v>5</v>
      </c>
    </row>
    <row r="6" spans="1:11" ht="23.25">
      <c r="A6" s="4">
        <v>5</v>
      </c>
      <c r="B6" s="21">
        <v>2</v>
      </c>
      <c r="C6" s="22">
        <v>1</v>
      </c>
      <c r="D6" s="6">
        <v>5</v>
      </c>
      <c r="E6" s="6">
        <v>5</v>
      </c>
      <c r="F6" s="6">
        <v>4</v>
      </c>
      <c r="G6" s="6">
        <v>5</v>
      </c>
      <c r="H6" s="6">
        <v>5</v>
      </c>
      <c r="I6" s="6">
        <v>4</v>
      </c>
      <c r="J6" s="26">
        <v>5</v>
      </c>
      <c r="K6" s="17">
        <v>5</v>
      </c>
    </row>
    <row r="7" spans="1:11" ht="23.25">
      <c r="A7" s="4">
        <v>6</v>
      </c>
      <c r="B7" s="21">
        <v>1</v>
      </c>
      <c r="C7" s="22">
        <v>2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26">
        <v>5</v>
      </c>
      <c r="K7" s="17">
        <v>5</v>
      </c>
    </row>
    <row r="8" spans="1:11" ht="23.25">
      <c r="A8" s="4">
        <v>7</v>
      </c>
      <c r="B8" s="21">
        <v>1</v>
      </c>
      <c r="C8" s="22">
        <v>2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26">
        <v>5</v>
      </c>
      <c r="K8" s="17">
        <v>5</v>
      </c>
    </row>
    <row r="9" spans="1:11" ht="23.25">
      <c r="A9" s="4">
        <v>8</v>
      </c>
      <c r="B9" s="21">
        <v>2</v>
      </c>
      <c r="C9" s="22">
        <v>2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26">
        <v>5</v>
      </c>
      <c r="K9" s="17">
        <v>5</v>
      </c>
    </row>
    <row r="10" spans="1:11" ht="23.25">
      <c r="A10" s="4">
        <v>9</v>
      </c>
      <c r="B10" s="21">
        <v>1</v>
      </c>
      <c r="C10" s="22">
        <v>2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26">
        <v>5</v>
      </c>
      <c r="K10" s="17">
        <v>5</v>
      </c>
    </row>
    <row r="11" spans="1:11" ht="23.25">
      <c r="A11" s="4">
        <v>10</v>
      </c>
      <c r="B11" s="21">
        <v>1</v>
      </c>
      <c r="C11" s="22">
        <v>2</v>
      </c>
      <c r="D11" s="6">
        <v>5</v>
      </c>
      <c r="E11" s="6">
        <v>5</v>
      </c>
      <c r="F11" s="6">
        <v>5</v>
      </c>
      <c r="G11" s="6">
        <v>5</v>
      </c>
      <c r="H11" s="6">
        <v>5</v>
      </c>
      <c r="I11" s="6">
        <v>5</v>
      </c>
      <c r="J11" s="26">
        <v>5</v>
      </c>
      <c r="K11" s="17">
        <v>5</v>
      </c>
    </row>
    <row r="12" spans="1:11" ht="23.25">
      <c r="A12" s="4">
        <v>11</v>
      </c>
      <c r="B12" s="21">
        <v>1</v>
      </c>
      <c r="C12" s="22">
        <v>2</v>
      </c>
      <c r="D12" s="6">
        <v>5</v>
      </c>
      <c r="E12" s="6">
        <v>5</v>
      </c>
      <c r="F12" s="6">
        <v>5</v>
      </c>
      <c r="G12" s="6">
        <v>5</v>
      </c>
      <c r="H12" s="6">
        <v>5</v>
      </c>
      <c r="I12" s="6">
        <v>5</v>
      </c>
      <c r="J12" s="26">
        <v>3</v>
      </c>
      <c r="K12" s="17">
        <v>5</v>
      </c>
    </row>
    <row r="13" spans="1:11" ht="23.25">
      <c r="A13" s="4">
        <v>12</v>
      </c>
      <c r="B13" s="21">
        <v>1</v>
      </c>
      <c r="C13" s="22">
        <v>2</v>
      </c>
      <c r="D13" s="6">
        <v>4</v>
      </c>
      <c r="E13" s="6">
        <v>4</v>
      </c>
      <c r="F13" s="6">
        <v>4</v>
      </c>
      <c r="G13" s="6">
        <v>5</v>
      </c>
      <c r="H13" s="6">
        <v>5</v>
      </c>
      <c r="I13" s="6">
        <v>4</v>
      </c>
      <c r="J13" s="26">
        <v>3</v>
      </c>
      <c r="K13" s="17">
        <v>4</v>
      </c>
    </row>
    <row r="14" spans="1:11" ht="23.25">
      <c r="A14" s="4">
        <v>13</v>
      </c>
      <c r="B14" s="21">
        <v>1</v>
      </c>
      <c r="C14" s="22">
        <v>2</v>
      </c>
      <c r="D14" s="6">
        <v>5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26">
        <v>5</v>
      </c>
      <c r="K14" s="17">
        <v>5</v>
      </c>
    </row>
    <row r="15" spans="1:11" ht="23.25">
      <c r="A15" s="4">
        <v>14</v>
      </c>
      <c r="B15" s="21"/>
      <c r="C15" s="22"/>
      <c r="D15" s="6"/>
      <c r="E15" s="6"/>
      <c r="F15" s="6"/>
      <c r="G15" s="6"/>
      <c r="H15" s="6"/>
      <c r="I15" s="6"/>
      <c r="J15" s="26"/>
      <c r="K15" s="17"/>
    </row>
    <row r="16" spans="1:11" ht="23.25">
      <c r="A16" s="4">
        <v>15</v>
      </c>
      <c r="B16" s="21"/>
      <c r="C16" s="22"/>
      <c r="D16" s="6"/>
      <c r="E16" s="6"/>
      <c r="F16" s="6"/>
      <c r="G16" s="6"/>
      <c r="H16" s="6"/>
      <c r="I16" s="6"/>
      <c r="J16" s="26"/>
      <c r="K16" s="17"/>
    </row>
    <row r="17" spans="1:11" ht="23.25">
      <c r="A17" s="4">
        <v>16</v>
      </c>
      <c r="B17" s="21"/>
      <c r="C17" s="22"/>
      <c r="D17" s="6"/>
      <c r="E17" s="6"/>
      <c r="F17" s="6"/>
      <c r="G17" s="6"/>
      <c r="H17" s="6"/>
      <c r="I17" s="6"/>
      <c r="J17" s="26"/>
      <c r="K17" s="17"/>
    </row>
    <row r="18" spans="1:11" ht="23.25">
      <c r="A18" s="4">
        <v>17</v>
      </c>
      <c r="B18" s="21"/>
      <c r="C18" s="22"/>
      <c r="D18" s="6"/>
      <c r="E18" s="6"/>
      <c r="F18" s="6"/>
      <c r="G18" s="6"/>
      <c r="H18" s="6"/>
      <c r="I18" s="6"/>
      <c r="J18" s="26"/>
      <c r="K18" s="17"/>
    </row>
    <row r="19" spans="1:11" ht="23.25">
      <c r="A19" s="4">
        <v>18</v>
      </c>
      <c r="B19" s="21"/>
      <c r="C19" s="22"/>
      <c r="D19" s="6"/>
      <c r="E19" s="6"/>
      <c r="F19" s="6"/>
      <c r="G19" s="6"/>
      <c r="H19" s="6"/>
      <c r="I19" s="6"/>
      <c r="J19" s="26"/>
      <c r="K19" s="17"/>
    </row>
    <row r="20" spans="1:11" ht="23.25">
      <c r="A20" s="4">
        <v>19</v>
      </c>
      <c r="B20" s="21"/>
      <c r="C20" s="22"/>
      <c r="D20" s="6"/>
      <c r="E20" s="6"/>
      <c r="F20" s="6"/>
      <c r="G20" s="6"/>
      <c r="H20" s="6"/>
      <c r="I20" s="6"/>
      <c r="J20" s="26"/>
      <c r="K20" s="17"/>
    </row>
    <row r="21" spans="1:11" ht="23.25">
      <c r="A21" s="4">
        <v>20</v>
      </c>
      <c r="B21" s="21"/>
      <c r="C21" s="22"/>
      <c r="D21" s="6"/>
      <c r="E21" s="6"/>
      <c r="F21" s="6"/>
      <c r="G21" s="6"/>
      <c r="H21" s="6"/>
      <c r="I21" s="6"/>
      <c r="J21" s="26"/>
      <c r="K21" s="17"/>
    </row>
    <row r="22" spans="1:11" ht="23.25">
      <c r="A22" s="4">
        <v>21</v>
      </c>
      <c r="B22" s="21"/>
      <c r="C22" s="22"/>
      <c r="D22" s="6"/>
      <c r="E22" s="6"/>
      <c r="F22" s="6"/>
      <c r="G22" s="6"/>
      <c r="H22" s="6"/>
      <c r="I22" s="6"/>
      <c r="J22" s="26"/>
      <c r="K22" s="17"/>
    </row>
    <row r="23" spans="1:11" ht="23.25">
      <c r="A23" s="4">
        <v>22</v>
      </c>
      <c r="B23" s="21"/>
      <c r="C23" s="22"/>
      <c r="D23" s="6"/>
      <c r="E23" s="6"/>
      <c r="F23" s="6"/>
      <c r="G23" s="6"/>
      <c r="H23" s="6"/>
      <c r="I23" s="6"/>
      <c r="J23" s="26"/>
      <c r="K23" s="17"/>
    </row>
    <row r="24" spans="1:11" ht="23.25">
      <c r="A24" s="4">
        <v>23</v>
      </c>
      <c r="B24" s="21"/>
      <c r="C24" s="22"/>
      <c r="D24" s="6"/>
      <c r="E24" s="6"/>
      <c r="F24" s="6"/>
      <c r="G24" s="6"/>
      <c r="H24" s="6"/>
      <c r="I24" s="6"/>
      <c r="J24" s="26"/>
      <c r="K24" s="17"/>
    </row>
    <row r="25" spans="1:11" ht="23.25">
      <c r="A25" s="4">
        <v>24</v>
      </c>
      <c r="B25" s="21"/>
      <c r="C25" s="22"/>
      <c r="D25" s="6"/>
      <c r="E25" s="6"/>
      <c r="F25" s="6"/>
      <c r="G25" s="6"/>
      <c r="H25" s="6"/>
      <c r="I25" s="6"/>
      <c r="J25" s="26"/>
      <c r="K25" s="17"/>
    </row>
    <row r="26" spans="1:11" ht="23.25">
      <c r="A26" s="4">
        <v>25</v>
      </c>
      <c r="B26" s="21"/>
      <c r="C26" s="22"/>
      <c r="D26" s="6"/>
      <c r="E26" s="6"/>
      <c r="F26" s="6"/>
      <c r="G26" s="6"/>
      <c r="H26" s="6"/>
      <c r="I26" s="6"/>
      <c r="J26" s="26"/>
      <c r="K26" s="17"/>
    </row>
    <row r="27" spans="1:11" ht="23.25">
      <c r="A27" s="4">
        <v>26</v>
      </c>
      <c r="B27" s="21"/>
      <c r="C27" s="22"/>
      <c r="D27" s="6"/>
      <c r="E27" s="6"/>
      <c r="F27" s="6"/>
      <c r="G27" s="6"/>
      <c r="H27" s="6"/>
      <c r="I27" s="6"/>
      <c r="J27" s="26"/>
      <c r="K27" s="17"/>
    </row>
    <row r="28" spans="1:11" ht="23.25">
      <c r="A28" s="4">
        <v>27</v>
      </c>
      <c r="B28" s="21"/>
      <c r="C28" s="22"/>
      <c r="D28" s="6"/>
      <c r="E28" s="6"/>
      <c r="F28" s="6"/>
      <c r="G28" s="6"/>
      <c r="H28" s="6"/>
      <c r="I28" s="6"/>
      <c r="J28" s="26"/>
      <c r="K28" s="17"/>
    </row>
    <row r="29" spans="1:11" ht="23.25">
      <c r="A29" s="4">
        <v>28</v>
      </c>
      <c r="B29" s="21"/>
      <c r="C29" s="22"/>
      <c r="D29" s="6"/>
      <c r="E29" s="6"/>
      <c r="F29" s="6"/>
      <c r="G29" s="6"/>
      <c r="H29" s="6"/>
      <c r="I29" s="6"/>
      <c r="J29" s="26"/>
      <c r="K29" s="17"/>
    </row>
    <row r="30" spans="1:11" ht="23.25">
      <c r="A30" s="4">
        <v>29</v>
      </c>
      <c r="B30" s="21"/>
      <c r="C30" s="22"/>
      <c r="D30" s="6"/>
      <c r="E30" s="6"/>
      <c r="F30" s="6"/>
      <c r="G30" s="6"/>
      <c r="H30" s="6"/>
      <c r="I30" s="6"/>
      <c r="J30" s="26"/>
      <c r="K30" s="17"/>
    </row>
    <row r="31" spans="1:11" ht="23.25">
      <c r="A31" s="4">
        <v>30</v>
      </c>
      <c r="B31" s="21"/>
      <c r="C31" s="22"/>
      <c r="D31" s="6"/>
      <c r="E31" s="6"/>
      <c r="F31" s="6"/>
      <c r="G31" s="6"/>
      <c r="H31" s="6"/>
      <c r="I31" s="6"/>
      <c r="J31" s="26"/>
      <c r="K31" s="17"/>
    </row>
    <row r="32" spans="1:11" ht="23.25">
      <c r="A32" s="4">
        <v>31</v>
      </c>
      <c r="B32" s="21"/>
      <c r="C32" s="22"/>
      <c r="D32" s="6"/>
      <c r="E32" s="6"/>
      <c r="F32" s="6"/>
      <c r="G32" s="6"/>
      <c r="H32" s="6"/>
      <c r="I32" s="6"/>
      <c r="J32" s="26"/>
      <c r="K32" s="17"/>
    </row>
    <row r="33" spans="1:11" ht="23.25">
      <c r="A33" s="4">
        <v>32</v>
      </c>
      <c r="B33" s="21"/>
      <c r="C33" s="22"/>
      <c r="D33" s="6"/>
      <c r="E33" s="6"/>
      <c r="F33" s="6"/>
      <c r="G33" s="6"/>
      <c r="H33" s="6"/>
      <c r="I33" s="6"/>
      <c r="J33" s="26"/>
      <c r="K33" s="17"/>
    </row>
    <row r="34" spans="1:11" ht="23.25">
      <c r="A34" s="4">
        <v>33</v>
      </c>
      <c r="B34" s="21"/>
      <c r="C34" s="22"/>
      <c r="D34" s="6"/>
      <c r="E34" s="6"/>
      <c r="F34" s="6"/>
      <c r="G34" s="6"/>
      <c r="H34" s="6"/>
      <c r="I34" s="6"/>
      <c r="J34" s="26"/>
      <c r="K34" s="17"/>
    </row>
    <row r="35" spans="1:11" ht="23.25">
      <c r="A35" s="4">
        <v>34</v>
      </c>
      <c r="B35" s="21"/>
      <c r="C35" s="22"/>
      <c r="D35" s="6"/>
      <c r="E35" s="6"/>
      <c r="F35" s="6"/>
      <c r="G35" s="6"/>
      <c r="H35" s="6"/>
      <c r="I35" s="6"/>
      <c r="J35" s="26"/>
      <c r="K35" s="17"/>
    </row>
    <row r="36" spans="1:11" ht="23.25">
      <c r="A36" s="4">
        <v>37</v>
      </c>
      <c r="B36" s="21"/>
      <c r="C36" s="22"/>
      <c r="D36" s="6"/>
      <c r="E36" s="6"/>
      <c r="F36" s="6"/>
      <c r="G36" s="6"/>
      <c r="H36" s="6"/>
      <c r="I36" s="6"/>
      <c r="J36" s="26"/>
      <c r="K36" s="17"/>
    </row>
    <row r="37" spans="1:11" ht="23.25">
      <c r="A37" s="8" t="s">
        <v>3</v>
      </c>
      <c r="B37" s="22">
        <f>COUNT(B2:B36)</f>
        <v>13</v>
      </c>
      <c r="C37" s="22"/>
      <c r="D37" s="7"/>
      <c r="E37" s="7"/>
      <c r="F37" s="7"/>
      <c r="G37" s="7"/>
      <c r="H37" s="7"/>
      <c r="I37" s="7"/>
      <c r="J37" s="7"/>
      <c r="K37" s="7"/>
    </row>
    <row r="39" spans="2:12" s="9" customFormat="1" ht="23.25">
      <c r="B39" s="23" t="s">
        <v>2</v>
      </c>
      <c r="C39" s="23"/>
      <c r="D39" s="40">
        <f aca="true" t="shared" si="0" ref="D39:K39">AVERAGE(D2:D36)</f>
        <v>4.846153846153846</v>
      </c>
      <c r="E39" s="40">
        <f t="shared" si="0"/>
        <v>4.846153846153846</v>
      </c>
      <c r="F39" s="40">
        <f t="shared" si="0"/>
        <v>4.769230769230769</v>
      </c>
      <c r="G39" s="40">
        <f t="shared" si="0"/>
        <v>4.923076923076923</v>
      </c>
      <c r="H39" s="40">
        <f t="shared" si="0"/>
        <v>4.923076923076923</v>
      </c>
      <c r="I39" s="40">
        <f t="shared" si="0"/>
        <v>4.769230769230769</v>
      </c>
      <c r="J39" s="42">
        <f t="shared" si="0"/>
        <v>4.538461538461538</v>
      </c>
      <c r="K39" s="42">
        <f t="shared" si="0"/>
        <v>4.846153846153846</v>
      </c>
      <c r="L39" s="35">
        <f>AVERAGE(D39:K39)</f>
        <v>4.8076923076923075</v>
      </c>
    </row>
    <row r="40" spans="2:12" s="9" customFormat="1" ht="23.25">
      <c r="B40" s="23" t="s">
        <v>1</v>
      </c>
      <c r="C40" s="23"/>
      <c r="D40" s="41">
        <f aca="true" t="shared" si="1" ref="D40:K40">STDEV(D2:D36)</f>
        <v>0.37553380809940395</v>
      </c>
      <c r="E40" s="41">
        <f t="shared" si="1"/>
        <v>0.37553380809940395</v>
      </c>
      <c r="F40" s="41">
        <f t="shared" si="1"/>
        <v>0.4385290096535159</v>
      </c>
      <c r="G40" s="41">
        <f t="shared" si="1"/>
        <v>0.27735009811261196</v>
      </c>
      <c r="H40" s="41">
        <f t="shared" si="1"/>
        <v>0.27735009811261196</v>
      </c>
      <c r="I40" s="41">
        <f t="shared" si="1"/>
        <v>0.4385290096535159</v>
      </c>
      <c r="J40" s="43">
        <f t="shared" si="1"/>
        <v>0.7762500258061845</v>
      </c>
      <c r="K40" s="43">
        <f t="shared" si="1"/>
        <v>0.37553380809940395</v>
      </c>
      <c r="L40" s="35">
        <f>STDEVA(D2:K36)</f>
        <v>0.44234422033145476</v>
      </c>
    </row>
    <row r="42" spans="2:11" s="10" customFormat="1" ht="23.25">
      <c r="B42" s="66" t="s">
        <v>28</v>
      </c>
      <c r="C42" s="66"/>
      <c r="D42" s="65"/>
      <c r="E42" s="65"/>
      <c r="F42" s="19"/>
      <c r="G42" s="19"/>
      <c r="H42" s="19"/>
      <c r="I42" s="19"/>
      <c r="J42" s="11"/>
      <c r="K42" s="11"/>
    </row>
    <row r="43" spans="2:13" s="10" customFormat="1" ht="23.25">
      <c r="B43" s="118" t="s">
        <v>29</v>
      </c>
      <c r="C43" s="118"/>
      <c r="D43" s="67">
        <f>COUNTIF(B2:B36,1)</f>
        <v>8</v>
      </c>
      <c r="E43" s="68">
        <f>D43*100/$D$45</f>
        <v>61.53846153846154</v>
      </c>
      <c r="F43" s="34"/>
      <c r="G43" s="34"/>
      <c r="H43" s="34"/>
      <c r="I43" s="34"/>
      <c r="J43" s="11"/>
      <c r="K43" s="11"/>
      <c r="M43" s="24"/>
    </row>
    <row r="44" spans="2:13" s="10" customFormat="1" ht="23.25">
      <c r="B44" s="118" t="s">
        <v>30</v>
      </c>
      <c r="C44" s="118"/>
      <c r="D44" s="67">
        <f>COUNTIF(B2:B37,2)</f>
        <v>5</v>
      </c>
      <c r="E44" s="68">
        <f>D44*100/$D$45</f>
        <v>38.46153846153846</v>
      </c>
      <c r="F44" s="34"/>
      <c r="G44" s="34"/>
      <c r="H44" s="34"/>
      <c r="I44" s="34"/>
      <c r="J44" s="11"/>
      <c r="K44" s="11"/>
      <c r="M44" s="24"/>
    </row>
    <row r="45" spans="2:13" s="10" customFormat="1" ht="23.25">
      <c r="B45" s="66" t="s">
        <v>4</v>
      </c>
      <c r="C45" s="66"/>
      <c r="D45" s="69">
        <f>SUM(D43:D44)</f>
        <v>13</v>
      </c>
      <c r="E45" s="70">
        <f>SUM(E43:E44)</f>
        <v>100</v>
      </c>
      <c r="F45" s="34"/>
      <c r="G45" s="34"/>
      <c r="H45" s="34"/>
      <c r="I45" s="34"/>
      <c r="J45" s="13"/>
      <c r="K45" s="13"/>
      <c r="M45" s="24"/>
    </row>
    <row r="46" spans="2:13" s="10" customFormat="1" ht="23.25">
      <c r="B46" s="118"/>
      <c r="C46" s="118"/>
      <c r="E46" s="34"/>
      <c r="F46" s="34"/>
      <c r="G46" s="34"/>
      <c r="H46" s="34"/>
      <c r="I46" s="34"/>
      <c r="J46" s="11"/>
      <c r="K46" s="11"/>
      <c r="M46" s="24"/>
    </row>
    <row r="47" spans="2:13" s="10" customFormat="1" ht="23.25">
      <c r="B47" s="118"/>
      <c r="C47" s="118"/>
      <c r="E47" s="34"/>
      <c r="F47" s="34"/>
      <c r="G47" s="34"/>
      <c r="H47" s="34"/>
      <c r="I47" s="34"/>
      <c r="J47" s="11"/>
      <c r="K47" s="11"/>
      <c r="M47" s="24"/>
    </row>
    <row r="48" spans="2:13" s="10" customFormat="1" ht="23.25">
      <c r="B48" s="72" t="s">
        <v>27</v>
      </c>
      <c r="C48" s="72"/>
      <c r="D48" s="72"/>
      <c r="E48" s="72"/>
      <c r="F48" s="71"/>
      <c r="G48" s="11"/>
      <c r="H48" s="11"/>
      <c r="I48" s="11"/>
      <c r="J48" s="11"/>
      <c r="K48" s="11"/>
      <c r="M48" s="24"/>
    </row>
    <row r="49" spans="2:13" s="10" customFormat="1" ht="23.25">
      <c r="B49" s="15" t="s">
        <v>31</v>
      </c>
      <c r="C49" s="15"/>
      <c r="D49" s="67">
        <f>COUNTIF(C2:C30,1)</f>
        <v>4</v>
      </c>
      <c r="E49" s="15">
        <f>D49*100/D51</f>
        <v>30.76923076923077</v>
      </c>
      <c r="F49" s="15"/>
      <c r="G49" s="36"/>
      <c r="H49" s="36"/>
      <c r="I49" s="36"/>
      <c r="J49" s="11"/>
      <c r="K49" s="11"/>
      <c r="M49" s="24"/>
    </row>
    <row r="50" spans="2:13" s="10" customFormat="1" ht="23.25">
      <c r="B50" s="15" t="s">
        <v>32</v>
      </c>
      <c r="C50" s="15"/>
      <c r="D50" s="67">
        <f>COUNTIF(C2:C30,2)</f>
        <v>9</v>
      </c>
      <c r="E50" s="15">
        <f>D50*100/D51</f>
        <v>69.23076923076923</v>
      </c>
      <c r="F50" s="15"/>
      <c r="G50" s="11"/>
      <c r="H50" s="11"/>
      <c r="I50" s="11"/>
      <c r="J50" s="11"/>
      <c r="K50" s="11"/>
      <c r="M50" s="24"/>
    </row>
    <row r="51" spans="2:13" s="10" customFormat="1" ht="23.25">
      <c r="B51" s="73"/>
      <c r="C51" s="73"/>
      <c r="D51" s="73">
        <f>SUM(D49:D50)</f>
        <v>13</v>
      </c>
      <c r="E51" s="74">
        <f>SUM(E49:E50)</f>
        <v>100</v>
      </c>
      <c r="F51" s="11"/>
      <c r="G51" s="11"/>
      <c r="H51" s="11"/>
      <c r="I51" s="11"/>
      <c r="J51" s="11"/>
      <c r="K51" s="11"/>
      <c r="M51" s="24"/>
    </row>
    <row r="52" spans="1:13" s="10" customFormat="1" ht="23.25">
      <c r="A52" s="12"/>
      <c r="D52" s="11"/>
      <c r="E52" s="11"/>
      <c r="F52" s="11"/>
      <c r="G52" s="11"/>
      <c r="H52" s="11"/>
      <c r="I52" s="11"/>
      <c r="J52" s="11"/>
      <c r="K52" s="11"/>
      <c r="M52" s="24"/>
    </row>
    <row r="53" spans="1:13" s="10" customFormat="1" ht="23.25">
      <c r="A53" s="12"/>
      <c r="B53" s="12"/>
      <c r="C53" s="12"/>
      <c r="D53" s="11"/>
      <c r="E53" s="11"/>
      <c r="F53" s="11"/>
      <c r="G53" s="11"/>
      <c r="H53" s="11"/>
      <c r="I53" s="11"/>
      <c r="J53" s="11"/>
      <c r="K53" s="11"/>
      <c r="M53" s="24"/>
    </row>
    <row r="54" spans="2:14" ht="23.25">
      <c r="B54" s="12"/>
      <c r="C54" s="12"/>
      <c r="M54" s="24"/>
      <c r="N54" s="10"/>
    </row>
    <row r="55" spans="2:14" ht="23.25">
      <c r="B55" s="12"/>
      <c r="C55" s="12"/>
      <c r="M55" s="24"/>
      <c r="N55" s="10"/>
    </row>
    <row r="56" ht="23.25">
      <c r="N56" s="28"/>
    </row>
  </sheetData>
  <sheetProtection/>
  <mergeCells count="4">
    <mergeCell ref="B47:C47"/>
    <mergeCell ref="B43:C43"/>
    <mergeCell ref="B44:C44"/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2" zoomScaleNormal="112" zoomScalePageLayoutView="0" workbookViewId="0" topLeftCell="A1">
      <selection activeCell="L10" sqref="L10"/>
    </sheetView>
  </sheetViews>
  <sheetFormatPr defaultColWidth="9.140625" defaultRowHeight="21.75"/>
  <cols>
    <col min="1" max="1" width="9.421875" style="33" customWidth="1"/>
    <col min="2" max="2" width="11.57421875" style="33" customWidth="1"/>
    <col min="3" max="3" width="11.7109375" style="33" customWidth="1"/>
    <col min="4" max="7" width="9.140625" style="33" customWidth="1"/>
    <col min="8" max="8" width="8.00390625" style="33" customWidth="1"/>
    <col min="9" max="10" width="7.8515625" style="33" customWidth="1"/>
    <col min="11" max="11" width="9.57421875" style="33" customWidth="1"/>
    <col min="12" max="16384" width="9.140625" style="33" customWidth="1"/>
  </cols>
  <sheetData>
    <row r="1" spans="1:11" ht="24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4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4">
      <c r="A3" s="119" t="s">
        <v>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24">
      <c r="A4" s="119" t="s">
        <v>39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6" spans="1:11" ht="24">
      <c r="A6" s="76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">
      <c r="A7" s="76" t="s">
        <v>75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s="58" customFormat="1" ht="24">
      <c r="A8" s="76" t="s">
        <v>76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s="59" customFormat="1" ht="24">
      <c r="A9" s="76" t="s">
        <v>62</v>
      </c>
      <c r="B9" s="76"/>
      <c r="C9" s="77"/>
      <c r="D9" s="77"/>
      <c r="E9" s="77"/>
      <c r="F9" s="77"/>
      <c r="G9" s="77"/>
      <c r="H9" s="77"/>
      <c r="I9" s="77"/>
      <c r="J9" s="77"/>
      <c r="K9" s="77"/>
    </row>
    <row r="10" spans="1:11" s="59" customFormat="1" ht="24">
      <c r="A10" s="76" t="s">
        <v>77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</row>
    <row r="11" spans="1:11" s="59" customFormat="1" ht="24">
      <c r="A11" s="76" t="s">
        <v>52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59" customFormat="1" ht="24">
      <c r="A12" s="79" t="s">
        <v>78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</row>
    <row r="13" spans="1:11" s="59" customFormat="1" ht="24">
      <c r="A13" s="33" t="s">
        <v>79</v>
      </c>
      <c r="B13" s="76"/>
      <c r="C13" s="77"/>
      <c r="D13" s="77"/>
      <c r="F13" s="77"/>
      <c r="G13" s="77"/>
      <c r="H13" s="77"/>
      <c r="I13" s="77"/>
      <c r="J13" s="77"/>
      <c r="K13" s="77"/>
    </row>
    <row r="14" spans="1:11" s="59" customFormat="1" ht="24">
      <c r="A14" s="76" t="s">
        <v>60</v>
      </c>
      <c r="B14" s="33"/>
      <c r="C14" s="77"/>
      <c r="D14" s="77"/>
      <c r="E14" s="77"/>
      <c r="F14" s="77"/>
      <c r="G14" s="77"/>
      <c r="H14" s="77"/>
      <c r="I14" s="77"/>
      <c r="J14" s="77"/>
      <c r="K14" s="77"/>
    </row>
    <row r="15" spans="1:11" s="59" customFormat="1" ht="24">
      <c r="A15" s="78" t="s">
        <v>64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</row>
    <row r="16" ht="24">
      <c r="A16" s="33" t="s">
        <v>65</v>
      </c>
    </row>
  </sheetData>
  <sheetProtection/>
  <mergeCells count="4">
    <mergeCell ref="A4:K4"/>
    <mergeCell ref="A1:K1"/>
    <mergeCell ref="A2:K2"/>
    <mergeCell ref="A3:K3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J50" sqref="J50"/>
    </sheetView>
  </sheetViews>
  <sheetFormatPr defaultColWidth="9.140625" defaultRowHeight="21.75"/>
  <cols>
    <col min="1" max="1" width="12.421875" style="81" customWidth="1"/>
    <col min="2" max="2" width="9.140625" style="81" customWidth="1"/>
    <col min="3" max="3" width="17.7109375" style="81" customWidth="1"/>
    <col min="4" max="4" width="26.00390625" style="81" customWidth="1"/>
    <col min="5" max="5" width="7.8515625" style="83" customWidth="1"/>
    <col min="6" max="6" width="8.00390625" style="83" customWidth="1"/>
    <col min="7" max="7" width="17.57421875" style="83" bestFit="1" customWidth="1"/>
    <col min="8" max="16384" width="9.140625" style="81" customWidth="1"/>
  </cols>
  <sheetData>
    <row r="1" spans="1:11" ht="24">
      <c r="A1" s="131" t="s">
        <v>38</v>
      </c>
      <c r="B1" s="131"/>
      <c r="C1" s="131"/>
      <c r="D1" s="131"/>
      <c r="E1" s="131"/>
      <c r="F1" s="131"/>
      <c r="G1" s="131"/>
      <c r="H1" s="80"/>
      <c r="I1" s="80"/>
      <c r="J1" s="80"/>
      <c r="K1" s="80"/>
    </row>
    <row r="2" spans="1:11" ht="24">
      <c r="A2" s="131" t="s">
        <v>40</v>
      </c>
      <c r="B2" s="131"/>
      <c r="C2" s="131"/>
      <c r="D2" s="131"/>
      <c r="E2" s="131"/>
      <c r="F2" s="131"/>
      <c r="G2" s="131"/>
      <c r="H2" s="80"/>
      <c r="I2" s="80"/>
      <c r="J2" s="80"/>
      <c r="K2" s="80"/>
    </row>
    <row r="3" spans="1:11" ht="24">
      <c r="A3" s="131" t="s">
        <v>39</v>
      </c>
      <c r="B3" s="131"/>
      <c r="C3" s="131"/>
      <c r="D3" s="131"/>
      <c r="E3" s="131"/>
      <c r="F3" s="131"/>
      <c r="G3" s="131"/>
      <c r="H3" s="80"/>
      <c r="I3" s="80"/>
      <c r="J3" s="80"/>
      <c r="K3" s="80"/>
    </row>
    <row r="4" spans="1:7" ht="24">
      <c r="A4" s="131"/>
      <c r="B4" s="131"/>
      <c r="C4" s="131"/>
      <c r="D4" s="131"/>
      <c r="E4" s="131"/>
      <c r="F4" s="131"/>
      <c r="G4" s="131"/>
    </row>
    <row r="5" ht="24">
      <c r="A5" s="117" t="s">
        <v>61</v>
      </c>
    </row>
    <row r="6" ht="10.5" customHeight="1"/>
    <row r="7" ht="24">
      <c r="B7" s="84" t="s">
        <v>53</v>
      </c>
    </row>
    <row r="8" ht="16.5" customHeight="1" thickBot="1">
      <c r="A8" s="84"/>
    </row>
    <row r="9" spans="1:6" ht="25.5" thickBot="1" thickTop="1">
      <c r="A9" s="84"/>
      <c r="C9" s="122" t="s">
        <v>28</v>
      </c>
      <c r="D9" s="122"/>
      <c r="E9" s="85" t="s">
        <v>8</v>
      </c>
      <c r="F9" s="85" t="s">
        <v>7</v>
      </c>
    </row>
    <row r="10" spans="1:6" ht="24.75" thickTop="1">
      <c r="A10" s="84"/>
      <c r="B10" s="86"/>
      <c r="C10" s="86" t="s">
        <v>29</v>
      </c>
      <c r="D10" s="86"/>
      <c r="E10" s="87">
        <f>คีย์ข้อมูล!D43</f>
        <v>8</v>
      </c>
      <c r="F10" s="88">
        <f>คีย์ข้อมูล!E43</f>
        <v>61.53846153846154</v>
      </c>
    </row>
    <row r="11" spans="1:6" ht="24.75" thickBot="1">
      <c r="A11" s="84"/>
      <c r="C11" s="86" t="s">
        <v>30</v>
      </c>
      <c r="D11" s="86"/>
      <c r="E11" s="87">
        <f>คีย์ข้อมูล!D44</f>
        <v>5</v>
      </c>
      <c r="F11" s="88">
        <f>คีย์ข้อมูล!E44</f>
        <v>38.46153846153846</v>
      </c>
    </row>
    <row r="12" spans="1:6" ht="25.5" thickBot="1" thickTop="1">
      <c r="A12" s="84"/>
      <c r="C12" s="122" t="s">
        <v>4</v>
      </c>
      <c r="D12" s="122"/>
      <c r="E12" s="89">
        <f>SUM(E10:E11)</f>
        <v>13</v>
      </c>
      <c r="F12" s="90">
        <f>SUM(F10:F11)</f>
        <v>100</v>
      </c>
    </row>
    <row r="13" ht="15.75" customHeight="1" thickTop="1">
      <c r="A13" s="84"/>
    </row>
    <row r="14" spans="1:2" ht="24">
      <c r="A14" s="84"/>
      <c r="B14" s="81" t="s">
        <v>66</v>
      </c>
    </row>
    <row r="15" ht="15" customHeight="1">
      <c r="A15" s="84"/>
    </row>
    <row r="16" ht="24">
      <c r="B16" s="84" t="s">
        <v>54</v>
      </c>
    </row>
    <row r="17" ht="15.75" customHeight="1" thickBot="1">
      <c r="A17" s="84"/>
    </row>
    <row r="18" spans="1:6" ht="25.5" thickBot="1" thickTop="1">
      <c r="A18" s="84"/>
      <c r="C18" s="122" t="s">
        <v>27</v>
      </c>
      <c r="D18" s="122"/>
      <c r="E18" s="85" t="s">
        <v>8</v>
      </c>
      <c r="F18" s="85" t="s">
        <v>7</v>
      </c>
    </row>
    <row r="19" spans="1:6" ht="24.75" thickTop="1">
      <c r="A19" s="84"/>
      <c r="B19" s="134"/>
      <c r="C19" s="91" t="s">
        <v>31</v>
      </c>
      <c r="D19" s="91"/>
      <c r="E19" s="87">
        <f>คีย์ข้อมูล!D49</f>
        <v>4</v>
      </c>
      <c r="F19" s="88">
        <f>คีย์ข้อมูล!E49</f>
        <v>30.76923076923077</v>
      </c>
    </row>
    <row r="20" spans="1:6" ht="24.75" thickBot="1">
      <c r="A20" s="84"/>
      <c r="B20" s="134"/>
      <c r="C20" s="92" t="s">
        <v>32</v>
      </c>
      <c r="D20" s="92"/>
      <c r="E20" s="87">
        <f>คีย์ข้อมูล!D50</f>
        <v>9</v>
      </c>
      <c r="F20" s="88">
        <f>คีย์ข้อมูล!E50</f>
        <v>69.23076923076923</v>
      </c>
    </row>
    <row r="21" spans="1:6" ht="25.5" thickBot="1" thickTop="1">
      <c r="A21" s="84"/>
      <c r="C21" s="122" t="s">
        <v>4</v>
      </c>
      <c r="D21" s="122"/>
      <c r="E21" s="89">
        <f>SUM(E19:E20)</f>
        <v>13</v>
      </c>
      <c r="F21" s="90">
        <f>SUM(F19:F20)</f>
        <v>100</v>
      </c>
    </row>
    <row r="22" spans="1:6" ht="15.75" customHeight="1" thickTop="1">
      <c r="A22" s="84"/>
      <c r="B22" s="93"/>
      <c r="C22" s="93"/>
      <c r="D22" s="93"/>
      <c r="E22" s="94"/>
      <c r="F22" s="95"/>
    </row>
    <row r="23" spans="2:6" ht="24">
      <c r="B23" s="86" t="s">
        <v>67</v>
      </c>
      <c r="C23" s="87"/>
      <c r="D23" s="87"/>
      <c r="E23" s="96"/>
      <c r="F23" s="88"/>
    </row>
    <row r="24" spans="1:6" ht="24">
      <c r="A24" s="81" t="s">
        <v>68</v>
      </c>
      <c r="B24" s="87"/>
      <c r="C24" s="87"/>
      <c r="D24" s="87"/>
      <c r="E24" s="96"/>
      <c r="F24" s="88"/>
    </row>
    <row r="25" spans="2:6" ht="24">
      <c r="B25" s="87"/>
      <c r="C25" s="87"/>
      <c r="D25" s="87"/>
      <c r="E25" s="96"/>
      <c r="F25" s="88"/>
    </row>
    <row r="26" spans="2:6" ht="24">
      <c r="B26" s="87"/>
      <c r="C26" s="87"/>
      <c r="D26" s="87"/>
      <c r="E26" s="96"/>
      <c r="F26" s="88"/>
    </row>
    <row r="27" spans="2:6" ht="24">
      <c r="B27" s="87"/>
      <c r="C27" s="87"/>
      <c r="D27" s="87"/>
      <c r="E27" s="96"/>
      <c r="F27" s="88"/>
    </row>
    <row r="28" spans="2:6" ht="24">
      <c r="B28" s="87"/>
      <c r="C28" s="87"/>
      <c r="D28" s="87"/>
      <c r="E28" s="96"/>
      <c r="F28" s="88"/>
    </row>
    <row r="29" spans="2:6" ht="24">
      <c r="B29" s="87"/>
      <c r="C29" s="87"/>
      <c r="D29" s="87"/>
      <c r="E29" s="96"/>
      <c r="F29" s="88"/>
    </row>
    <row r="30" spans="2:6" ht="24">
      <c r="B30" s="87"/>
      <c r="C30" s="87"/>
      <c r="D30" s="87"/>
      <c r="E30" s="96"/>
      <c r="F30" s="88"/>
    </row>
    <row r="31" spans="2:6" ht="24">
      <c r="B31" s="87"/>
      <c r="C31" s="87"/>
      <c r="D31" s="87"/>
      <c r="E31" s="96"/>
      <c r="F31" s="88"/>
    </row>
    <row r="32" spans="2:6" ht="24">
      <c r="B32" s="87"/>
      <c r="C32" s="87"/>
      <c r="D32" s="87"/>
      <c r="E32" s="96"/>
      <c r="F32" s="88"/>
    </row>
    <row r="33" spans="2:6" ht="24">
      <c r="B33" s="87"/>
      <c r="C33" s="87"/>
      <c r="D33" s="87"/>
      <c r="E33" s="96"/>
      <c r="F33" s="88"/>
    </row>
    <row r="34" spans="1:7" ht="24">
      <c r="A34" s="132" t="s">
        <v>51</v>
      </c>
      <c r="B34" s="132"/>
      <c r="C34" s="132"/>
      <c r="D34" s="132"/>
      <c r="E34" s="132"/>
      <c r="F34" s="132"/>
      <c r="G34" s="132"/>
    </row>
    <row r="35" spans="2:6" ht="24">
      <c r="B35" s="87"/>
      <c r="C35" s="87"/>
      <c r="D35" s="87"/>
      <c r="E35" s="96"/>
      <c r="F35" s="88"/>
    </row>
    <row r="36" ht="24">
      <c r="A36" s="82" t="s">
        <v>55</v>
      </c>
    </row>
    <row r="37" ht="13.5" customHeight="1">
      <c r="A37" s="82"/>
    </row>
    <row r="38" ht="24">
      <c r="A38" s="84" t="s">
        <v>56</v>
      </c>
    </row>
    <row r="39" ht="12" customHeight="1" thickBot="1">
      <c r="A39" s="84"/>
    </row>
    <row r="40" spans="1:7" ht="24.75" thickTop="1">
      <c r="A40" s="124" t="s">
        <v>5</v>
      </c>
      <c r="B40" s="125"/>
      <c r="C40" s="125"/>
      <c r="D40" s="125"/>
      <c r="E40" s="128" t="s">
        <v>69</v>
      </c>
      <c r="F40" s="129"/>
      <c r="G40" s="130"/>
    </row>
    <row r="41" spans="1:7" ht="24.75" thickBot="1">
      <c r="A41" s="126"/>
      <c r="B41" s="127"/>
      <c r="C41" s="127"/>
      <c r="D41" s="127"/>
      <c r="E41" s="97"/>
      <c r="F41" s="97" t="s">
        <v>1</v>
      </c>
      <c r="G41" s="97" t="s">
        <v>9</v>
      </c>
    </row>
    <row r="42" spans="1:7" s="99" customFormat="1" ht="24.75" thickTop="1">
      <c r="A42" s="98" t="s">
        <v>41</v>
      </c>
      <c r="E42" s="100">
        <f>คีย์ข้อมูล!D39</f>
        <v>4.846153846153846</v>
      </c>
      <c r="F42" s="100">
        <f>คีย์ข้อมูล!D40</f>
        <v>0.37553380809940395</v>
      </c>
      <c r="G42" s="101" t="str">
        <f aca="true" t="shared" si="0" ref="G42:G47">IF(E42&gt;4.5,"มากที่สุด",IF(E42&gt;3.5,"มาก",IF(E42&gt;2.5,"ปานกลาง",IF(E42&gt;1.5,"น้อย",IF(E42&lt;=1.5,"น้อยที่สุด")))))</f>
        <v>มากที่สุด</v>
      </c>
    </row>
    <row r="43" spans="1:7" s="99" customFormat="1" ht="24">
      <c r="A43" s="102" t="s">
        <v>42</v>
      </c>
      <c r="B43" s="103"/>
      <c r="C43" s="103"/>
      <c r="D43" s="103"/>
      <c r="E43" s="104">
        <f>คีย์ข้อมูล!E39</f>
        <v>4.846153846153846</v>
      </c>
      <c r="F43" s="104">
        <f>คีย์ข้อมูล!E40</f>
        <v>0.37553380809940395</v>
      </c>
      <c r="G43" s="105" t="str">
        <f t="shared" si="0"/>
        <v>มากที่สุด</v>
      </c>
    </row>
    <row r="44" spans="1:7" s="99" customFormat="1" ht="24">
      <c r="A44" s="102" t="s">
        <v>43</v>
      </c>
      <c r="B44" s="103"/>
      <c r="C44" s="103"/>
      <c r="D44" s="103"/>
      <c r="E44" s="104">
        <f>คีย์ข้อมูล!F39</f>
        <v>4.769230769230769</v>
      </c>
      <c r="F44" s="104">
        <f>คีย์ข้อมูล!F40</f>
        <v>0.4385290096535159</v>
      </c>
      <c r="G44" s="105" t="str">
        <f t="shared" si="0"/>
        <v>มากที่สุด</v>
      </c>
    </row>
    <row r="45" spans="1:7" s="99" customFormat="1" ht="24">
      <c r="A45" s="102" t="s">
        <v>44</v>
      </c>
      <c r="B45" s="103"/>
      <c r="C45" s="103"/>
      <c r="D45" s="103"/>
      <c r="E45" s="104">
        <f>คีย์ข้อมูล!G39</f>
        <v>4.923076923076923</v>
      </c>
      <c r="F45" s="104">
        <f>คีย์ข้อมูล!G40</f>
        <v>0.27735009811261196</v>
      </c>
      <c r="G45" s="105" t="str">
        <f t="shared" si="0"/>
        <v>มากที่สุด</v>
      </c>
    </row>
    <row r="46" spans="1:7" s="99" customFormat="1" ht="24">
      <c r="A46" s="102" t="s">
        <v>45</v>
      </c>
      <c r="B46" s="103"/>
      <c r="C46" s="103"/>
      <c r="D46" s="103"/>
      <c r="E46" s="104">
        <f>คีย์ข้อมูล!H39</f>
        <v>4.923076923076923</v>
      </c>
      <c r="F46" s="104">
        <f>คีย์ข้อมูล!H40</f>
        <v>0.27735009811261196</v>
      </c>
      <c r="G46" s="105" t="str">
        <f t="shared" si="0"/>
        <v>มากที่สุด</v>
      </c>
    </row>
    <row r="47" spans="1:7" s="99" customFormat="1" ht="24">
      <c r="A47" s="102" t="s">
        <v>46</v>
      </c>
      <c r="B47" s="103"/>
      <c r="C47" s="103"/>
      <c r="D47" s="103"/>
      <c r="E47" s="104">
        <f>คีย์ข้อมูล!I39</f>
        <v>4.769230769230769</v>
      </c>
      <c r="F47" s="104">
        <f>คีย์ข้อมูล!I40</f>
        <v>0.4385290096535159</v>
      </c>
      <c r="G47" s="105" t="str">
        <f t="shared" si="0"/>
        <v>มากที่สุด</v>
      </c>
    </row>
    <row r="48" spans="1:7" s="99" customFormat="1" ht="24">
      <c r="A48" s="106" t="s">
        <v>47</v>
      </c>
      <c r="B48" s="107"/>
      <c r="C48" s="107"/>
      <c r="D48" s="107"/>
      <c r="E48" s="108">
        <f>คีย์ข้อมูล!J39</f>
        <v>4.538461538461538</v>
      </c>
      <c r="F48" s="108">
        <f>คีย์ข้อมูล!J40</f>
        <v>0.7762500258061845</v>
      </c>
      <c r="G48" s="109" t="str">
        <f>IF(E48&gt;4.5,"มากที่สุด",IF(E48&gt;3.5,"มาก",IF(E48&gt;2.5,"ปานกลาง",IF(E48&gt;1.5,"น้อย",IF(E48&lt;=1.5,"น้อยที่สุด")))))</f>
        <v>มากที่สุด</v>
      </c>
    </row>
    <row r="49" spans="1:7" ht="24.75" thickBot="1">
      <c r="A49" s="110" t="s">
        <v>48</v>
      </c>
      <c r="B49" s="111"/>
      <c r="C49" s="111"/>
      <c r="D49" s="111"/>
      <c r="E49" s="112">
        <f>คีย์ข้อมูล!K39</f>
        <v>4.846153846153846</v>
      </c>
      <c r="F49" s="112">
        <f>คีย์ข้อมูล!K40</f>
        <v>0.37553380809940395</v>
      </c>
      <c r="G49" s="113" t="str">
        <f>IF(E49&gt;4.5,"มากที่สุด",IF(E49&gt;3.5,"มาก",IF(E49&gt;2.5,"ปานกลาง",IF(E49&gt;1.5,"น้อย",IF(E49&lt;=1.5,"น้อยที่สุด")))))</f>
        <v>มากที่สุด</v>
      </c>
    </row>
    <row r="50" spans="1:7" ht="25.5" thickBot="1" thickTop="1">
      <c r="A50" s="121" t="s">
        <v>49</v>
      </c>
      <c r="B50" s="122"/>
      <c r="C50" s="122"/>
      <c r="D50" s="123"/>
      <c r="E50" s="114">
        <f>คีย์ข้อมูล!L39</f>
        <v>4.8076923076923075</v>
      </c>
      <c r="F50" s="114">
        <f>คีย์ข้อมูล!L40</f>
        <v>0.44234422033145476</v>
      </c>
      <c r="G50" s="115" t="str">
        <f>IF(E50&gt;4.5,"มากที่สุด",IF(E50&gt;3.5,"มาก",IF(E50&gt;2.5,"ปานกลาง",IF(E50&gt;1.5,"น้อย",IF(E50&lt;=1.5,"น้อยที่สุด")))))</f>
        <v>มากที่สุด</v>
      </c>
    </row>
    <row r="51" spans="1:7" ht="24.75" thickTop="1">
      <c r="A51" s="99"/>
      <c r="B51" s="99"/>
      <c r="C51" s="99"/>
      <c r="D51" s="99"/>
      <c r="E51" s="116"/>
      <c r="F51" s="116"/>
      <c r="G51" s="116"/>
    </row>
    <row r="52" spans="1:7" ht="24">
      <c r="A52" s="99"/>
      <c r="B52" s="81" t="s">
        <v>57</v>
      </c>
      <c r="C52" s="99"/>
      <c r="D52" s="99"/>
      <c r="E52" s="116"/>
      <c r="F52" s="116"/>
      <c r="G52" s="116"/>
    </row>
    <row r="53" spans="1:7" ht="24">
      <c r="A53" s="99" t="s">
        <v>70</v>
      </c>
      <c r="C53" s="99"/>
      <c r="D53" s="99"/>
      <c r="E53" s="116"/>
      <c r="F53" s="116"/>
      <c r="G53" s="116"/>
    </row>
    <row r="54" spans="1:7" ht="24">
      <c r="A54" s="99"/>
      <c r="B54" s="81" t="s">
        <v>58</v>
      </c>
      <c r="C54" s="99"/>
      <c r="D54" s="99"/>
      <c r="E54" s="116"/>
      <c r="F54" s="116"/>
      <c r="G54" s="116"/>
    </row>
    <row r="55" spans="1:7" ht="24">
      <c r="A55" s="99" t="s">
        <v>59</v>
      </c>
      <c r="C55" s="99"/>
      <c r="D55" s="99"/>
      <c r="E55" s="116"/>
      <c r="F55" s="116"/>
      <c r="G55" s="116"/>
    </row>
    <row r="56" spans="1:7" ht="24">
      <c r="A56" s="81" t="s">
        <v>73</v>
      </c>
      <c r="C56" s="99"/>
      <c r="D56" s="99"/>
      <c r="E56" s="116"/>
      <c r="F56" s="116"/>
      <c r="G56" s="116"/>
    </row>
    <row r="57" spans="1:7" ht="24">
      <c r="A57" s="99" t="s">
        <v>71</v>
      </c>
      <c r="C57" s="99"/>
      <c r="D57" s="99"/>
      <c r="E57" s="116"/>
      <c r="F57" s="116"/>
      <c r="G57" s="116"/>
    </row>
    <row r="58" spans="1:7" ht="24">
      <c r="A58" s="99"/>
      <c r="B58" s="99"/>
      <c r="C58" s="99"/>
      <c r="D58" s="99"/>
      <c r="E58" s="116"/>
      <c r="F58" s="116"/>
      <c r="G58" s="116"/>
    </row>
    <row r="59" spans="1:7" ht="24">
      <c r="A59" s="99"/>
      <c r="B59" s="99"/>
      <c r="C59" s="99"/>
      <c r="D59" s="99"/>
      <c r="E59" s="116"/>
      <c r="F59" s="116"/>
      <c r="G59" s="116"/>
    </row>
    <row r="60" spans="1:7" ht="24">
      <c r="A60" s="99"/>
      <c r="B60" s="99"/>
      <c r="C60" s="99"/>
      <c r="D60" s="99"/>
      <c r="E60" s="116"/>
      <c r="F60" s="116"/>
      <c r="G60" s="116"/>
    </row>
    <row r="61" spans="1:7" ht="24">
      <c r="A61" s="99"/>
      <c r="B61" s="99"/>
      <c r="C61" s="99"/>
      <c r="D61" s="99"/>
      <c r="E61" s="116"/>
      <c r="F61" s="116"/>
      <c r="G61" s="116"/>
    </row>
    <row r="62" spans="1:7" ht="24">
      <c r="A62" s="99"/>
      <c r="B62" s="99"/>
      <c r="C62" s="99"/>
      <c r="D62" s="99"/>
      <c r="E62" s="116"/>
      <c r="F62" s="116"/>
      <c r="G62" s="116"/>
    </row>
    <row r="63" spans="1:7" ht="24">
      <c r="A63" s="99"/>
      <c r="B63" s="99"/>
      <c r="C63" s="99"/>
      <c r="D63" s="99"/>
      <c r="E63" s="116"/>
      <c r="F63" s="116"/>
      <c r="G63" s="116"/>
    </row>
    <row r="64" spans="1:7" ht="24">
      <c r="A64" s="99"/>
      <c r="B64" s="99"/>
      <c r="C64" s="99"/>
      <c r="D64" s="99"/>
      <c r="E64" s="116"/>
      <c r="F64" s="116"/>
      <c r="G64" s="116"/>
    </row>
    <row r="65" spans="1:7" ht="24">
      <c r="A65" s="99"/>
      <c r="B65" s="99"/>
      <c r="C65" s="99"/>
      <c r="D65" s="99"/>
      <c r="E65" s="116"/>
      <c r="F65" s="116"/>
      <c r="G65" s="116"/>
    </row>
    <row r="66" spans="1:7" ht="24">
      <c r="A66" s="99"/>
      <c r="B66" s="99"/>
      <c r="C66" s="99"/>
      <c r="D66" s="99"/>
      <c r="E66" s="116"/>
      <c r="F66" s="116"/>
      <c r="G66" s="116"/>
    </row>
    <row r="67" spans="1:7" ht="24">
      <c r="A67" s="99"/>
      <c r="B67" s="99"/>
      <c r="C67" s="99"/>
      <c r="D67" s="99"/>
      <c r="E67" s="116"/>
      <c r="F67" s="116"/>
      <c r="G67" s="116"/>
    </row>
    <row r="68" spans="1:7" ht="24">
      <c r="A68" s="99"/>
      <c r="B68" s="99"/>
      <c r="C68" s="99"/>
      <c r="D68" s="99"/>
      <c r="E68" s="116"/>
      <c r="F68" s="116"/>
      <c r="G68" s="116"/>
    </row>
    <row r="69" spans="1:7" ht="24">
      <c r="A69" s="99"/>
      <c r="B69" s="99"/>
      <c r="C69" s="99"/>
      <c r="D69" s="99"/>
      <c r="E69" s="116"/>
      <c r="F69" s="116"/>
      <c r="G69" s="116"/>
    </row>
    <row r="70" spans="1:7" ht="24">
      <c r="A70" s="99"/>
      <c r="B70" s="99"/>
      <c r="C70" s="99"/>
      <c r="D70" s="99"/>
      <c r="E70" s="116"/>
      <c r="F70" s="116"/>
      <c r="G70" s="116"/>
    </row>
    <row r="71" spans="1:7" ht="24">
      <c r="A71" s="99"/>
      <c r="B71" s="99"/>
      <c r="C71" s="99"/>
      <c r="D71" s="99"/>
      <c r="E71" s="116"/>
      <c r="F71" s="116"/>
      <c r="G71" s="116"/>
    </row>
    <row r="72" spans="1:7" ht="24">
      <c r="A72" s="99"/>
      <c r="B72" s="99"/>
      <c r="C72" s="99"/>
      <c r="D72" s="99"/>
      <c r="E72" s="116"/>
      <c r="F72" s="116"/>
      <c r="G72" s="116"/>
    </row>
    <row r="73" spans="1:7" ht="24">
      <c r="A73" s="99"/>
      <c r="B73" s="99"/>
      <c r="C73" s="99"/>
      <c r="D73" s="99"/>
      <c r="E73" s="116"/>
      <c r="F73" s="116"/>
      <c r="G73" s="116"/>
    </row>
    <row r="74" spans="1:7" ht="24">
      <c r="A74" s="99"/>
      <c r="B74" s="99"/>
      <c r="C74" s="99"/>
      <c r="D74" s="99"/>
      <c r="E74" s="116"/>
      <c r="F74" s="116"/>
      <c r="G74" s="116"/>
    </row>
    <row r="75" spans="1:7" ht="24">
      <c r="A75" s="99"/>
      <c r="B75" s="99"/>
      <c r="C75" s="99"/>
      <c r="D75" s="99"/>
      <c r="E75" s="116"/>
      <c r="F75" s="116"/>
      <c r="G75" s="116"/>
    </row>
    <row r="76" spans="1:7" ht="24">
      <c r="A76" s="99"/>
      <c r="B76" s="99"/>
      <c r="C76" s="99"/>
      <c r="D76" s="99"/>
      <c r="E76" s="116"/>
      <c r="F76" s="116"/>
      <c r="G76" s="116"/>
    </row>
    <row r="77" spans="1:7" ht="24">
      <c r="A77" s="99"/>
      <c r="B77" s="99"/>
      <c r="C77" s="99"/>
      <c r="D77" s="99"/>
      <c r="E77" s="116"/>
      <c r="F77" s="116"/>
      <c r="G77" s="116"/>
    </row>
    <row r="78" spans="1:7" ht="24">
      <c r="A78" s="99"/>
      <c r="B78" s="99"/>
      <c r="C78" s="99"/>
      <c r="D78" s="99"/>
      <c r="E78" s="116"/>
      <c r="F78" s="116"/>
      <c r="G78" s="116"/>
    </row>
    <row r="79" spans="1:7" ht="24">
      <c r="A79" s="99"/>
      <c r="B79" s="99"/>
      <c r="C79" s="99"/>
      <c r="D79" s="99"/>
      <c r="E79" s="116"/>
      <c r="F79" s="116"/>
      <c r="G79" s="116"/>
    </row>
    <row r="80" spans="1:7" ht="24">
      <c r="A80" s="99"/>
      <c r="B80" s="99"/>
      <c r="C80" s="99"/>
      <c r="D80" s="99"/>
      <c r="E80" s="116"/>
      <c r="F80" s="116"/>
      <c r="G80" s="116"/>
    </row>
    <row r="81" spans="1:7" ht="24">
      <c r="A81" s="99"/>
      <c r="B81" s="99"/>
      <c r="C81" s="99"/>
      <c r="D81" s="99"/>
      <c r="E81" s="116"/>
      <c r="F81" s="116"/>
      <c r="G81" s="116"/>
    </row>
    <row r="82" spans="1:7" ht="24">
      <c r="A82" s="99"/>
      <c r="B82" s="99"/>
      <c r="C82" s="99"/>
      <c r="D82" s="99"/>
      <c r="E82" s="116"/>
      <c r="F82" s="116"/>
      <c r="G82" s="116"/>
    </row>
    <row r="83" spans="1:7" ht="24">
      <c r="A83" s="99"/>
      <c r="B83" s="99"/>
      <c r="C83" s="99"/>
      <c r="D83" s="99"/>
      <c r="E83" s="116"/>
      <c r="F83" s="116"/>
      <c r="G83" s="116"/>
    </row>
    <row r="84" spans="1:7" ht="24">
      <c r="A84" s="99"/>
      <c r="B84" s="99"/>
      <c r="C84" s="99"/>
      <c r="D84" s="99"/>
      <c r="E84" s="116"/>
      <c r="F84" s="116"/>
      <c r="G84" s="116"/>
    </row>
    <row r="85" spans="1:7" ht="24">
      <c r="A85" s="99"/>
      <c r="B85" s="99"/>
      <c r="C85" s="99"/>
      <c r="D85" s="99"/>
      <c r="E85" s="116"/>
      <c r="F85" s="116"/>
      <c r="G85" s="116"/>
    </row>
    <row r="86" spans="1:7" ht="24">
      <c r="A86" s="99"/>
      <c r="B86" s="99"/>
      <c r="C86" s="99"/>
      <c r="D86" s="99"/>
      <c r="E86" s="116"/>
      <c r="F86" s="116"/>
      <c r="G86" s="116"/>
    </row>
    <row r="87" spans="1:7" ht="24">
      <c r="A87" s="99"/>
      <c r="B87" s="99"/>
      <c r="C87" s="99"/>
      <c r="D87" s="99"/>
      <c r="E87" s="116"/>
      <c r="F87" s="116"/>
      <c r="G87" s="116"/>
    </row>
    <row r="88" spans="1:7" ht="24">
      <c r="A88" s="99"/>
      <c r="B88" s="99"/>
      <c r="C88" s="99"/>
      <c r="D88" s="99"/>
      <c r="E88" s="116"/>
      <c r="F88" s="116"/>
      <c r="G88" s="116"/>
    </row>
    <row r="89" spans="1:7" ht="24">
      <c r="A89" s="99"/>
      <c r="B89" s="99"/>
      <c r="C89" s="99"/>
      <c r="D89" s="99"/>
      <c r="E89" s="116"/>
      <c r="F89" s="116"/>
      <c r="G89" s="116"/>
    </row>
  </sheetData>
  <sheetProtection/>
  <mergeCells count="12">
    <mergeCell ref="A2:G2"/>
    <mergeCell ref="A3:G3"/>
    <mergeCell ref="A4:G4"/>
    <mergeCell ref="A1:G1"/>
    <mergeCell ref="A34:G34"/>
    <mergeCell ref="C9:D9"/>
    <mergeCell ref="C12:D12"/>
    <mergeCell ref="C18:D18"/>
    <mergeCell ref="C21:D21"/>
    <mergeCell ref="A50:D50"/>
    <mergeCell ref="A40:D41"/>
    <mergeCell ref="E40:G40"/>
  </mergeCells>
  <printOptions/>
  <pageMargins left="0.31496062992125984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21.75"/>
  <cols>
    <col min="1" max="1" width="6.7109375" style="5" customWidth="1"/>
    <col min="2" max="2" width="6.421875" style="5" customWidth="1"/>
    <col min="3" max="3" width="75.8515625" style="5" customWidth="1"/>
    <col min="4" max="4" width="10.421875" style="5" customWidth="1"/>
    <col min="5" max="16384" width="9.140625" style="5" customWidth="1"/>
  </cols>
  <sheetData>
    <row r="1" spans="1:4" ht="23.25">
      <c r="A1" s="133" t="s">
        <v>50</v>
      </c>
      <c r="B1" s="133"/>
      <c r="C1" s="133"/>
      <c r="D1" s="133"/>
    </row>
    <row r="3" ht="23.25">
      <c r="A3" s="29" t="s">
        <v>35</v>
      </c>
    </row>
    <row r="4" ht="9" customHeight="1"/>
    <row r="5" ht="23.25">
      <c r="B5" s="5" t="s">
        <v>33</v>
      </c>
    </row>
    <row r="6" ht="11.25" customHeight="1" thickBot="1"/>
    <row r="7" spans="2:4" ht="24.75" thickBot="1" thickTop="1">
      <c r="B7" s="30" t="s">
        <v>0</v>
      </c>
      <c r="C7" s="30" t="s">
        <v>5</v>
      </c>
      <c r="D7" s="31" t="s">
        <v>6</v>
      </c>
    </row>
    <row r="8" spans="2:4" ht="24" thickTop="1">
      <c r="B8" s="37">
        <v>1</v>
      </c>
      <c r="C8" s="38" t="s">
        <v>34</v>
      </c>
      <c r="D8" s="39">
        <v>1</v>
      </c>
    </row>
    <row r="9" spans="2:4" ht="23.25">
      <c r="B9" s="53">
        <v>2</v>
      </c>
      <c r="C9" s="54" t="s">
        <v>74</v>
      </c>
      <c r="D9" s="55">
        <v>1</v>
      </c>
    </row>
    <row r="10" spans="2:4" ht="24" thickBot="1">
      <c r="B10" s="44"/>
      <c r="C10" s="75" t="s">
        <v>4</v>
      </c>
      <c r="D10" s="75">
        <f>SUM(D8:D9)</f>
        <v>2</v>
      </c>
    </row>
    <row r="11" spans="1:3" s="32" customFormat="1" ht="12.75" customHeight="1" thickTop="1">
      <c r="A11" s="22"/>
      <c r="C11" s="22"/>
    </row>
    <row r="12" ht="23.25">
      <c r="B12" s="5" t="s">
        <v>36</v>
      </c>
    </row>
    <row r="13" ht="12.75" customHeight="1" thickBot="1"/>
    <row r="14" spans="2:4" ht="24.75" thickBot="1" thickTop="1">
      <c r="B14" s="30" t="s">
        <v>0</v>
      </c>
      <c r="C14" s="30" t="s">
        <v>5</v>
      </c>
      <c r="D14" s="31" t="s">
        <v>6</v>
      </c>
    </row>
    <row r="15" spans="2:4" ht="24" thickTop="1">
      <c r="B15" s="37">
        <v>1</v>
      </c>
      <c r="C15" s="38" t="s">
        <v>37</v>
      </c>
      <c r="D15" s="39">
        <v>1</v>
      </c>
    </row>
    <row r="16" spans="2:4" ht="12.75" customHeight="1">
      <c r="B16" s="53"/>
      <c r="C16" s="54"/>
      <c r="D16" s="55"/>
    </row>
    <row r="17" spans="2:4" ht="24" thickBot="1">
      <c r="B17" s="44"/>
      <c r="C17" s="75" t="s">
        <v>4</v>
      </c>
      <c r="D17" s="75">
        <f>SUM(D15:D16)</f>
        <v>1</v>
      </c>
    </row>
    <row r="18" ht="24" thickTop="1"/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bee</cp:lastModifiedBy>
  <cp:lastPrinted>2011-02-15T06:40:27Z</cp:lastPrinted>
  <dcterms:created xsi:type="dcterms:W3CDTF">2002-09-01T05:31:45Z</dcterms:created>
  <dcterms:modified xsi:type="dcterms:W3CDTF">2011-02-15T06:52:47Z</dcterms:modified>
  <cp:category/>
  <cp:version/>
  <cp:contentType/>
  <cp:contentStatus/>
</cp:coreProperties>
</file>