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3"/>
  </bookViews>
  <sheets>
    <sheet name="คีย์ข้อมูล" sheetId="1" r:id="rId1"/>
    <sheet name="บทสรุป" sheetId="2" r:id="rId2"/>
    <sheet name="สรุปผล" sheetId="3" r:id="rId3"/>
    <sheet name="ข้อเสนอแนะ" sheetId="4" r:id="rId4"/>
  </sheets>
  <definedNames/>
  <calcPr fullCalcOnLoad="1" refMode="R1C1"/>
</workbook>
</file>

<file path=xl/sharedStrings.xml><?xml version="1.0" encoding="utf-8"?>
<sst xmlns="http://schemas.openxmlformats.org/spreadsheetml/2006/main" count="88" uniqueCount="79">
  <si>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</si>
  <si>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</si>
  <si>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</si>
  <si>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</si>
  <si>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</si>
  <si>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</si>
  <si>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</si>
  <si>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</si>
  <si>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</si>
  <si>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 xml:space="preserve"> - 3 -</t>
  </si>
  <si>
    <t>ระดับความคิดเห็น</t>
  </si>
  <si>
    <t>สถานภาพ</t>
  </si>
  <si>
    <t>การประชาสัมพันธ์</t>
  </si>
  <si>
    <t>ข้อมูลทั่วไป</t>
  </si>
  <si>
    <t>E-mail</t>
  </si>
  <si>
    <t>SMS</t>
  </si>
  <si>
    <t>เพื่อน</t>
  </si>
  <si>
    <t>web</t>
  </si>
  <si>
    <t>คณะ</t>
  </si>
  <si>
    <t>อาจารย์</t>
  </si>
  <si>
    <t>ป้าย</t>
  </si>
  <si>
    <t>บทสรุปสำหรับผู้บริหาร</t>
  </si>
  <si>
    <t>ผ่านมาโดยบังเอิญ</t>
  </si>
  <si>
    <t>สังกัด</t>
  </si>
  <si>
    <t>ผู้บริหารบัณฑิตวิทยาลัย</t>
  </si>
  <si>
    <t>1. ความเหมาะสมของสถานที่และโสตทัศนูปกรณ์</t>
  </si>
  <si>
    <t xml:space="preserve">   1.1 สถานที่จัดโครงการฯ</t>
  </si>
  <si>
    <t xml:space="preserve">   1.2 โสตทัศนูปกรณ์</t>
  </si>
  <si>
    <t>2. ความเหมาะสมของกิจกรรมการจัดโครงการฯ</t>
  </si>
  <si>
    <t>3. ประโยชน์ที่ได้รับจากโครงการฯ</t>
  </si>
  <si>
    <t>4. ความเหมาะสมของเวลาในการจัดโครงการฯ</t>
  </si>
  <si>
    <t>รวมเฉลี่ย</t>
  </si>
  <si>
    <t xml:space="preserve">    2.1  วัตถุประสงค์ของการจัดการโครงการฯ</t>
  </si>
  <si>
    <t xml:space="preserve">          โดย ผศ.นุกูล บำรุงไทย</t>
  </si>
  <si>
    <t>ผลการประเมินโครงการติดตามและประเมินผลกลางปี แผนปฏิบัติการประจำปี 2554</t>
  </si>
  <si>
    <t>ณ เขาค้อทะเลหมอกรีสอร์ท อำเภอเขาค้อ จังหวัดเพชรบูรณ์</t>
  </si>
  <si>
    <t>หัวหน้าสำนักงานเลขานุการฯ/หัวหน้างาน</t>
  </si>
  <si>
    <t>เจ้าหน้าที่งานธุรการและการเงิน</t>
  </si>
  <si>
    <t>เจ้าหน้าที่งานวิชาการ</t>
  </si>
  <si>
    <t>เจ้าหน้าที่งานแผนและสารสนเทศ</t>
  </si>
  <si>
    <t>เจ้าหน้าที่งานสนับสนุนวิชาการ</t>
  </si>
  <si>
    <t>ควรจัดนอกสถานที่ เช่น จังหวัดเชียงใหม่</t>
  </si>
  <si>
    <t>หัวหิน จังหวัดประจวบคีรีขันธ์</t>
  </si>
  <si>
    <t>1. สถานที่จัดโครงการครั้งต่อไป</t>
  </si>
  <si>
    <t>2. ข้อเสนอแนะอื่นๆ</t>
  </si>
  <si>
    <t>เขาใหญ่</t>
  </si>
  <si>
    <t>ควรจัดโครงการในบัณฑิตวิทยาลัย</t>
  </si>
  <si>
    <t>ควรจัดโครงการในจังหวัดพิษณุโลก</t>
  </si>
  <si>
    <t>วันที่ 10 - 11 มีนาคม  2554</t>
  </si>
  <si>
    <t>2554 โดยผู้เข้าร่วมโครงการคือผู้บริหาร หัวหน้าสำนักงานฯ หัวหน้างาน และบุคลากรของบัณฑิตวิทยาลัย จำนวนทั้งสิ้น 28 คน</t>
  </si>
  <si>
    <t xml:space="preserve">   1.3 พาหนะที่ใช้ในการเดินทาง</t>
  </si>
  <si>
    <t xml:space="preserve">   1.4 สถานที่พัก</t>
  </si>
  <si>
    <t xml:space="preserve">    2.2  การรายงานผลการประเมินโครงการครึ่งปีแรกและครึ่งปีหลัง </t>
  </si>
  <si>
    <t xml:space="preserve">    2.3  การดำเนินการประชุมกลุ่มย่อย เพื่อพิจารณาปรับแผนปฏิบัติการประจำปี 2554</t>
  </si>
  <si>
    <t xml:space="preserve">    2.4  การสรุปการประชุมกลุ่มย่อย เพื่อปรับแผนปฏิบัติการประจำปี 2554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</si>
  <si>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</si>
  <si>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</si>
  <si>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</si>
  <si>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</si>
  <si>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2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</si>
  <si>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>ภูเก็ต</t>
  </si>
  <si>
    <t>หลวงพระบาง</t>
  </si>
  <si>
    <t xml:space="preserve">มีผู้ตอบแบบสอบถาม จำนวน 27 คน คิดเป็นร้อยละ 96.43 </t>
  </si>
  <si>
    <t>N = 27</t>
  </si>
  <si>
    <t xml:space="preserve">              จากตาราง 1 พบว่า ผู้ตอบแบบสอบถามเป็นหัวหน้าสำนักงานเลขานุการฯ/หัวหน้างาน และเจ้าหน้าที่งานวิชาการ </t>
  </si>
  <si>
    <t>ร้อยละ 22.22 เจ้าหน้าที่งานแผนและสารสนเทศ ร้อยละ 18.52  ผู้บริหารบัณฑิตวิทยาลัยและเจ้าหน้าที่งานธุรการและการเงิน</t>
  </si>
  <si>
    <t>ร้อยละ 14.81 และเจ้าหน้าที่งานสนับสนุนวิชาการ ร้อยละ 7.41</t>
  </si>
  <si>
    <t xml:space="preserve">พบว่า ผู้เข้าร่วมโครงการฯ มีความพึงพอใจพาหนะที่ใช้ในการเดินทาง มากที่สุด (ค่าเฉลี่ย 4.78) รองลงมาคือ สถานที่จัดโครงการฯ </t>
  </si>
  <si>
    <t xml:space="preserve">(ค่าเฉลี่ย 4.70) สถานที่พัก (ค่าเฉลี่ย 4.63) วัตถุประสงค์ของการจัดการโครงการฯ และประโยชน์ที่ได้รับจากโครงการฯ </t>
  </si>
  <si>
    <t xml:space="preserve">     จากการจัดโครงการติดตามและประเมินผลกลางปี แผนปฏิบัติการประจำปี 2554 ในระหว่างวันที่ 10 - 11 มีนาคม 2554</t>
  </si>
  <si>
    <t xml:space="preserve">     ความคิดเห็นเกี่ยวกับการจัดโครงการติดตามและประเมินผลกลางปี แผนปฏิบัติการประจำปี 2554 ณ เขาค้อทะเลหมอกรีสอร์ท</t>
  </si>
  <si>
    <t>อำเภอเขาค้อ จังหวัดเพชรบูรณ์ ในภาพรวมอยู่ในระดับมากที่สุด (ค่าเฉลี่ย = 4.52) เมื่อพิจารณารายข้อ พบว่า ผู้เข้าร่วมโครงการฯ</t>
  </si>
  <si>
    <t>มีความพึงพอใจพาหนะที่ใช้ในการเดินทาง มากที่สุด (ค่าเฉลี่ย 4.78) รองลงมาคือ สถานที่จัดโครงการฯ (ค่าเฉลี่ย 4.70)</t>
  </si>
  <si>
    <t>สถานที่พัก (ค่าเฉลี่ย 4.63) วัตถุประสงค์ของการจัดการโครงการฯ และประโยชน์ที่ได้รับจากโครงการฯ (ค่าเฉลี่ย 4.37) ตามลำดับ</t>
  </si>
  <si>
    <t>ควรจัดโครงการฯ นอกสถานที่เช่นนี้ต่อไป</t>
  </si>
  <si>
    <t xml:space="preserve">     ข้อเสนอแนะเกี่ยวกับโครงการฯ คือ ควรจัดโครงการฯ นอกสถานที่เช่นนี้ต่อไป </t>
  </si>
  <si>
    <t xml:space="preserve">               จากตาราง 2 พบว่าภาพรวมของการดำเนินโครงการ อยู่ในระดับมากที่สุด (ค่าเฉลี่ย 4.52) และเมื่อพิจารณารายข้อ</t>
  </si>
  <si>
    <t>(ค่าเฉลี่ย 4.52) ตามลำดับ</t>
  </si>
  <si>
    <t xml:space="preserve"> - 4 -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</si>
</sst>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59">
    <font>
      <sz val="14"/>
      <name val="Cordia New"/>
      <family val="0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b/>
      <sz val="17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56"/>
      <name val="Cordia New"/>
      <family val="2"/>
    </font>
    <font>
      <sz val="16"/>
      <color indexed="8"/>
      <name val="TH SarabunPSK"/>
      <family val="2"/>
    </font>
    <font>
      <sz val="15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3"/>
      <name val="Cordia New"/>
      <family val="2"/>
    </font>
    <font>
      <sz val="15"/>
      <color theme="1"/>
      <name val="Cordia New"/>
      <family val="2"/>
    </font>
    <font>
      <sz val="16"/>
      <color theme="1"/>
      <name val="TH SarabunPSK"/>
      <family val="2"/>
    </font>
    <font>
      <sz val="15"/>
      <color rgb="FFFF0000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19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19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5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39" borderId="0" xfId="0" applyNumberFormat="1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21" xfId="0" applyFont="1" applyFill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19" xfId="0" applyFont="1" applyBorder="1" applyAlignment="1">
      <alignment/>
    </xf>
    <xf numFmtId="2" fontId="13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25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2" fontId="13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2" fontId="13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34" xfId="0" applyFont="1" applyBorder="1" applyAlignment="1">
      <alignment/>
    </xf>
    <xf numFmtId="2" fontId="13" fillId="0" borderId="35" xfId="0" applyNumberFormat="1" applyFont="1" applyBorder="1" applyAlignment="1">
      <alignment horizontal="center"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2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1" name="Line 2"/>
        <xdr:cNvSpPr>
          <a:spLocks/>
        </xdr:cNvSpPr>
      </xdr:nvSpPr>
      <xdr:spPr>
        <a:xfrm>
          <a:off x="5915025" y="1059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2" name="Line 3"/>
        <xdr:cNvSpPr>
          <a:spLocks/>
        </xdr:cNvSpPr>
      </xdr:nvSpPr>
      <xdr:spPr>
        <a:xfrm>
          <a:off x="5915025" y="1059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3" name="Line 7"/>
        <xdr:cNvSpPr>
          <a:spLocks/>
        </xdr:cNvSpPr>
      </xdr:nvSpPr>
      <xdr:spPr>
        <a:xfrm>
          <a:off x="5915025" y="1059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4" name="Line 8"/>
        <xdr:cNvSpPr>
          <a:spLocks/>
        </xdr:cNvSpPr>
      </xdr:nvSpPr>
      <xdr:spPr>
        <a:xfrm>
          <a:off x="5915025" y="1059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5" name="Line 9"/>
        <xdr:cNvSpPr>
          <a:spLocks/>
        </xdr:cNvSpPr>
      </xdr:nvSpPr>
      <xdr:spPr>
        <a:xfrm>
          <a:off x="5915025" y="1059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Z33" sqref="Z33"/>
    </sheetView>
  </sheetViews>
  <sheetFormatPr defaultColWidth="9.140625" defaultRowHeight="21.75"/>
  <cols>
    <col min="1" max="1" width="5.00390625" style="5" customWidth="1"/>
    <col min="2" max="2" width="38.8515625" style="13" customWidth="1"/>
    <col min="3" max="3" width="4.421875" style="13" hidden="1" customWidth="1"/>
    <col min="4" max="4" width="4.8515625" style="13" hidden="1" customWidth="1"/>
    <col min="5" max="5" width="7.28125" style="13" hidden="1" customWidth="1"/>
    <col min="6" max="6" width="6.140625" style="13" hidden="1" customWidth="1"/>
    <col min="7" max="7" width="4.8515625" style="13" hidden="1" customWidth="1"/>
    <col min="8" max="9" width="5.28125" style="13" hidden="1" customWidth="1"/>
    <col min="10" max="12" width="4.00390625" style="13" hidden="1" customWidth="1"/>
    <col min="13" max="13" width="3.7109375" style="14" hidden="1" customWidth="1"/>
    <col min="14" max="14" width="8.28125" style="14" bestFit="1" customWidth="1"/>
    <col min="15" max="15" width="6.8515625" style="14" bestFit="1" customWidth="1"/>
    <col min="16" max="18" width="5.00390625" style="14" bestFit="1" customWidth="1"/>
    <col min="19" max="20" width="4.57421875" style="5" customWidth="1"/>
    <col min="21" max="21" width="5.57421875" style="5" bestFit="1" customWidth="1"/>
    <col min="22" max="22" width="5.8515625" style="5" customWidth="1"/>
    <col min="23" max="23" width="6.7109375" style="5" customWidth="1"/>
    <col min="24" max="16384" width="9.140625" style="5" customWidth="1"/>
  </cols>
  <sheetData>
    <row r="1" spans="2:21" s="19" customFormat="1" ht="23.25">
      <c r="B1" s="20"/>
      <c r="C1" s="124" t="s">
        <v>12</v>
      </c>
      <c r="D1" s="124"/>
      <c r="E1" s="124"/>
      <c r="F1" s="124"/>
      <c r="G1" s="124"/>
      <c r="H1" s="124"/>
      <c r="I1" s="124"/>
      <c r="J1" s="125"/>
      <c r="K1" s="31"/>
      <c r="L1" s="31"/>
      <c r="M1" s="21"/>
      <c r="N1" s="122"/>
      <c r="O1" s="122"/>
      <c r="P1" s="122"/>
      <c r="Q1" s="122"/>
      <c r="R1" s="122"/>
      <c r="S1" s="123"/>
      <c r="T1" s="123"/>
      <c r="U1" s="123"/>
    </row>
    <row r="2" spans="1:23" s="3" customFormat="1" ht="23.25">
      <c r="A2" s="1" t="s">
        <v>0</v>
      </c>
      <c r="B2" s="17" t="s">
        <v>23</v>
      </c>
      <c r="C2" s="34" t="s">
        <v>17</v>
      </c>
      <c r="D2" s="34" t="s">
        <v>18</v>
      </c>
      <c r="E2" s="34" t="s">
        <v>19</v>
      </c>
      <c r="F2" s="34" t="s">
        <v>14</v>
      </c>
      <c r="G2" s="34" t="s">
        <v>15</v>
      </c>
      <c r="H2" s="34" t="s">
        <v>20</v>
      </c>
      <c r="I2" s="34" t="s">
        <v>16</v>
      </c>
      <c r="J2" s="2" t="s">
        <v>22</v>
      </c>
      <c r="K2" s="2"/>
      <c r="L2" s="2"/>
      <c r="M2" s="2"/>
      <c r="N2" s="39">
        <v>1.1</v>
      </c>
      <c r="O2" s="38">
        <v>1.2</v>
      </c>
      <c r="P2" s="41">
        <v>1.3</v>
      </c>
      <c r="Q2" s="42">
        <v>1.4</v>
      </c>
      <c r="R2" s="43">
        <v>2.1</v>
      </c>
      <c r="S2" s="44">
        <v>2.2</v>
      </c>
      <c r="T2" s="17">
        <v>2.3</v>
      </c>
      <c r="U2" s="40">
        <v>2.4</v>
      </c>
      <c r="V2" s="45">
        <v>3</v>
      </c>
      <c r="W2" s="46">
        <v>4</v>
      </c>
    </row>
    <row r="3" spans="1:25" ht="23.25">
      <c r="A3" s="4">
        <v>1</v>
      </c>
      <c r="B3" s="23">
        <v>3</v>
      </c>
      <c r="C3" s="25"/>
      <c r="D3" s="25"/>
      <c r="E3" s="25"/>
      <c r="F3" s="25"/>
      <c r="G3" s="25"/>
      <c r="H3" s="32"/>
      <c r="I3" s="25"/>
      <c r="J3" s="33"/>
      <c r="K3" s="33"/>
      <c r="L3" s="33"/>
      <c r="M3" s="35"/>
      <c r="N3" s="50">
        <v>4</v>
      </c>
      <c r="O3" s="18">
        <v>4</v>
      </c>
      <c r="P3" s="7">
        <v>4</v>
      </c>
      <c r="Q3" s="7">
        <v>3</v>
      </c>
      <c r="R3" s="47">
        <v>4</v>
      </c>
      <c r="S3" s="22">
        <v>4</v>
      </c>
      <c r="T3" s="28">
        <v>4</v>
      </c>
      <c r="U3" s="48">
        <v>4</v>
      </c>
      <c r="V3" s="13">
        <v>4</v>
      </c>
      <c r="W3" s="23">
        <v>4</v>
      </c>
      <c r="Y3" s="64">
        <f>AVERAGE(N3:W3)</f>
        <v>3.9</v>
      </c>
    </row>
    <row r="4" spans="1:25" ht="23.25">
      <c r="A4" s="4">
        <v>2</v>
      </c>
      <c r="B4" s="24">
        <v>3</v>
      </c>
      <c r="C4" s="25"/>
      <c r="D4" s="25"/>
      <c r="E4" s="25"/>
      <c r="F4" s="25"/>
      <c r="G4" s="25"/>
      <c r="H4" s="32"/>
      <c r="I4" s="25"/>
      <c r="J4" s="25"/>
      <c r="K4" s="25"/>
      <c r="L4" s="25"/>
      <c r="M4" s="36"/>
      <c r="N4" s="51">
        <v>5</v>
      </c>
      <c r="O4" s="6">
        <v>4</v>
      </c>
      <c r="P4" s="7">
        <v>5</v>
      </c>
      <c r="Q4" s="7">
        <v>5</v>
      </c>
      <c r="R4" s="47">
        <v>5</v>
      </c>
      <c r="S4" s="22">
        <v>4</v>
      </c>
      <c r="T4" s="29">
        <v>4</v>
      </c>
      <c r="U4" s="49">
        <v>4</v>
      </c>
      <c r="V4" s="13">
        <v>4</v>
      </c>
      <c r="W4" s="24">
        <v>4</v>
      </c>
      <c r="Y4" s="64">
        <f aca="true" t="shared" si="0" ref="Y4:Y29">AVERAGE(N4:W4)</f>
        <v>4.4</v>
      </c>
    </row>
    <row r="5" spans="1:25" ht="23.25">
      <c r="A5" s="4">
        <v>3</v>
      </c>
      <c r="B5" s="24">
        <v>2</v>
      </c>
      <c r="C5" s="25"/>
      <c r="D5" s="25"/>
      <c r="E5" s="25"/>
      <c r="F5" s="25"/>
      <c r="G5" s="25"/>
      <c r="H5" s="32"/>
      <c r="I5" s="25"/>
      <c r="J5" s="25"/>
      <c r="K5" s="25"/>
      <c r="L5" s="25"/>
      <c r="M5" s="36"/>
      <c r="N5" s="51">
        <v>4</v>
      </c>
      <c r="O5" s="6">
        <v>4</v>
      </c>
      <c r="P5" s="7">
        <v>5</v>
      </c>
      <c r="Q5" s="7">
        <v>4</v>
      </c>
      <c r="R5" s="47">
        <v>4</v>
      </c>
      <c r="S5" s="22">
        <v>4</v>
      </c>
      <c r="T5" s="29">
        <v>4</v>
      </c>
      <c r="U5" s="49">
        <v>4</v>
      </c>
      <c r="V5" s="13">
        <v>4</v>
      </c>
      <c r="W5" s="24">
        <v>4</v>
      </c>
      <c r="Y5" s="64">
        <f t="shared" si="0"/>
        <v>4.1</v>
      </c>
    </row>
    <row r="6" spans="1:25" ht="23.25">
      <c r="A6" s="4">
        <v>4</v>
      </c>
      <c r="B6" s="24">
        <v>5</v>
      </c>
      <c r="C6" s="25"/>
      <c r="D6" s="25"/>
      <c r="E6" s="25"/>
      <c r="F6" s="25"/>
      <c r="G6" s="25"/>
      <c r="H6" s="32"/>
      <c r="I6" s="25"/>
      <c r="J6" s="25"/>
      <c r="K6" s="25"/>
      <c r="L6" s="25"/>
      <c r="M6" s="36"/>
      <c r="N6" s="51">
        <v>5</v>
      </c>
      <c r="O6" s="6">
        <v>5</v>
      </c>
      <c r="P6" s="7">
        <v>5</v>
      </c>
      <c r="Q6" s="7">
        <v>5</v>
      </c>
      <c r="R6" s="47">
        <v>5</v>
      </c>
      <c r="S6" s="22">
        <v>5</v>
      </c>
      <c r="T6" s="29">
        <v>5</v>
      </c>
      <c r="U6" s="49">
        <v>5</v>
      </c>
      <c r="V6" s="13">
        <v>5</v>
      </c>
      <c r="W6" s="24">
        <v>5</v>
      </c>
      <c r="Y6" s="64">
        <f t="shared" si="0"/>
        <v>5</v>
      </c>
    </row>
    <row r="7" spans="1:25" ht="23.25">
      <c r="A7" s="4">
        <v>5</v>
      </c>
      <c r="B7" s="24">
        <v>5</v>
      </c>
      <c r="C7" s="25"/>
      <c r="D7" s="25"/>
      <c r="E7" s="25"/>
      <c r="F7" s="25"/>
      <c r="G7" s="25"/>
      <c r="H7" s="32"/>
      <c r="I7" s="25"/>
      <c r="J7" s="25"/>
      <c r="K7" s="25"/>
      <c r="L7" s="25"/>
      <c r="M7" s="36"/>
      <c r="N7" s="51">
        <v>5</v>
      </c>
      <c r="O7" s="6">
        <v>5</v>
      </c>
      <c r="P7" s="7">
        <v>5</v>
      </c>
      <c r="Q7" s="7">
        <v>5</v>
      </c>
      <c r="R7" s="47">
        <v>5</v>
      </c>
      <c r="S7" s="22">
        <v>5</v>
      </c>
      <c r="T7" s="29">
        <v>5</v>
      </c>
      <c r="U7" s="49">
        <v>5</v>
      </c>
      <c r="V7" s="13">
        <v>5</v>
      </c>
      <c r="W7" s="24">
        <v>5</v>
      </c>
      <c r="Y7" s="64">
        <f t="shared" si="0"/>
        <v>5</v>
      </c>
    </row>
    <row r="8" spans="1:25" ht="23.25">
      <c r="A8" s="4">
        <v>6</v>
      </c>
      <c r="B8" s="24">
        <v>5</v>
      </c>
      <c r="C8" s="25"/>
      <c r="D8" s="25"/>
      <c r="E8" s="25"/>
      <c r="F8" s="25"/>
      <c r="G8" s="25"/>
      <c r="H8" s="32"/>
      <c r="I8" s="25"/>
      <c r="J8" s="25"/>
      <c r="K8" s="25"/>
      <c r="L8" s="25"/>
      <c r="M8" s="36"/>
      <c r="N8" s="51">
        <v>5</v>
      </c>
      <c r="O8" s="6">
        <v>4</v>
      </c>
      <c r="P8" s="7">
        <v>5</v>
      </c>
      <c r="Q8" s="7">
        <v>5</v>
      </c>
      <c r="R8" s="47">
        <v>4</v>
      </c>
      <c r="S8" s="22">
        <v>4</v>
      </c>
      <c r="T8" s="29">
        <v>4</v>
      </c>
      <c r="U8" s="49">
        <v>4</v>
      </c>
      <c r="V8" s="13">
        <v>4</v>
      </c>
      <c r="W8" s="24">
        <v>4</v>
      </c>
      <c r="Y8" s="64">
        <f t="shared" si="0"/>
        <v>4.3</v>
      </c>
    </row>
    <row r="9" spans="1:25" ht="23.25">
      <c r="A9" s="4">
        <v>7</v>
      </c>
      <c r="B9" s="24">
        <v>4</v>
      </c>
      <c r="C9" s="25"/>
      <c r="D9" s="25"/>
      <c r="E9" s="25"/>
      <c r="F9" s="25"/>
      <c r="G9" s="25"/>
      <c r="H9" s="32"/>
      <c r="I9" s="25"/>
      <c r="J9" s="25"/>
      <c r="K9" s="25"/>
      <c r="L9" s="25"/>
      <c r="M9" s="36"/>
      <c r="N9" s="51">
        <v>5</v>
      </c>
      <c r="O9" s="6">
        <v>5</v>
      </c>
      <c r="P9" s="7">
        <v>5</v>
      </c>
      <c r="Q9" s="7">
        <v>5</v>
      </c>
      <c r="R9" s="47">
        <v>5</v>
      </c>
      <c r="S9" s="22">
        <v>5</v>
      </c>
      <c r="T9" s="29">
        <v>5</v>
      </c>
      <c r="U9" s="49">
        <v>5</v>
      </c>
      <c r="V9" s="13">
        <v>5</v>
      </c>
      <c r="W9" s="24">
        <v>5</v>
      </c>
      <c r="Y9" s="64">
        <f t="shared" si="0"/>
        <v>5</v>
      </c>
    </row>
    <row r="10" spans="1:25" ht="23.25">
      <c r="A10" s="4">
        <v>8</v>
      </c>
      <c r="B10" s="24">
        <v>2</v>
      </c>
      <c r="C10" s="25"/>
      <c r="D10" s="25"/>
      <c r="E10" s="25"/>
      <c r="F10" s="25"/>
      <c r="G10" s="25"/>
      <c r="H10" s="32"/>
      <c r="I10" s="25"/>
      <c r="J10" s="25"/>
      <c r="K10" s="25"/>
      <c r="L10" s="25"/>
      <c r="M10" s="36"/>
      <c r="N10" s="51">
        <v>5</v>
      </c>
      <c r="O10" s="6">
        <v>5</v>
      </c>
      <c r="P10" s="7">
        <v>5</v>
      </c>
      <c r="Q10" s="7">
        <v>5</v>
      </c>
      <c r="R10" s="47">
        <v>5</v>
      </c>
      <c r="S10" s="22">
        <v>5</v>
      </c>
      <c r="T10" s="29">
        <v>5</v>
      </c>
      <c r="U10" s="49">
        <v>5</v>
      </c>
      <c r="V10" s="13">
        <v>5</v>
      </c>
      <c r="W10" s="24">
        <v>5</v>
      </c>
      <c r="Y10" s="64">
        <f t="shared" si="0"/>
        <v>5</v>
      </c>
    </row>
    <row r="11" spans="1:25" ht="23.25">
      <c r="A11" s="4">
        <v>9</v>
      </c>
      <c r="B11" s="24">
        <v>6</v>
      </c>
      <c r="C11" s="25"/>
      <c r="D11" s="25"/>
      <c r="E11" s="25"/>
      <c r="F11" s="25"/>
      <c r="G11" s="25"/>
      <c r="H11" s="32"/>
      <c r="I11" s="25"/>
      <c r="J11" s="25"/>
      <c r="K11" s="25"/>
      <c r="L11" s="25"/>
      <c r="M11" s="36"/>
      <c r="N11" s="51">
        <v>5</v>
      </c>
      <c r="O11" s="6">
        <v>5</v>
      </c>
      <c r="P11" s="7">
        <v>5</v>
      </c>
      <c r="Q11" s="7">
        <v>5</v>
      </c>
      <c r="R11" s="47">
        <v>4</v>
      </c>
      <c r="S11" s="22">
        <v>5</v>
      </c>
      <c r="T11" s="29">
        <v>5</v>
      </c>
      <c r="U11" s="49">
        <v>5</v>
      </c>
      <c r="V11" s="13">
        <v>5</v>
      </c>
      <c r="W11" s="24">
        <v>5</v>
      </c>
      <c r="Y11" s="64">
        <f t="shared" si="0"/>
        <v>4.9</v>
      </c>
    </row>
    <row r="12" spans="1:25" ht="23.25">
      <c r="A12" s="4">
        <v>10</v>
      </c>
      <c r="B12" s="24">
        <v>2</v>
      </c>
      <c r="C12" s="25"/>
      <c r="D12" s="25"/>
      <c r="E12" s="25"/>
      <c r="F12" s="25"/>
      <c r="G12" s="25"/>
      <c r="H12" s="32"/>
      <c r="I12" s="25"/>
      <c r="J12" s="25"/>
      <c r="K12" s="25"/>
      <c r="L12" s="25"/>
      <c r="M12" s="36"/>
      <c r="N12" s="51">
        <v>3</v>
      </c>
      <c r="O12" s="6">
        <v>4</v>
      </c>
      <c r="P12" s="7">
        <v>4</v>
      </c>
      <c r="Q12" s="7">
        <v>5</v>
      </c>
      <c r="R12" s="47">
        <v>4</v>
      </c>
      <c r="S12" s="22">
        <v>3</v>
      </c>
      <c r="T12" s="29">
        <v>4</v>
      </c>
      <c r="U12" s="49">
        <v>4</v>
      </c>
      <c r="V12" s="13">
        <v>4</v>
      </c>
      <c r="W12" s="24">
        <v>4</v>
      </c>
      <c r="Y12" s="64">
        <f t="shared" si="0"/>
        <v>3.9</v>
      </c>
    </row>
    <row r="13" spans="1:25" ht="23.25">
      <c r="A13" s="4">
        <v>11</v>
      </c>
      <c r="B13" s="24">
        <v>6</v>
      </c>
      <c r="C13" s="25"/>
      <c r="D13" s="25"/>
      <c r="E13" s="25"/>
      <c r="F13" s="25"/>
      <c r="G13" s="25"/>
      <c r="H13" s="32"/>
      <c r="I13" s="25"/>
      <c r="J13" s="25"/>
      <c r="K13" s="25"/>
      <c r="L13" s="25"/>
      <c r="M13" s="36"/>
      <c r="N13" s="51">
        <v>5</v>
      </c>
      <c r="O13" s="6">
        <v>4</v>
      </c>
      <c r="P13" s="7">
        <v>5</v>
      </c>
      <c r="Q13" s="7">
        <v>5</v>
      </c>
      <c r="R13" s="47">
        <v>4</v>
      </c>
      <c r="S13" s="22">
        <v>3</v>
      </c>
      <c r="T13" s="29">
        <v>4</v>
      </c>
      <c r="U13" s="49">
        <v>4</v>
      </c>
      <c r="V13" s="13">
        <v>5</v>
      </c>
      <c r="W13" s="24">
        <v>4</v>
      </c>
      <c r="Y13" s="64">
        <f t="shared" si="0"/>
        <v>4.3</v>
      </c>
    </row>
    <row r="14" spans="1:25" ht="23.25">
      <c r="A14" s="4">
        <v>12</v>
      </c>
      <c r="B14" s="24">
        <v>3</v>
      </c>
      <c r="C14" s="25"/>
      <c r="D14" s="25"/>
      <c r="E14" s="25"/>
      <c r="F14" s="25"/>
      <c r="G14" s="25"/>
      <c r="H14" s="32"/>
      <c r="I14" s="25"/>
      <c r="J14" s="25"/>
      <c r="K14" s="25"/>
      <c r="L14" s="25"/>
      <c r="M14" s="36"/>
      <c r="N14" s="51">
        <v>5</v>
      </c>
      <c r="O14" s="6">
        <v>5</v>
      </c>
      <c r="P14" s="7">
        <v>5</v>
      </c>
      <c r="Q14" s="7">
        <v>5</v>
      </c>
      <c r="R14" s="47">
        <v>5</v>
      </c>
      <c r="S14" s="22">
        <v>5</v>
      </c>
      <c r="T14" s="29">
        <v>5</v>
      </c>
      <c r="U14" s="49">
        <v>5</v>
      </c>
      <c r="V14" s="13">
        <v>5</v>
      </c>
      <c r="W14" s="24">
        <v>5</v>
      </c>
      <c r="Y14" s="64">
        <f t="shared" si="0"/>
        <v>5</v>
      </c>
    </row>
    <row r="15" spans="1:25" ht="23.25">
      <c r="A15" s="4">
        <v>13</v>
      </c>
      <c r="B15" s="24">
        <v>2</v>
      </c>
      <c r="C15" s="25"/>
      <c r="D15" s="25"/>
      <c r="E15" s="25"/>
      <c r="F15" s="25"/>
      <c r="G15" s="25"/>
      <c r="H15" s="32"/>
      <c r="I15" s="25"/>
      <c r="J15" s="25"/>
      <c r="K15" s="25"/>
      <c r="L15" s="25"/>
      <c r="M15" s="36"/>
      <c r="N15" s="51">
        <v>5</v>
      </c>
      <c r="O15" s="6">
        <v>4</v>
      </c>
      <c r="P15" s="7">
        <v>5</v>
      </c>
      <c r="Q15" s="7">
        <v>5</v>
      </c>
      <c r="R15" s="47">
        <v>4</v>
      </c>
      <c r="S15" s="22">
        <v>4</v>
      </c>
      <c r="T15" s="29">
        <v>4</v>
      </c>
      <c r="U15" s="49">
        <v>4</v>
      </c>
      <c r="V15" s="13">
        <v>4</v>
      </c>
      <c r="W15" s="24">
        <v>4</v>
      </c>
      <c r="Y15" s="64">
        <f t="shared" si="0"/>
        <v>4.3</v>
      </c>
    </row>
    <row r="16" spans="1:25" ht="23.25">
      <c r="A16" s="4">
        <v>14</v>
      </c>
      <c r="B16" s="24">
        <v>1</v>
      </c>
      <c r="C16" s="25"/>
      <c r="D16" s="25"/>
      <c r="E16" s="25"/>
      <c r="F16" s="25"/>
      <c r="G16" s="25"/>
      <c r="H16" s="32"/>
      <c r="I16" s="25"/>
      <c r="J16" s="25"/>
      <c r="K16" s="25"/>
      <c r="L16" s="25"/>
      <c r="M16" s="36"/>
      <c r="N16" s="51">
        <v>5</v>
      </c>
      <c r="O16" s="6">
        <v>5</v>
      </c>
      <c r="P16" s="7">
        <v>5</v>
      </c>
      <c r="Q16" s="7">
        <v>5</v>
      </c>
      <c r="R16" s="47">
        <v>5</v>
      </c>
      <c r="S16" s="22">
        <v>5</v>
      </c>
      <c r="T16" s="29">
        <v>5</v>
      </c>
      <c r="U16" s="49">
        <v>5</v>
      </c>
      <c r="V16" s="13">
        <v>5</v>
      </c>
      <c r="W16" s="24">
        <v>5</v>
      </c>
      <c r="Y16" s="64">
        <f t="shared" si="0"/>
        <v>5</v>
      </c>
    </row>
    <row r="17" spans="1:25" ht="23.25">
      <c r="A17" s="4">
        <v>15</v>
      </c>
      <c r="B17" s="24">
        <v>4</v>
      </c>
      <c r="C17" s="25"/>
      <c r="D17" s="25"/>
      <c r="E17" s="25"/>
      <c r="F17" s="25"/>
      <c r="G17" s="25"/>
      <c r="H17" s="32"/>
      <c r="I17" s="25"/>
      <c r="J17" s="25"/>
      <c r="K17" s="25"/>
      <c r="L17" s="25"/>
      <c r="M17" s="36"/>
      <c r="N17" s="51">
        <v>5</v>
      </c>
      <c r="O17" s="6">
        <v>5</v>
      </c>
      <c r="P17" s="7">
        <v>5</v>
      </c>
      <c r="Q17" s="7">
        <v>5</v>
      </c>
      <c r="R17" s="47">
        <v>4</v>
      </c>
      <c r="S17" s="22">
        <v>4</v>
      </c>
      <c r="T17" s="29">
        <v>4</v>
      </c>
      <c r="U17" s="49">
        <v>4</v>
      </c>
      <c r="V17" s="13">
        <v>4</v>
      </c>
      <c r="W17" s="24">
        <v>4</v>
      </c>
      <c r="Y17" s="64">
        <f t="shared" si="0"/>
        <v>4.4</v>
      </c>
    </row>
    <row r="18" spans="1:25" ht="23.25">
      <c r="A18" s="4">
        <v>16</v>
      </c>
      <c r="B18" s="24">
        <v>4</v>
      </c>
      <c r="C18" s="25"/>
      <c r="D18" s="25"/>
      <c r="E18" s="25"/>
      <c r="F18" s="25"/>
      <c r="G18" s="25"/>
      <c r="H18" s="32"/>
      <c r="I18" s="25"/>
      <c r="J18" s="25"/>
      <c r="K18" s="25"/>
      <c r="L18" s="25"/>
      <c r="M18" s="36"/>
      <c r="N18" s="51">
        <v>5</v>
      </c>
      <c r="O18" s="6">
        <v>5</v>
      </c>
      <c r="P18" s="7">
        <v>5</v>
      </c>
      <c r="Q18" s="7">
        <v>5</v>
      </c>
      <c r="R18" s="47">
        <v>5</v>
      </c>
      <c r="S18" s="22">
        <v>5</v>
      </c>
      <c r="T18" s="29">
        <v>5</v>
      </c>
      <c r="U18" s="49">
        <v>5</v>
      </c>
      <c r="V18" s="13">
        <v>5</v>
      </c>
      <c r="W18" s="24">
        <v>5</v>
      </c>
      <c r="Y18" s="64">
        <f t="shared" si="0"/>
        <v>5</v>
      </c>
    </row>
    <row r="19" spans="1:25" ht="23.25">
      <c r="A19" s="4">
        <v>17</v>
      </c>
      <c r="B19" s="24">
        <v>4</v>
      </c>
      <c r="C19" s="25"/>
      <c r="D19" s="25"/>
      <c r="E19" s="25"/>
      <c r="F19" s="25"/>
      <c r="G19" s="25"/>
      <c r="H19" s="32"/>
      <c r="I19" s="25"/>
      <c r="J19" s="25"/>
      <c r="K19" s="25"/>
      <c r="L19" s="25"/>
      <c r="M19" s="36"/>
      <c r="N19" s="51">
        <v>5</v>
      </c>
      <c r="O19" s="6">
        <v>5</v>
      </c>
      <c r="P19" s="7">
        <v>5</v>
      </c>
      <c r="Q19" s="7">
        <v>5</v>
      </c>
      <c r="R19" s="47">
        <v>5</v>
      </c>
      <c r="S19" s="22">
        <v>5</v>
      </c>
      <c r="T19" s="29">
        <v>5</v>
      </c>
      <c r="U19" s="49">
        <v>5</v>
      </c>
      <c r="V19" s="13">
        <v>5</v>
      </c>
      <c r="W19" s="24">
        <v>5</v>
      </c>
      <c r="Y19" s="64">
        <f t="shared" si="0"/>
        <v>5</v>
      </c>
    </row>
    <row r="20" spans="1:25" ht="23.25">
      <c r="A20" s="4">
        <v>18</v>
      </c>
      <c r="B20" s="24">
        <v>5</v>
      </c>
      <c r="C20" s="25"/>
      <c r="D20" s="25"/>
      <c r="E20" s="25"/>
      <c r="F20" s="25"/>
      <c r="G20" s="25"/>
      <c r="H20" s="32"/>
      <c r="I20" s="25"/>
      <c r="J20" s="25"/>
      <c r="K20" s="25"/>
      <c r="L20" s="25"/>
      <c r="M20" s="36"/>
      <c r="N20" s="51">
        <v>5</v>
      </c>
      <c r="O20" s="6">
        <v>5</v>
      </c>
      <c r="P20" s="7">
        <v>5</v>
      </c>
      <c r="Q20" s="7">
        <v>5</v>
      </c>
      <c r="R20" s="47">
        <v>5</v>
      </c>
      <c r="S20" s="22">
        <v>5</v>
      </c>
      <c r="T20" s="29">
        <v>5</v>
      </c>
      <c r="U20" s="49">
        <v>5</v>
      </c>
      <c r="V20" s="13">
        <v>5</v>
      </c>
      <c r="W20" s="24">
        <v>4</v>
      </c>
      <c r="Y20" s="64">
        <f t="shared" si="0"/>
        <v>4.9</v>
      </c>
    </row>
    <row r="21" spans="1:25" ht="23.25">
      <c r="A21" s="4">
        <v>19</v>
      </c>
      <c r="B21" s="24">
        <v>5</v>
      </c>
      <c r="C21" s="25"/>
      <c r="D21" s="25"/>
      <c r="E21" s="25"/>
      <c r="F21" s="25"/>
      <c r="G21" s="25"/>
      <c r="H21" s="32"/>
      <c r="I21" s="25"/>
      <c r="J21" s="25"/>
      <c r="K21" s="25"/>
      <c r="L21" s="25"/>
      <c r="M21" s="36"/>
      <c r="N21" s="51">
        <v>4</v>
      </c>
      <c r="O21" s="6">
        <v>4</v>
      </c>
      <c r="P21" s="7">
        <v>4</v>
      </c>
      <c r="Q21" s="7">
        <v>4</v>
      </c>
      <c r="R21" s="47">
        <v>5</v>
      </c>
      <c r="S21" s="22">
        <v>4</v>
      </c>
      <c r="T21" s="29">
        <v>4</v>
      </c>
      <c r="U21" s="49">
        <v>4</v>
      </c>
      <c r="V21" s="13">
        <v>4</v>
      </c>
      <c r="W21" s="24">
        <v>4</v>
      </c>
      <c r="Y21" s="64">
        <f t="shared" si="0"/>
        <v>4.1</v>
      </c>
    </row>
    <row r="22" spans="1:25" ht="23.25">
      <c r="A22" s="4">
        <v>20</v>
      </c>
      <c r="B22" s="24">
        <v>2</v>
      </c>
      <c r="C22" s="25"/>
      <c r="D22" s="25"/>
      <c r="E22" s="25"/>
      <c r="F22" s="25"/>
      <c r="G22" s="25"/>
      <c r="H22" s="32"/>
      <c r="I22" s="25"/>
      <c r="J22" s="25"/>
      <c r="K22" s="25"/>
      <c r="L22" s="25"/>
      <c r="M22" s="36"/>
      <c r="N22" s="51">
        <v>4</v>
      </c>
      <c r="O22" s="6">
        <v>4</v>
      </c>
      <c r="P22" s="7">
        <v>5</v>
      </c>
      <c r="Q22" s="7">
        <v>4</v>
      </c>
      <c r="R22" s="47">
        <v>4</v>
      </c>
      <c r="S22" s="22">
        <v>4</v>
      </c>
      <c r="T22" s="29">
        <v>4</v>
      </c>
      <c r="U22" s="49">
        <v>4</v>
      </c>
      <c r="V22" s="13">
        <v>5</v>
      </c>
      <c r="W22" s="24">
        <v>4</v>
      </c>
      <c r="Y22" s="64">
        <f t="shared" si="0"/>
        <v>4.2</v>
      </c>
    </row>
    <row r="23" spans="1:25" ht="23.25">
      <c r="A23" s="4">
        <v>21</v>
      </c>
      <c r="B23" s="24">
        <v>1</v>
      </c>
      <c r="C23" s="25"/>
      <c r="D23" s="25"/>
      <c r="E23" s="25"/>
      <c r="F23" s="25"/>
      <c r="G23" s="25"/>
      <c r="H23" s="32"/>
      <c r="I23" s="25"/>
      <c r="J23" s="25"/>
      <c r="K23" s="25"/>
      <c r="L23" s="25"/>
      <c r="M23" s="36"/>
      <c r="N23" s="51">
        <v>5</v>
      </c>
      <c r="O23" s="6">
        <v>4</v>
      </c>
      <c r="P23" s="7">
        <v>5</v>
      </c>
      <c r="Q23" s="7">
        <v>4</v>
      </c>
      <c r="R23" s="47">
        <v>5</v>
      </c>
      <c r="S23" s="22">
        <v>4</v>
      </c>
      <c r="T23" s="29">
        <v>4</v>
      </c>
      <c r="U23" s="49">
        <v>4</v>
      </c>
      <c r="V23" s="13">
        <v>4</v>
      </c>
      <c r="W23" s="24">
        <v>4</v>
      </c>
      <c r="Y23" s="64">
        <f t="shared" si="0"/>
        <v>4.3</v>
      </c>
    </row>
    <row r="24" spans="1:25" ht="23.25">
      <c r="A24" s="4">
        <v>22</v>
      </c>
      <c r="B24" s="24">
        <v>2</v>
      </c>
      <c r="C24" s="25"/>
      <c r="D24" s="25"/>
      <c r="E24" s="25"/>
      <c r="F24" s="25"/>
      <c r="G24" s="25"/>
      <c r="H24" s="32"/>
      <c r="I24" s="25"/>
      <c r="J24" s="25"/>
      <c r="K24" s="25"/>
      <c r="L24" s="25"/>
      <c r="M24" s="36"/>
      <c r="N24" s="51">
        <v>5</v>
      </c>
      <c r="O24" s="6">
        <v>4</v>
      </c>
      <c r="P24" s="7">
        <v>5</v>
      </c>
      <c r="Q24" s="7">
        <v>4</v>
      </c>
      <c r="R24" s="47">
        <v>4</v>
      </c>
      <c r="S24" s="22">
        <v>4</v>
      </c>
      <c r="T24" s="29">
        <v>5</v>
      </c>
      <c r="U24" s="49">
        <v>5</v>
      </c>
      <c r="V24" s="13">
        <v>5</v>
      </c>
      <c r="W24" s="24">
        <v>4</v>
      </c>
      <c r="Y24" s="64">
        <f t="shared" si="0"/>
        <v>4.5</v>
      </c>
    </row>
    <row r="25" spans="1:25" ht="23.25">
      <c r="A25" s="4">
        <v>23</v>
      </c>
      <c r="B25" s="24">
        <v>3</v>
      </c>
      <c r="C25" s="25"/>
      <c r="D25" s="25"/>
      <c r="E25" s="25"/>
      <c r="F25" s="25"/>
      <c r="G25" s="25"/>
      <c r="H25" s="32"/>
      <c r="I25" s="25"/>
      <c r="J25" s="25"/>
      <c r="K25" s="25"/>
      <c r="L25" s="25"/>
      <c r="M25" s="36"/>
      <c r="N25" s="51">
        <v>5</v>
      </c>
      <c r="O25" s="6">
        <v>4</v>
      </c>
      <c r="P25" s="7">
        <v>5</v>
      </c>
      <c r="Q25" s="7">
        <v>4</v>
      </c>
      <c r="R25" s="47">
        <v>5</v>
      </c>
      <c r="S25" s="22">
        <v>4</v>
      </c>
      <c r="T25" s="29">
        <v>4</v>
      </c>
      <c r="U25" s="49">
        <v>4</v>
      </c>
      <c r="V25" s="13">
        <v>4</v>
      </c>
      <c r="W25" s="24">
        <v>4</v>
      </c>
      <c r="Y25" s="64">
        <f t="shared" si="0"/>
        <v>4.3</v>
      </c>
    </row>
    <row r="26" spans="1:25" ht="23.25">
      <c r="A26" s="4">
        <v>24</v>
      </c>
      <c r="B26" s="24">
        <v>4</v>
      </c>
      <c r="C26" s="25"/>
      <c r="D26" s="25"/>
      <c r="E26" s="25"/>
      <c r="F26" s="25"/>
      <c r="G26" s="25"/>
      <c r="H26" s="32"/>
      <c r="I26" s="25"/>
      <c r="J26" s="25"/>
      <c r="K26" s="25"/>
      <c r="L26" s="25"/>
      <c r="M26" s="36"/>
      <c r="N26" s="51">
        <v>4</v>
      </c>
      <c r="O26" s="6">
        <v>4</v>
      </c>
      <c r="P26" s="7">
        <v>3</v>
      </c>
      <c r="Q26" s="7">
        <v>4</v>
      </c>
      <c r="R26" s="47">
        <v>4</v>
      </c>
      <c r="S26" s="22">
        <v>4</v>
      </c>
      <c r="T26" s="29">
        <v>4</v>
      </c>
      <c r="U26" s="49">
        <v>4</v>
      </c>
      <c r="V26" s="13">
        <v>4</v>
      </c>
      <c r="W26" s="24">
        <v>4</v>
      </c>
      <c r="Y26" s="64">
        <f t="shared" si="0"/>
        <v>3.9</v>
      </c>
    </row>
    <row r="27" spans="1:25" ht="23.25">
      <c r="A27" s="4">
        <v>25</v>
      </c>
      <c r="B27" s="24">
        <v>1</v>
      </c>
      <c r="C27" s="25"/>
      <c r="D27" s="25"/>
      <c r="E27" s="25"/>
      <c r="F27" s="25"/>
      <c r="G27" s="25"/>
      <c r="H27" s="32"/>
      <c r="I27" s="25"/>
      <c r="J27" s="25"/>
      <c r="K27" s="25"/>
      <c r="L27" s="25"/>
      <c r="M27" s="36"/>
      <c r="N27" s="51">
        <v>5</v>
      </c>
      <c r="O27" s="6">
        <v>5</v>
      </c>
      <c r="P27" s="7">
        <v>5</v>
      </c>
      <c r="Q27" s="7">
        <v>5</v>
      </c>
      <c r="R27" s="47">
        <v>5</v>
      </c>
      <c r="S27" s="22">
        <v>5</v>
      </c>
      <c r="T27" s="29">
        <v>5</v>
      </c>
      <c r="U27" s="49">
        <v>5</v>
      </c>
      <c r="V27" s="13">
        <v>5</v>
      </c>
      <c r="W27" s="24">
        <v>5</v>
      </c>
      <c r="Y27" s="64">
        <f t="shared" si="0"/>
        <v>5</v>
      </c>
    </row>
    <row r="28" spans="1:25" ht="23.25">
      <c r="A28" s="4">
        <v>26</v>
      </c>
      <c r="B28" s="24">
        <v>1</v>
      </c>
      <c r="C28" s="25"/>
      <c r="D28" s="25"/>
      <c r="E28" s="25"/>
      <c r="F28" s="25"/>
      <c r="G28" s="25"/>
      <c r="H28" s="32"/>
      <c r="I28" s="25"/>
      <c r="J28" s="25"/>
      <c r="K28" s="25"/>
      <c r="L28" s="25"/>
      <c r="M28" s="36"/>
      <c r="N28" s="51">
        <v>5</v>
      </c>
      <c r="O28" s="6">
        <v>4</v>
      </c>
      <c r="P28" s="7">
        <v>5</v>
      </c>
      <c r="Q28" s="7">
        <v>5</v>
      </c>
      <c r="R28" s="47">
        <v>4</v>
      </c>
      <c r="S28" s="22">
        <v>4</v>
      </c>
      <c r="T28" s="29">
        <v>4</v>
      </c>
      <c r="U28" s="49">
        <v>4</v>
      </c>
      <c r="V28" s="13">
        <v>4</v>
      </c>
      <c r="W28" s="24">
        <v>4</v>
      </c>
      <c r="Y28" s="64">
        <f t="shared" si="0"/>
        <v>4.3</v>
      </c>
    </row>
    <row r="29" spans="1:25" ht="23.25">
      <c r="A29" s="4">
        <v>27</v>
      </c>
      <c r="B29" s="24">
        <v>4</v>
      </c>
      <c r="C29" s="25"/>
      <c r="D29" s="25"/>
      <c r="E29" s="25"/>
      <c r="F29" s="25"/>
      <c r="G29" s="25"/>
      <c r="H29" s="32"/>
      <c r="I29" s="25"/>
      <c r="J29" s="25"/>
      <c r="K29" s="25"/>
      <c r="L29" s="25"/>
      <c r="M29" s="36"/>
      <c r="N29" s="51">
        <v>4</v>
      </c>
      <c r="O29" s="6">
        <v>4</v>
      </c>
      <c r="P29" s="7">
        <v>4</v>
      </c>
      <c r="Q29" s="7">
        <v>4</v>
      </c>
      <c r="R29" s="47">
        <v>4</v>
      </c>
      <c r="S29" s="22">
        <v>4</v>
      </c>
      <c r="T29" s="29">
        <v>4</v>
      </c>
      <c r="U29" s="49">
        <v>4</v>
      </c>
      <c r="V29" s="13">
        <v>4</v>
      </c>
      <c r="W29" s="24">
        <v>4</v>
      </c>
      <c r="Y29" s="64">
        <f t="shared" si="0"/>
        <v>4</v>
      </c>
    </row>
    <row r="30" spans="1:25" ht="23.25">
      <c r="A30" s="4">
        <v>28</v>
      </c>
      <c r="B30" s="24"/>
      <c r="C30" s="25"/>
      <c r="D30" s="25"/>
      <c r="E30" s="25"/>
      <c r="F30" s="25"/>
      <c r="G30" s="25"/>
      <c r="H30" s="32"/>
      <c r="I30" s="25"/>
      <c r="J30" s="25"/>
      <c r="K30" s="25"/>
      <c r="L30" s="25"/>
      <c r="M30" s="36"/>
      <c r="N30" s="51"/>
      <c r="O30" s="6"/>
      <c r="P30" s="7"/>
      <c r="Q30" s="7"/>
      <c r="R30" s="47"/>
      <c r="S30" s="22"/>
      <c r="T30" s="29"/>
      <c r="U30" s="49"/>
      <c r="V30" s="13"/>
      <c r="W30" s="24"/>
      <c r="Y30" s="64"/>
    </row>
    <row r="31" spans="1:21" ht="23.25">
      <c r="A31" s="8" t="s">
        <v>3</v>
      </c>
      <c r="B31" s="25">
        <f>COUNT(B3:B30)</f>
        <v>27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7"/>
      <c r="N31" s="7"/>
      <c r="O31" s="7"/>
      <c r="P31" s="7"/>
      <c r="Q31" s="7"/>
      <c r="R31" s="7"/>
      <c r="S31" s="6"/>
      <c r="T31" s="6"/>
      <c r="U31" s="6"/>
    </row>
    <row r="33" spans="2:25" s="9" customFormat="1" ht="23.25">
      <c r="B33" s="26" t="s">
        <v>2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0"/>
      <c r="N33" s="11">
        <f aca="true" t="shared" si="1" ref="N33:W33">AVERAGE(N3:N30)</f>
        <v>4.703703703703703</v>
      </c>
      <c r="O33" s="11">
        <f t="shared" si="1"/>
        <v>4.444444444444445</v>
      </c>
      <c r="P33" s="11">
        <f t="shared" si="1"/>
        <v>4.777777777777778</v>
      </c>
      <c r="Q33" s="11">
        <f t="shared" si="1"/>
        <v>4.62962962962963</v>
      </c>
      <c r="R33" s="11">
        <f t="shared" si="1"/>
        <v>4.518518518518518</v>
      </c>
      <c r="S33" s="11">
        <f t="shared" si="1"/>
        <v>4.333333333333333</v>
      </c>
      <c r="T33" s="11">
        <f t="shared" si="1"/>
        <v>4.444444444444445</v>
      </c>
      <c r="U33" s="11">
        <f t="shared" si="1"/>
        <v>4.444444444444445</v>
      </c>
      <c r="V33" s="11">
        <f t="shared" si="1"/>
        <v>4.518518518518518</v>
      </c>
      <c r="W33" s="11">
        <f t="shared" si="1"/>
        <v>4.37037037037037</v>
      </c>
      <c r="Y33" s="63">
        <f>AVERAGE(N33:W33)</f>
        <v>4.518518518518519</v>
      </c>
    </row>
    <row r="34" spans="2:25" s="9" customFormat="1" ht="23.25">
      <c r="B34" s="26" t="s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0"/>
      <c r="N34" s="12">
        <f aca="true" t="shared" si="2" ref="N34:W34">STDEV(N3:N30)</f>
        <v>0.5417077564954145</v>
      </c>
      <c r="O34" s="12">
        <f t="shared" si="2"/>
        <v>0.5063696835418319</v>
      </c>
      <c r="P34" s="12">
        <f t="shared" si="2"/>
        <v>0.5063696835418319</v>
      </c>
      <c r="Q34" s="12">
        <f t="shared" si="2"/>
        <v>0.5648790304908825</v>
      </c>
      <c r="R34" s="12">
        <f t="shared" si="2"/>
        <v>0.5091750772173164</v>
      </c>
      <c r="S34" s="12">
        <f t="shared" si="2"/>
        <v>0.6201736729460423</v>
      </c>
      <c r="T34" s="12">
        <f t="shared" si="2"/>
        <v>0.5063696835418319</v>
      </c>
      <c r="U34" s="12">
        <f t="shared" si="2"/>
        <v>0.5063696835418319</v>
      </c>
      <c r="V34" s="12">
        <f t="shared" si="2"/>
        <v>0.5091750772173164</v>
      </c>
      <c r="W34" s="12">
        <f t="shared" si="2"/>
        <v>0.49210287762341165</v>
      </c>
      <c r="Y34" s="63">
        <f>STDEV(Y3:Y30)</f>
        <v>0.4188234776288261</v>
      </c>
    </row>
    <row r="36" spans="2:22" s="13" customFormat="1" ht="23.25">
      <c r="B36" s="53" t="s">
        <v>13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6"/>
      <c r="N36" s="56"/>
      <c r="O36" s="56"/>
      <c r="P36" s="14"/>
      <c r="Q36" s="14"/>
      <c r="R36" s="14"/>
      <c r="S36" s="54"/>
      <c r="T36" s="54"/>
      <c r="U36" s="20"/>
      <c r="V36" s="20"/>
    </row>
    <row r="37" spans="2:23" s="13" customFormat="1" ht="23.25">
      <c r="B37" s="121" t="s">
        <v>24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4">
        <f>COUNTIF(B3:B30,1)</f>
        <v>4</v>
      </c>
      <c r="O37" s="37">
        <f>N37*100/B31</f>
        <v>14.814814814814815</v>
      </c>
      <c r="P37" s="14"/>
      <c r="Q37" s="14"/>
      <c r="R37" s="118">
        <v>5</v>
      </c>
      <c r="S37" s="54"/>
      <c r="T37" s="54"/>
      <c r="U37" s="54"/>
      <c r="V37" s="20"/>
      <c r="W37" s="27"/>
    </row>
    <row r="38" spans="2:23" s="13" customFormat="1" ht="23.25">
      <c r="B38" s="121" t="s">
        <v>36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4">
        <f>COUNTIF(B3:B30,2)</f>
        <v>6</v>
      </c>
      <c r="O38" s="37">
        <f>N38*100/B$31</f>
        <v>22.22222222222222</v>
      </c>
      <c r="P38" s="14"/>
      <c r="Q38" s="14"/>
      <c r="R38" s="118">
        <v>6</v>
      </c>
      <c r="S38" s="54"/>
      <c r="T38" s="54"/>
      <c r="U38" s="54"/>
      <c r="V38" s="20"/>
      <c r="W38" s="27"/>
    </row>
    <row r="39" spans="2:23" s="13" customFormat="1" ht="23.25">
      <c r="B39" s="15" t="s">
        <v>37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4">
        <f>COUNTIF(B3:B30,3)</f>
        <v>4</v>
      </c>
      <c r="O39" s="37">
        <f>N39*100/B$31</f>
        <v>14.814814814814815</v>
      </c>
      <c r="P39" s="16"/>
      <c r="Q39" s="16"/>
      <c r="R39" s="118">
        <v>4</v>
      </c>
      <c r="S39" s="54"/>
      <c r="T39" s="54"/>
      <c r="U39" s="54"/>
      <c r="V39" s="20"/>
      <c r="W39" s="27"/>
    </row>
    <row r="40" spans="2:23" s="13" customFormat="1" ht="23.25">
      <c r="B40" s="121" t="s">
        <v>38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4">
        <f>COUNTIF(B3:B30,4)</f>
        <v>6</v>
      </c>
      <c r="O40" s="37">
        <f>N40*100/B$31</f>
        <v>22.22222222222222</v>
      </c>
      <c r="P40" s="14"/>
      <c r="Q40" s="14"/>
      <c r="R40" s="118">
        <v>6</v>
      </c>
      <c r="S40" s="54"/>
      <c r="T40" s="54"/>
      <c r="U40" s="54"/>
      <c r="V40" s="20"/>
      <c r="W40" s="27"/>
    </row>
    <row r="41" spans="2:23" s="13" customFormat="1" ht="23.25">
      <c r="B41" s="121" t="s">
        <v>39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4">
        <f>COUNTIF(B3:B30,5)</f>
        <v>5</v>
      </c>
      <c r="O41" s="37">
        <f>N41*100/B$31</f>
        <v>18.51851851851852</v>
      </c>
      <c r="P41" s="14"/>
      <c r="Q41" s="14"/>
      <c r="R41" s="57">
        <v>5</v>
      </c>
      <c r="S41" s="55"/>
      <c r="T41" s="54"/>
      <c r="U41" s="54"/>
      <c r="V41" s="20"/>
      <c r="W41" s="27"/>
    </row>
    <row r="42" spans="2:23" s="13" customFormat="1" ht="23.25">
      <c r="B42" s="15" t="s">
        <v>40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4">
        <f>COUNTIF(B3:B30,6)</f>
        <v>2</v>
      </c>
      <c r="O42" s="37">
        <f>N42*100/B$31</f>
        <v>7.407407407407407</v>
      </c>
      <c r="P42" s="14"/>
      <c r="Q42" s="14"/>
      <c r="R42" s="57">
        <v>2</v>
      </c>
      <c r="S42" s="55"/>
      <c r="T42" s="54"/>
      <c r="U42" s="54"/>
      <c r="V42" s="20"/>
      <c r="W42" s="27"/>
    </row>
    <row r="43" spans="2:23" s="13" customFormat="1" ht="23.25">
      <c r="B43" s="15"/>
      <c r="M43" s="14"/>
      <c r="N43" s="14"/>
      <c r="O43" s="37"/>
      <c r="P43" s="14"/>
      <c r="Q43" s="14"/>
      <c r="R43" s="14"/>
      <c r="S43" s="19"/>
      <c r="T43" s="54"/>
      <c r="U43" s="54"/>
      <c r="V43" s="20"/>
      <c r="W43" s="27"/>
    </row>
    <row r="44" spans="2:23" s="13" customFormat="1" ht="23.25">
      <c r="B44" s="53" t="s">
        <v>4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6">
        <f>SUM(N37:N43)</f>
        <v>27</v>
      </c>
      <c r="N44" s="53">
        <f>M44*100/B31</f>
        <v>100</v>
      </c>
      <c r="O44" s="56"/>
      <c r="P44" s="14"/>
      <c r="Q44" s="14"/>
      <c r="R44" s="14"/>
      <c r="S44" s="19"/>
      <c r="T44" s="54"/>
      <c r="U44" s="54"/>
      <c r="V44" s="20"/>
      <c r="W44" s="27"/>
    </row>
    <row r="45" spans="13:23" s="13" customFormat="1" ht="23.25">
      <c r="M45" s="14"/>
      <c r="N45" s="52">
        <f>SUM(N37:N42)</f>
        <v>27</v>
      </c>
      <c r="O45" s="14"/>
      <c r="P45" s="14"/>
      <c r="Q45" s="14"/>
      <c r="R45" s="14">
        <f>SUM(R37:R44)</f>
        <v>28</v>
      </c>
      <c r="S45" s="19"/>
      <c r="T45" s="54"/>
      <c r="U45" s="54"/>
      <c r="V45" s="20"/>
      <c r="W45" s="27"/>
    </row>
    <row r="46" spans="13:23" s="13" customFormat="1" ht="23.25">
      <c r="M46" s="14"/>
      <c r="N46" s="14"/>
      <c r="O46" s="14"/>
      <c r="P46" s="14"/>
      <c r="Q46" s="14"/>
      <c r="R46" s="14"/>
      <c r="S46" s="19"/>
      <c r="T46" s="54"/>
      <c r="U46" s="54"/>
      <c r="V46" s="20"/>
      <c r="W46" s="27"/>
    </row>
    <row r="47" spans="13:23" s="13" customFormat="1" ht="23.25">
      <c r="M47" s="14"/>
      <c r="N47" s="14"/>
      <c r="O47" s="14"/>
      <c r="P47" s="14"/>
      <c r="Q47" s="14"/>
      <c r="R47" s="14"/>
      <c r="S47" s="19"/>
      <c r="T47" s="54"/>
      <c r="U47" s="54"/>
      <c r="V47" s="20"/>
      <c r="W47" s="27"/>
    </row>
    <row r="48" spans="13:23" s="13" customFormat="1" ht="23.25">
      <c r="M48" s="14"/>
      <c r="N48" s="14"/>
      <c r="O48" s="14"/>
      <c r="P48" s="14"/>
      <c r="Q48" s="14"/>
      <c r="R48" s="14"/>
      <c r="S48" s="55"/>
      <c r="T48" s="20"/>
      <c r="U48" s="20"/>
      <c r="V48" s="20"/>
      <c r="W48" s="27"/>
    </row>
    <row r="49" spans="23:24" ht="23.25">
      <c r="W49" s="27"/>
      <c r="X49" s="13"/>
    </row>
    <row r="50" spans="23:24" ht="23.25">
      <c r="W50" s="27"/>
      <c r="X50" s="13"/>
    </row>
    <row r="51" spans="19:24" ht="23.25">
      <c r="S51" s="19"/>
      <c r="T51" s="19"/>
      <c r="X51" s="30"/>
    </row>
  </sheetData>
  <sheetProtection/>
  <mergeCells count="7">
    <mergeCell ref="B41:M41"/>
    <mergeCell ref="N1:R1"/>
    <mergeCell ref="S1:U1"/>
    <mergeCell ref="B37:M37"/>
    <mergeCell ref="B38:M38"/>
    <mergeCell ref="B40:M40"/>
    <mergeCell ref="C1:J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H9" sqref="H9"/>
    </sheetView>
  </sheetViews>
  <sheetFormatPr defaultColWidth="9.140625" defaultRowHeight="21.75"/>
  <cols>
    <col min="1" max="1" width="11.28125" style="58" customWidth="1"/>
    <col min="2" max="2" width="11.57421875" style="58" customWidth="1"/>
    <col min="3" max="3" width="11.7109375" style="58" customWidth="1"/>
    <col min="4" max="7" width="9.140625" style="58" customWidth="1"/>
    <col min="8" max="8" width="8.00390625" style="58" customWidth="1"/>
    <col min="9" max="10" width="7.8515625" style="58" customWidth="1"/>
    <col min="11" max="11" width="9.57421875" style="58" customWidth="1"/>
    <col min="12" max="12" width="8.7109375" style="58" customWidth="1"/>
    <col min="13" max="16384" width="9.140625" style="58" customWidth="1"/>
  </cols>
  <sheetData>
    <row r="1" spans="1:11" ht="26.25">
      <c r="A1" s="126" t="s">
        <v>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6.25">
      <c r="A2" s="126" t="s">
        <v>34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6.25">
      <c r="A3" s="126" t="s">
        <v>35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0" ht="9" customHeigh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6" spans="1:2" ht="24">
      <c r="A6" s="60" t="s">
        <v>69</v>
      </c>
      <c r="B6" s="60"/>
    </row>
    <row r="7" spans="1:2" ht="24">
      <c r="A7" s="60" t="s">
        <v>49</v>
      </c>
      <c r="B7" s="60"/>
    </row>
    <row r="8" spans="1:2" ht="24">
      <c r="A8" s="60" t="s">
        <v>62</v>
      </c>
      <c r="B8" s="60"/>
    </row>
    <row r="9" spans="1:2" s="61" customFormat="1" ht="24">
      <c r="A9" s="60" t="s">
        <v>70</v>
      </c>
      <c r="B9" s="60"/>
    </row>
    <row r="10" spans="1:2" s="61" customFormat="1" ht="24">
      <c r="A10" s="60" t="s">
        <v>71</v>
      </c>
      <c r="B10" s="60"/>
    </row>
    <row r="11" spans="1:2" s="61" customFormat="1" ht="24">
      <c r="A11" s="120" t="s">
        <v>72</v>
      </c>
      <c r="B11" s="60"/>
    </row>
    <row r="12" spans="1:2" s="61" customFormat="1" ht="24">
      <c r="A12" s="120" t="s">
        <v>73</v>
      </c>
      <c r="B12" s="60"/>
    </row>
    <row r="13" s="61" customFormat="1" ht="24">
      <c r="A13" s="60" t="s">
        <v>75</v>
      </c>
    </row>
    <row r="14" s="61" customFormat="1" ht="24">
      <c r="A14" s="62"/>
    </row>
  </sheetData>
  <sheetProtection/>
  <mergeCells count="3">
    <mergeCell ref="A1:K1"/>
    <mergeCell ref="A2:K2"/>
    <mergeCell ref="A3:K3"/>
  </mergeCells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6">
      <selection activeCell="I38" sqref="I38"/>
    </sheetView>
  </sheetViews>
  <sheetFormatPr defaultColWidth="9.140625" defaultRowHeight="21.75"/>
  <cols>
    <col min="1" max="1" width="12.421875" style="58" customWidth="1"/>
    <col min="2" max="2" width="9.140625" style="58" customWidth="1"/>
    <col min="3" max="3" width="17.7109375" style="58" customWidth="1"/>
    <col min="4" max="4" width="31.57421875" style="58" customWidth="1"/>
    <col min="5" max="5" width="8.28125" style="65" customWidth="1"/>
    <col min="6" max="6" width="8.421875" style="65" customWidth="1"/>
    <col min="7" max="7" width="17.57421875" style="65" bestFit="1" customWidth="1"/>
    <col min="8" max="16384" width="9.140625" style="58" customWidth="1"/>
  </cols>
  <sheetData>
    <row r="1" spans="1:8" ht="24">
      <c r="A1" s="127" t="s">
        <v>34</v>
      </c>
      <c r="B1" s="127"/>
      <c r="C1" s="127"/>
      <c r="D1" s="127"/>
      <c r="E1" s="127"/>
      <c r="F1" s="127"/>
      <c r="G1" s="127"/>
      <c r="H1" s="75"/>
    </row>
    <row r="2" spans="1:8" ht="24">
      <c r="A2" s="127" t="s">
        <v>48</v>
      </c>
      <c r="B2" s="127"/>
      <c r="C2" s="127"/>
      <c r="D2" s="127"/>
      <c r="E2" s="127"/>
      <c r="F2" s="127"/>
      <c r="G2" s="127"/>
      <c r="H2" s="75"/>
    </row>
    <row r="3" spans="1:8" ht="24">
      <c r="A3" s="127" t="s">
        <v>35</v>
      </c>
      <c r="B3" s="127"/>
      <c r="C3" s="127"/>
      <c r="D3" s="127"/>
      <c r="E3" s="127"/>
      <c r="F3" s="127"/>
      <c r="G3" s="127"/>
      <c r="H3" s="75"/>
    </row>
    <row r="4" spans="1:7" ht="24">
      <c r="A4" s="127"/>
      <c r="B4" s="127"/>
      <c r="C4" s="127"/>
      <c r="D4" s="127"/>
      <c r="E4" s="127"/>
      <c r="F4" s="127"/>
      <c r="G4" s="127"/>
    </row>
    <row r="5" ht="24">
      <c r="A5" s="66" t="s">
        <v>56</v>
      </c>
    </row>
    <row r="6" ht="10.5" customHeight="1"/>
    <row r="7" ht="24">
      <c r="A7" s="76" t="s">
        <v>57</v>
      </c>
    </row>
    <row r="8" ht="18" customHeight="1" thickBot="1">
      <c r="A8" s="76"/>
    </row>
    <row r="9" spans="1:6" ht="25.5" thickBot="1" thickTop="1">
      <c r="A9" s="76"/>
      <c r="B9" s="128" t="s">
        <v>11</v>
      </c>
      <c r="C9" s="128"/>
      <c r="D9" s="128"/>
      <c r="E9" s="69" t="s">
        <v>8</v>
      </c>
      <c r="F9" s="69" t="s">
        <v>7</v>
      </c>
    </row>
    <row r="10" spans="1:6" ht="24.75" thickTop="1">
      <c r="A10" s="76"/>
      <c r="B10" s="129" t="str">
        <f>คีย์ข้อมูล!B37</f>
        <v>ผู้บริหารบัณฑิตวิทยาลัย</v>
      </c>
      <c r="C10" s="129"/>
      <c r="D10" s="129"/>
      <c r="E10" s="78">
        <f>คีย์ข้อมูล!N37</f>
        <v>4</v>
      </c>
      <c r="F10" s="79">
        <f aca="true" t="shared" si="0" ref="F10:F15">E10*100/E$16</f>
        <v>14.814814814814815</v>
      </c>
    </row>
    <row r="11" spans="1:6" ht="24">
      <c r="A11" s="76"/>
      <c r="B11" s="129" t="str">
        <f>คีย์ข้อมูล!B38</f>
        <v>หัวหน้าสำนักงานเลขานุการฯ/หัวหน้างาน</v>
      </c>
      <c r="C11" s="129"/>
      <c r="D11" s="129"/>
      <c r="E11" s="78">
        <f>คีย์ข้อมูล!N38</f>
        <v>6</v>
      </c>
      <c r="F11" s="79">
        <f t="shared" si="0"/>
        <v>22.22222222222222</v>
      </c>
    </row>
    <row r="12" spans="1:6" ht="24">
      <c r="A12" s="76"/>
      <c r="B12" s="129" t="str">
        <f>คีย์ข้อมูล!B39</f>
        <v>เจ้าหน้าที่งานธุรการและการเงิน</v>
      </c>
      <c r="C12" s="129"/>
      <c r="D12" s="129"/>
      <c r="E12" s="78">
        <f>คีย์ข้อมูล!N39</f>
        <v>4</v>
      </c>
      <c r="F12" s="79">
        <f t="shared" si="0"/>
        <v>14.814814814814815</v>
      </c>
    </row>
    <row r="13" spans="1:6" ht="24">
      <c r="A13" s="76"/>
      <c r="B13" s="77" t="str">
        <f>คีย์ข้อมูล!B40</f>
        <v>เจ้าหน้าที่งานวิชาการ</v>
      </c>
      <c r="C13" s="77"/>
      <c r="D13" s="77"/>
      <c r="E13" s="78">
        <f>คีย์ข้อมูล!N40</f>
        <v>6</v>
      </c>
      <c r="F13" s="79">
        <f t="shared" si="0"/>
        <v>22.22222222222222</v>
      </c>
    </row>
    <row r="14" spans="1:6" ht="24">
      <c r="A14" s="76"/>
      <c r="B14" s="77" t="str">
        <f>คีย์ข้อมูล!B41</f>
        <v>เจ้าหน้าที่งานแผนและสารสนเทศ</v>
      </c>
      <c r="C14" s="77"/>
      <c r="D14" s="77"/>
      <c r="E14" s="78">
        <f>คีย์ข้อมูล!N41</f>
        <v>5</v>
      </c>
      <c r="F14" s="79">
        <f t="shared" si="0"/>
        <v>18.51851851851852</v>
      </c>
    </row>
    <row r="15" spans="1:6" ht="24.75" thickBot="1">
      <c r="A15" s="76"/>
      <c r="B15" s="77" t="str">
        <f>คีย์ข้อมูล!B42</f>
        <v>เจ้าหน้าที่งานสนับสนุนวิชาการ</v>
      </c>
      <c r="C15" s="77"/>
      <c r="D15" s="77"/>
      <c r="E15" s="78">
        <f>คีย์ข้อมูล!N42</f>
        <v>2</v>
      </c>
      <c r="F15" s="79">
        <f t="shared" si="0"/>
        <v>7.407407407407407</v>
      </c>
    </row>
    <row r="16" spans="1:6" ht="25.5" thickBot="1" thickTop="1">
      <c r="A16" s="76"/>
      <c r="B16" s="128" t="s">
        <v>4</v>
      </c>
      <c r="C16" s="128"/>
      <c r="D16" s="128"/>
      <c r="E16" s="80">
        <f>SUM(E10:E15)</f>
        <v>27</v>
      </c>
      <c r="F16" s="81">
        <f>SUM(F10:F15)</f>
        <v>100</v>
      </c>
    </row>
    <row r="17" spans="1:6" ht="24.75" thickTop="1">
      <c r="A17" s="76"/>
      <c r="B17" s="82"/>
      <c r="C17" s="82"/>
      <c r="D17" s="82"/>
      <c r="E17" s="83"/>
      <c r="F17" s="84"/>
    </row>
    <row r="18" spans="1:4" ht="24">
      <c r="A18" s="119" t="s">
        <v>64</v>
      </c>
      <c r="B18" s="60"/>
      <c r="C18" s="85"/>
      <c r="D18" s="85"/>
    </row>
    <row r="19" spans="1:4" ht="24">
      <c r="A19" s="119" t="s">
        <v>65</v>
      </c>
      <c r="B19" s="60"/>
      <c r="C19" s="85"/>
      <c r="D19" s="85"/>
    </row>
    <row r="20" spans="1:5" ht="24">
      <c r="A20" s="60" t="s">
        <v>66</v>
      </c>
      <c r="B20" s="60"/>
      <c r="C20" s="62"/>
      <c r="D20" s="62"/>
      <c r="E20" s="73"/>
    </row>
    <row r="21" spans="1:5" ht="24">
      <c r="A21" s="60"/>
      <c r="B21" s="60"/>
      <c r="C21" s="62"/>
      <c r="D21" s="62"/>
      <c r="E21" s="73"/>
    </row>
    <row r="22" spans="1:5" ht="24">
      <c r="A22" s="60"/>
      <c r="B22" s="60"/>
      <c r="C22" s="62"/>
      <c r="D22" s="62"/>
      <c r="E22" s="73"/>
    </row>
    <row r="23" spans="3:5" ht="24">
      <c r="C23" s="62"/>
      <c r="D23" s="62"/>
      <c r="E23" s="73"/>
    </row>
    <row r="24" spans="3:5" ht="24">
      <c r="C24" s="62"/>
      <c r="D24" s="62"/>
      <c r="E24" s="73"/>
    </row>
    <row r="25" spans="3:5" ht="24">
      <c r="C25" s="62"/>
      <c r="D25" s="62"/>
      <c r="E25" s="73"/>
    </row>
    <row r="26" spans="3:5" ht="24">
      <c r="C26" s="62"/>
      <c r="D26" s="62"/>
      <c r="E26" s="73"/>
    </row>
    <row r="27" spans="3:5" ht="24">
      <c r="C27" s="62"/>
      <c r="D27" s="62"/>
      <c r="E27" s="73"/>
    </row>
    <row r="28" spans="3:5" ht="24">
      <c r="C28" s="62"/>
      <c r="D28" s="62"/>
      <c r="E28" s="73"/>
    </row>
    <row r="29" spans="3:5" ht="24">
      <c r="C29" s="62"/>
      <c r="D29" s="62"/>
      <c r="E29" s="73"/>
    </row>
    <row r="30" spans="3:5" ht="24">
      <c r="C30" s="62"/>
      <c r="D30" s="62"/>
      <c r="E30" s="73"/>
    </row>
    <row r="31" spans="3:5" ht="24">
      <c r="C31" s="62"/>
      <c r="D31" s="62"/>
      <c r="E31" s="73"/>
    </row>
    <row r="32" spans="1:7" ht="24">
      <c r="A32" s="135" t="s">
        <v>9</v>
      </c>
      <c r="B32" s="135"/>
      <c r="C32" s="135"/>
      <c r="D32" s="135"/>
      <c r="E32" s="135"/>
      <c r="F32" s="135"/>
      <c r="G32" s="135"/>
    </row>
    <row r="33" spans="1:4" ht="8.25" customHeight="1">
      <c r="A33" s="65"/>
      <c r="B33" s="65"/>
      <c r="C33" s="65"/>
      <c r="D33" s="65"/>
    </row>
    <row r="34" ht="24">
      <c r="A34" s="66" t="s">
        <v>58</v>
      </c>
    </row>
    <row r="35" ht="24">
      <c r="A35" s="76" t="s">
        <v>59</v>
      </c>
    </row>
    <row r="36" ht="16.5" customHeight="1" thickBot="1">
      <c r="A36" s="76"/>
    </row>
    <row r="37" spans="1:7" ht="24.75" thickTop="1">
      <c r="A37" s="136" t="s">
        <v>5</v>
      </c>
      <c r="B37" s="137"/>
      <c r="C37" s="137"/>
      <c r="D37" s="137"/>
      <c r="E37" s="130" t="s">
        <v>63</v>
      </c>
      <c r="F37" s="131"/>
      <c r="G37" s="132"/>
    </row>
    <row r="38" spans="1:7" ht="24.75" thickBot="1">
      <c r="A38" s="138"/>
      <c r="B38" s="139"/>
      <c r="C38" s="139"/>
      <c r="D38" s="139"/>
      <c r="E38" s="86"/>
      <c r="F38" s="86" t="s">
        <v>1</v>
      </c>
      <c r="G38" s="86" t="s">
        <v>10</v>
      </c>
    </row>
    <row r="39" spans="1:7" ht="24.75" thickTop="1">
      <c r="A39" s="87" t="s">
        <v>25</v>
      </c>
      <c r="B39" s="88"/>
      <c r="C39" s="88"/>
      <c r="D39" s="88"/>
      <c r="E39" s="89"/>
      <c r="F39" s="90"/>
      <c r="G39" s="91"/>
    </row>
    <row r="40" spans="1:7" ht="24">
      <c r="A40" s="92" t="s">
        <v>26</v>
      </c>
      <c r="B40" s="62"/>
      <c r="C40" s="62"/>
      <c r="D40" s="62"/>
      <c r="E40" s="93">
        <f>คีย์ข้อมูล!N33</f>
        <v>4.703703703703703</v>
      </c>
      <c r="F40" s="93">
        <f>คีย์ข้อมูล!N34</f>
        <v>0.5417077564954145</v>
      </c>
      <c r="G40" s="94" t="str">
        <f>IF(E40&gt;4.5,"มากที่สุด",IF(E40&gt;3.5,"มาก",IF(E40&gt;2.5,"ปานกลาง",IF(E40&gt;1.5,"น้อย",IF(E40&lt;=1.5,"น้อยที่สุด")))))</f>
        <v>มากที่สุด</v>
      </c>
    </row>
    <row r="41" spans="1:7" ht="24">
      <c r="A41" s="95" t="s">
        <v>27</v>
      </c>
      <c r="B41" s="96"/>
      <c r="C41" s="96"/>
      <c r="D41" s="96"/>
      <c r="E41" s="97">
        <f>คีย์ข้อมูล!O33</f>
        <v>4.444444444444445</v>
      </c>
      <c r="F41" s="97">
        <f>คีย์ข้อมูล!O34</f>
        <v>0.5063696835418319</v>
      </c>
      <c r="G41" s="98" t="str">
        <f aca="true" t="shared" si="1" ref="G41:G51">IF(E41&gt;4.5,"มากที่สุด",IF(E41&gt;3.5,"มาก",IF(E41&gt;2.5,"ปานกลาง",IF(E41&gt;1.5,"น้อย",IF(E41&lt;=1.5,"น้อยที่สุด")))))</f>
        <v>มาก</v>
      </c>
    </row>
    <row r="42" spans="1:7" ht="24">
      <c r="A42" s="95" t="s">
        <v>50</v>
      </c>
      <c r="B42" s="99"/>
      <c r="C42" s="99"/>
      <c r="D42" s="99"/>
      <c r="E42" s="97">
        <f>คีย์ข้อมูล!P33</f>
        <v>4.777777777777778</v>
      </c>
      <c r="F42" s="97">
        <f>คีย์ข้อมูล!P34</f>
        <v>0.5063696835418319</v>
      </c>
      <c r="G42" s="98" t="str">
        <f t="shared" si="1"/>
        <v>มากที่สุด</v>
      </c>
    </row>
    <row r="43" spans="1:7" ht="24">
      <c r="A43" s="95" t="s">
        <v>51</v>
      </c>
      <c r="B43" s="62"/>
      <c r="C43" s="62"/>
      <c r="D43" s="62"/>
      <c r="E43" s="97">
        <f>คีย์ข้อมูล!Q33</f>
        <v>4.62962962962963</v>
      </c>
      <c r="F43" s="97">
        <f>คีย์ข้อมูล!Q34</f>
        <v>0.5648790304908825</v>
      </c>
      <c r="G43" s="98" t="str">
        <f t="shared" si="1"/>
        <v>มากที่สุด</v>
      </c>
    </row>
    <row r="44" spans="1:7" ht="24">
      <c r="A44" s="100" t="s">
        <v>28</v>
      </c>
      <c r="B44" s="101"/>
      <c r="C44" s="101"/>
      <c r="D44" s="101"/>
      <c r="E44" s="102"/>
      <c r="F44" s="102"/>
      <c r="G44" s="102"/>
    </row>
    <row r="45" spans="1:7" ht="24">
      <c r="A45" s="103" t="s">
        <v>32</v>
      </c>
      <c r="B45" s="104"/>
      <c r="C45" s="104"/>
      <c r="D45" s="104"/>
      <c r="E45" s="105">
        <f>คีย์ข้อมูล!R33</f>
        <v>4.518518518518518</v>
      </c>
      <c r="F45" s="105">
        <f>คีย์ข้อมูล!R34</f>
        <v>0.5091750772173164</v>
      </c>
      <c r="G45" s="106" t="str">
        <f t="shared" si="1"/>
        <v>มากที่สุด</v>
      </c>
    </row>
    <row r="46" spans="1:7" ht="24">
      <c r="A46" s="95" t="s">
        <v>52</v>
      </c>
      <c r="B46" s="96"/>
      <c r="C46" s="96"/>
      <c r="D46" s="96"/>
      <c r="E46" s="95"/>
      <c r="F46" s="95"/>
      <c r="G46" s="107"/>
    </row>
    <row r="47" spans="1:7" ht="24">
      <c r="A47" s="103" t="s">
        <v>33</v>
      </c>
      <c r="B47" s="104"/>
      <c r="C47" s="104"/>
      <c r="D47" s="104"/>
      <c r="E47" s="105">
        <f>คีย์ข้อมูล!S33</f>
        <v>4.333333333333333</v>
      </c>
      <c r="F47" s="105">
        <f>คีย์ข้อมูล!S34</f>
        <v>0.6201736729460423</v>
      </c>
      <c r="G47" s="106" t="str">
        <f>IF(E47&gt;4.5,"มากที่สุด",IF(E47&gt;3.5,"มาก",IF(E47&gt;2.5,"ปานกลาง",IF(E47&gt;1.5,"น้อย",IF(E47&lt;=1.5,"น้อยที่สุด")))))</f>
        <v>มาก</v>
      </c>
    </row>
    <row r="48" spans="1:7" ht="24">
      <c r="A48" s="108" t="s">
        <v>53</v>
      </c>
      <c r="B48" s="99"/>
      <c r="C48" s="99"/>
      <c r="D48" s="99"/>
      <c r="E48" s="109">
        <f>คีย์ข้อมูล!T33</f>
        <v>4.444444444444445</v>
      </c>
      <c r="F48" s="109">
        <f>คีย์ข้อมูล!T34</f>
        <v>0.5063696835418319</v>
      </c>
      <c r="G48" s="106" t="str">
        <f t="shared" si="1"/>
        <v>มาก</v>
      </c>
    </row>
    <row r="49" spans="1:7" ht="24">
      <c r="A49" s="110" t="s">
        <v>54</v>
      </c>
      <c r="B49" s="111"/>
      <c r="C49" s="111"/>
      <c r="D49" s="111"/>
      <c r="E49" s="97">
        <f>คีย์ข้อมูล!U33</f>
        <v>4.444444444444445</v>
      </c>
      <c r="F49" s="97">
        <f>คีย์ข้อมูล!U34</f>
        <v>0.5063696835418319</v>
      </c>
      <c r="G49" s="112" t="str">
        <f t="shared" si="1"/>
        <v>มาก</v>
      </c>
    </row>
    <row r="50" spans="1:7" ht="24">
      <c r="A50" s="92" t="s">
        <v>29</v>
      </c>
      <c r="B50" s="62"/>
      <c r="C50" s="62"/>
      <c r="D50" s="62"/>
      <c r="E50" s="113">
        <f>คีย์ข้อมูล!V33</f>
        <v>4.518518518518518</v>
      </c>
      <c r="F50" s="113">
        <f>คีย์ข้อมูล!V34</f>
        <v>0.5091750772173164</v>
      </c>
      <c r="G50" s="114" t="str">
        <f t="shared" si="1"/>
        <v>มากที่สุด</v>
      </c>
    </row>
    <row r="51" spans="1:7" ht="24.75" thickBot="1">
      <c r="A51" s="100" t="s">
        <v>30</v>
      </c>
      <c r="B51" s="101"/>
      <c r="C51" s="101"/>
      <c r="D51" s="101"/>
      <c r="E51" s="115">
        <f>คีย์ข้อมูล!W33</f>
        <v>4.37037037037037</v>
      </c>
      <c r="F51" s="115">
        <f>คีย์ข้อมูล!W34</f>
        <v>0.49210287762341165</v>
      </c>
      <c r="G51" s="106" t="str">
        <f t="shared" si="1"/>
        <v>มาก</v>
      </c>
    </row>
    <row r="52" spans="1:7" ht="25.5" thickBot="1" thickTop="1">
      <c r="A52" s="133" t="s">
        <v>31</v>
      </c>
      <c r="B52" s="128"/>
      <c r="C52" s="128"/>
      <c r="D52" s="134"/>
      <c r="E52" s="116">
        <f>AVERAGE(E40:E51)</f>
        <v>4.518518518518519</v>
      </c>
      <c r="F52" s="116">
        <f>คีย์ข้อมูล!Y34</f>
        <v>0.4188234776288261</v>
      </c>
      <c r="G52" s="117" t="str">
        <f>IF(E52&gt;4.5,"มากที่สุด",IF(E52&gt;3.5,"มาก",IF(E52&gt;2.5,"ปานกลาง",IF(E52&gt;1.5,"น้อย",IF(E52&lt;=1.5,"น้อยที่สุด")))))</f>
        <v>มากที่สุด</v>
      </c>
    </row>
    <row r="53" spans="1:7" ht="24.75" thickTop="1">
      <c r="A53" s="62"/>
      <c r="B53" s="62"/>
      <c r="C53" s="62"/>
      <c r="D53" s="62"/>
      <c r="E53" s="73"/>
      <c r="F53" s="73"/>
      <c r="G53" s="73"/>
    </row>
    <row r="54" spans="1:7" ht="24">
      <c r="A54" s="120" t="s">
        <v>76</v>
      </c>
      <c r="C54" s="62"/>
      <c r="D54" s="62"/>
      <c r="E54" s="73"/>
      <c r="F54" s="73"/>
      <c r="G54" s="73"/>
    </row>
    <row r="55" spans="1:7" ht="24">
      <c r="A55" s="120" t="s">
        <v>67</v>
      </c>
      <c r="B55" s="62"/>
      <c r="C55" s="62"/>
      <c r="D55" s="62"/>
      <c r="E55" s="73"/>
      <c r="F55" s="73"/>
      <c r="G55" s="73"/>
    </row>
    <row r="56" spans="1:7" ht="24">
      <c r="A56" s="120" t="s">
        <v>68</v>
      </c>
      <c r="B56" s="62"/>
      <c r="C56" s="62"/>
      <c r="D56" s="62"/>
      <c r="E56" s="73"/>
      <c r="F56" s="73"/>
      <c r="G56" s="73"/>
    </row>
    <row r="57" spans="1:7" ht="24">
      <c r="A57" s="62" t="s">
        <v>77</v>
      </c>
      <c r="B57" s="62"/>
      <c r="C57" s="62"/>
      <c r="D57" s="62"/>
      <c r="E57" s="73"/>
      <c r="F57" s="73"/>
      <c r="G57" s="73"/>
    </row>
    <row r="58" spans="1:7" ht="24">
      <c r="A58" s="62"/>
      <c r="B58" s="62"/>
      <c r="C58" s="62"/>
      <c r="D58" s="62"/>
      <c r="E58" s="73"/>
      <c r="F58" s="73"/>
      <c r="G58" s="73"/>
    </row>
    <row r="59" spans="1:7" ht="24">
      <c r="A59" s="62"/>
      <c r="B59" s="62"/>
      <c r="C59" s="62"/>
      <c r="D59" s="62"/>
      <c r="E59" s="73"/>
      <c r="F59" s="73"/>
      <c r="G59" s="73"/>
    </row>
    <row r="60" spans="1:7" ht="24">
      <c r="A60" s="62"/>
      <c r="B60" s="62"/>
      <c r="C60" s="62"/>
      <c r="D60" s="62"/>
      <c r="E60" s="73"/>
      <c r="F60" s="73"/>
      <c r="G60" s="73"/>
    </row>
    <row r="61" spans="1:7" ht="24">
      <c r="A61" s="62"/>
      <c r="B61" s="62"/>
      <c r="C61" s="62"/>
      <c r="D61" s="62"/>
      <c r="E61" s="73"/>
      <c r="F61" s="73"/>
      <c r="G61" s="73"/>
    </row>
    <row r="62" spans="1:7" ht="24">
      <c r="A62" s="62"/>
      <c r="B62" s="62"/>
      <c r="C62" s="62"/>
      <c r="D62" s="62"/>
      <c r="E62" s="73"/>
      <c r="F62" s="73"/>
      <c r="G62" s="73"/>
    </row>
    <row r="63" spans="1:7" ht="24">
      <c r="A63" s="62"/>
      <c r="B63" s="62"/>
      <c r="C63" s="62"/>
      <c r="D63" s="62"/>
      <c r="E63" s="73"/>
      <c r="F63" s="73"/>
      <c r="G63" s="73"/>
    </row>
    <row r="64" spans="1:7" ht="24">
      <c r="A64" s="62"/>
      <c r="B64" s="62"/>
      <c r="C64" s="62"/>
      <c r="D64" s="62"/>
      <c r="E64" s="73"/>
      <c r="F64" s="73"/>
      <c r="G64" s="73"/>
    </row>
    <row r="65" spans="1:7" ht="24">
      <c r="A65" s="62"/>
      <c r="B65" s="62"/>
      <c r="C65" s="62"/>
      <c r="D65" s="62"/>
      <c r="E65" s="73"/>
      <c r="F65" s="73"/>
      <c r="G65" s="73"/>
    </row>
    <row r="66" spans="1:7" ht="24">
      <c r="A66" s="62"/>
      <c r="B66" s="62"/>
      <c r="C66" s="62"/>
      <c r="D66" s="62"/>
      <c r="E66" s="73"/>
      <c r="F66" s="73"/>
      <c r="G66" s="73"/>
    </row>
    <row r="67" spans="1:7" ht="24">
      <c r="A67" s="62"/>
      <c r="B67" s="62"/>
      <c r="C67" s="62"/>
      <c r="D67" s="62"/>
      <c r="E67" s="73"/>
      <c r="F67" s="73"/>
      <c r="G67" s="73"/>
    </row>
    <row r="68" spans="1:7" ht="24">
      <c r="A68" s="62"/>
      <c r="B68" s="62"/>
      <c r="C68" s="62"/>
      <c r="D68" s="62"/>
      <c r="E68" s="73"/>
      <c r="F68" s="73"/>
      <c r="G68" s="73"/>
    </row>
    <row r="69" spans="1:7" ht="24">
      <c r="A69" s="62"/>
      <c r="B69" s="62"/>
      <c r="C69" s="62"/>
      <c r="D69" s="62"/>
      <c r="E69" s="73"/>
      <c r="F69" s="73"/>
      <c r="G69" s="73"/>
    </row>
    <row r="70" spans="1:7" ht="24">
      <c r="A70" s="62"/>
      <c r="B70" s="62"/>
      <c r="C70" s="62"/>
      <c r="D70" s="62"/>
      <c r="E70" s="73"/>
      <c r="F70" s="73"/>
      <c r="G70" s="73"/>
    </row>
    <row r="71" spans="1:7" ht="24">
      <c r="A71" s="62"/>
      <c r="B71" s="62"/>
      <c r="C71" s="62"/>
      <c r="D71" s="62"/>
      <c r="E71" s="73"/>
      <c r="F71" s="73"/>
      <c r="G71" s="73"/>
    </row>
    <row r="72" spans="1:7" ht="24">
      <c r="A72" s="62"/>
      <c r="B72" s="62"/>
      <c r="C72" s="62"/>
      <c r="D72" s="62"/>
      <c r="E72" s="73"/>
      <c r="F72" s="73"/>
      <c r="G72" s="73"/>
    </row>
    <row r="73" spans="1:7" ht="24">
      <c r="A73" s="62"/>
      <c r="B73" s="62"/>
      <c r="C73" s="62"/>
      <c r="D73" s="62"/>
      <c r="E73" s="73"/>
      <c r="F73" s="73"/>
      <c r="G73" s="73"/>
    </row>
    <row r="74" spans="1:7" ht="24">
      <c r="A74" s="62"/>
      <c r="B74" s="62"/>
      <c r="C74" s="62"/>
      <c r="D74" s="62"/>
      <c r="E74" s="73"/>
      <c r="F74" s="73"/>
      <c r="G74" s="73"/>
    </row>
    <row r="75" spans="1:7" ht="24">
      <c r="A75" s="62"/>
      <c r="B75" s="62"/>
      <c r="C75" s="62"/>
      <c r="D75" s="62"/>
      <c r="E75" s="73"/>
      <c r="F75" s="73"/>
      <c r="G75" s="73"/>
    </row>
    <row r="76" spans="1:7" ht="24">
      <c r="A76" s="62"/>
      <c r="B76" s="62"/>
      <c r="C76" s="62"/>
      <c r="D76" s="62"/>
      <c r="E76" s="73"/>
      <c r="F76" s="73"/>
      <c r="G76" s="73"/>
    </row>
    <row r="77" spans="1:7" ht="24">
      <c r="A77" s="62"/>
      <c r="B77" s="62"/>
      <c r="C77" s="62"/>
      <c r="D77" s="62"/>
      <c r="E77" s="73"/>
      <c r="F77" s="73"/>
      <c r="G77" s="73"/>
    </row>
    <row r="78" spans="1:7" ht="24">
      <c r="A78" s="62"/>
      <c r="B78" s="62"/>
      <c r="C78" s="62"/>
      <c r="D78" s="62"/>
      <c r="E78" s="73"/>
      <c r="F78" s="73"/>
      <c r="G78" s="73"/>
    </row>
    <row r="79" spans="1:7" ht="24">
      <c r="A79" s="62"/>
      <c r="B79" s="62"/>
      <c r="C79" s="62"/>
      <c r="D79" s="62"/>
      <c r="E79" s="73"/>
      <c r="F79" s="73"/>
      <c r="G79" s="73"/>
    </row>
    <row r="80" spans="1:7" ht="24">
      <c r="A80" s="62"/>
      <c r="B80" s="62"/>
      <c r="C80" s="62"/>
      <c r="D80" s="62"/>
      <c r="E80" s="73"/>
      <c r="F80" s="73"/>
      <c r="G80" s="73"/>
    </row>
    <row r="81" spans="1:7" ht="24">
      <c r="A81" s="62"/>
      <c r="B81" s="62"/>
      <c r="C81" s="62"/>
      <c r="D81" s="62"/>
      <c r="E81" s="73"/>
      <c r="F81" s="73"/>
      <c r="G81" s="73"/>
    </row>
    <row r="82" spans="1:7" ht="24">
      <c r="A82" s="62"/>
      <c r="B82" s="62"/>
      <c r="C82" s="62"/>
      <c r="D82" s="62"/>
      <c r="E82" s="73"/>
      <c r="F82" s="73"/>
      <c r="G82" s="73"/>
    </row>
    <row r="83" spans="1:7" ht="24">
      <c r="A83" s="62"/>
      <c r="B83" s="62"/>
      <c r="C83" s="62"/>
      <c r="D83" s="62"/>
      <c r="E83" s="73"/>
      <c r="F83" s="73"/>
      <c r="G83" s="73"/>
    </row>
    <row r="84" spans="1:7" ht="24">
      <c r="A84" s="62"/>
      <c r="B84" s="62"/>
      <c r="C84" s="62"/>
      <c r="D84" s="62"/>
      <c r="E84" s="73"/>
      <c r="F84" s="73"/>
      <c r="G84" s="73"/>
    </row>
    <row r="85" spans="1:7" ht="24">
      <c r="A85" s="62"/>
      <c r="B85" s="62"/>
      <c r="C85" s="62"/>
      <c r="D85" s="62"/>
      <c r="E85" s="73"/>
      <c r="F85" s="73"/>
      <c r="G85" s="73"/>
    </row>
    <row r="86" spans="1:7" ht="24">
      <c r="A86" s="62"/>
      <c r="B86" s="62"/>
      <c r="C86" s="62"/>
      <c r="D86" s="62"/>
      <c r="E86" s="73"/>
      <c r="F86" s="73"/>
      <c r="G86" s="73"/>
    </row>
    <row r="87" spans="1:7" ht="24">
      <c r="A87" s="62"/>
      <c r="B87" s="62"/>
      <c r="C87" s="62"/>
      <c r="D87" s="62"/>
      <c r="E87" s="73"/>
      <c r="F87" s="73"/>
      <c r="G87" s="73"/>
    </row>
    <row r="88" spans="1:7" ht="24">
      <c r="A88" s="62"/>
      <c r="B88" s="62"/>
      <c r="C88" s="62"/>
      <c r="D88" s="62"/>
      <c r="E88" s="73"/>
      <c r="F88" s="73"/>
      <c r="G88" s="73"/>
    </row>
    <row r="89" spans="1:7" ht="24">
      <c r="A89" s="62"/>
      <c r="B89" s="62"/>
      <c r="C89" s="62"/>
      <c r="D89" s="62"/>
      <c r="E89" s="73"/>
      <c r="F89" s="73"/>
      <c r="G89" s="73"/>
    </row>
    <row r="90" spans="1:7" ht="24">
      <c r="A90" s="62"/>
      <c r="B90" s="62"/>
      <c r="C90" s="62"/>
      <c r="D90" s="62"/>
      <c r="E90" s="73"/>
      <c r="F90" s="73"/>
      <c r="G90" s="73"/>
    </row>
    <row r="91" spans="1:7" ht="24">
      <c r="A91" s="62"/>
      <c r="B91" s="62"/>
      <c r="C91" s="62"/>
      <c r="D91" s="62"/>
      <c r="E91" s="73"/>
      <c r="F91" s="73"/>
      <c r="G91" s="73"/>
    </row>
    <row r="92" spans="1:7" ht="24">
      <c r="A92" s="62"/>
      <c r="B92" s="62"/>
      <c r="C92" s="62"/>
      <c r="D92" s="62"/>
      <c r="E92" s="73"/>
      <c r="F92" s="73"/>
      <c r="G92" s="73"/>
    </row>
    <row r="93" spans="1:7" ht="24">
      <c r="A93" s="62"/>
      <c r="B93" s="62"/>
      <c r="C93" s="62"/>
      <c r="D93" s="62"/>
      <c r="E93" s="73"/>
      <c r="F93" s="73"/>
      <c r="G93" s="73"/>
    </row>
  </sheetData>
  <sheetProtection/>
  <mergeCells count="13">
    <mergeCell ref="B11:D11"/>
    <mergeCell ref="E37:G37"/>
    <mergeCell ref="A52:D52"/>
    <mergeCell ref="B12:D12"/>
    <mergeCell ref="B16:D16"/>
    <mergeCell ref="A32:G32"/>
    <mergeCell ref="A37:D38"/>
    <mergeCell ref="A1:G1"/>
    <mergeCell ref="A2:G2"/>
    <mergeCell ref="A3:G3"/>
    <mergeCell ref="A4:G4"/>
    <mergeCell ref="B9:D9"/>
    <mergeCell ref="B10:D10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Equation.3" shapeId="14959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4" sqref="C4"/>
    </sheetView>
  </sheetViews>
  <sheetFormatPr defaultColWidth="9.140625" defaultRowHeight="21.75"/>
  <cols>
    <col min="1" max="1" width="4.28125" style="58" customWidth="1"/>
    <col min="2" max="2" width="6.421875" style="58" customWidth="1"/>
    <col min="3" max="3" width="75.140625" style="58" customWidth="1"/>
    <col min="4" max="4" width="10.421875" style="58" customWidth="1"/>
    <col min="5" max="16384" width="9.140625" style="58" customWidth="1"/>
  </cols>
  <sheetData>
    <row r="1" spans="1:4" ht="24">
      <c r="A1" s="135" t="s">
        <v>78</v>
      </c>
      <c r="B1" s="135"/>
      <c r="C1" s="135"/>
      <c r="D1" s="135"/>
    </row>
    <row r="3" ht="24">
      <c r="A3" s="66" t="s">
        <v>55</v>
      </c>
    </row>
    <row r="4" ht="24">
      <c r="A4" s="66"/>
    </row>
    <row r="5" ht="24.75" thickBot="1">
      <c r="B5" s="67" t="s">
        <v>43</v>
      </c>
    </row>
    <row r="6" spans="2:4" ht="25.5" thickBot="1" thickTop="1">
      <c r="B6" s="68" t="s">
        <v>0</v>
      </c>
      <c r="C6" s="68" t="s">
        <v>5</v>
      </c>
      <c r="D6" s="69" t="s">
        <v>6</v>
      </c>
    </row>
    <row r="7" spans="2:4" ht="16.5" customHeight="1" thickTop="1">
      <c r="B7" s="70"/>
      <c r="C7" s="70"/>
      <c r="D7" s="71"/>
    </row>
    <row r="8" spans="2:4" ht="24">
      <c r="B8" s="72">
        <v>1</v>
      </c>
      <c r="C8" s="62" t="s">
        <v>41</v>
      </c>
      <c r="D8" s="73">
        <v>2</v>
      </c>
    </row>
    <row r="9" spans="2:4" ht="24">
      <c r="B9" s="72">
        <v>2</v>
      </c>
      <c r="C9" s="58" t="s">
        <v>45</v>
      </c>
      <c r="D9" s="65">
        <v>2</v>
      </c>
    </row>
    <row r="10" spans="2:4" ht="24">
      <c r="B10" s="72">
        <v>3</v>
      </c>
      <c r="C10" s="58" t="s">
        <v>46</v>
      </c>
      <c r="D10" s="65">
        <v>2</v>
      </c>
    </row>
    <row r="11" spans="2:4" ht="24">
      <c r="B11" s="72">
        <v>4</v>
      </c>
      <c r="C11" s="58" t="s">
        <v>47</v>
      </c>
      <c r="D11" s="65">
        <v>2</v>
      </c>
    </row>
    <row r="12" spans="2:4" ht="24">
      <c r="B12" s="72">
        <v>5</v>
      </c>
      <c r="C12" s="62" t="s">
        <v>42</v>
      </c>
      <c r="D12" s="73">
        <v>1</v>
      </c>
    </row>
    <row r="13" spans="2:4" ht="24">
      <c r="B13" s="72">
        <v>6</v>
      </c>
      <c r="C13" s="62" t="s">
        <v>60</v>
      </c>
      <c r="D13" s="73">
        <v>1</v>
      </c>
    </row>
    <row r="14" spans="2:4" ht="24">
      <c r="B14" s="72">
        <v>7</v>
      </c>
      <c r="C14" s="62" t="s">
        <v>61</v>
      </c>
      <c r="D14" s="73">
        <v>1</v>
      </c>
    </row>
    <row r="15" spans="2:4" ht="18" customHeight="1" thickBot="1">
      <c r="B15" s="74"/>
      <c r="C15" s="74"/>
      <c r="D15" s="74"/>
    </row>
    <row r="16" spans="1:3" s="62" customFormat="1" ht="24.75" thickTop="1">
      <c r="A16" s="73"/>
      <c r="C16" s="73"/>
    </row>
    <row r="17" spans="1:3" s="62" customFormat="1" ht="24">
      <c r="A17" s="73"/>
      <c r="C17" s="73"/>
    </row>
    <row r="18" spans="1:4" s="62" customFormat="1" ht="24.75" thickBot="1">
      <c r="A18" s="73"/>
      <c r="B18" s="67" t="s">
        <v>44</v>
      </c>
      <c r="C18" s="58"/>
      <c r="D18" s="58"/>
    </row>
    <row r="19" spans="1:4" s="62" customFormat="1" ht="25.5" thickBot="1" thickTop="1">
      <c r="A19" s="73"/>
      <c r="B19" s="68" t="s">
        <v>0</v>
      </c>
      <c r="C19" s="68" t="s">
        <v>5</v>
      </c>
      <c r="D19" s="69" t="s">
        <v>6</v>
      </c>
    </row>
    <row r="20" spans="2:4" s="62" customFormat="1" ht="15" customHeight="1" thickTop="1">
      <c r="B20" s="70"/>
      <c r="C20" s="70"/>
      <c r="D20" s="71"/>
    </row>
    <row r="21" spans="2:4" s="62" customFormat="1" ht="24">
      <c r="B21" s="72">
        <v>1</v>
      </c>
      <c r="C21" s="62" t="s">
        <v>74</v>
      </c>
      <c r="D21" s="73">
        <v>1</v>
      </c>
    </row>
    <row r="22" spans="2:4" s="62" customFormat="1" ht="12" customHeight="1" thickBot="1">
      <c r="B22" s="74"/>
      <c r="C22" s="74"/>
      <c r="D22" s="74"/>
    </row>
    <row r="23" s="62" customFormat="1" ht="24.75" thickTop="1"/>
    <row r="24" s="62" customFormat="1" ht="24"/>
    <row r="25" s="62" customFormat="1" ht="24"/>
    <row r="26" s="62" customFormat="1" ht="24"/>
    <row r="27" s="62" customFormat="1" ht="24"/>
    <row r="28" s="62" customFormat="1" ht="24"/>
    <row r="29" s="62" customFormat="1" ht="24"/>
    <row r="30" s="62" customFormat="1" ht="24"/>
    <row r="31" s="62" customFormat="1" ht="24"/>
  </sheetData>
  <sheetProtection/>
  <mergeCells count="1">
    <mergeCell ref="A1:D1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bee</cp:lastModifiedBy>
  <cp:lastPrinted>2011-03-21T03:15:20Z</cp:lastPrinted>
  <dcterms:created xsi:type="dcterms:W3CDTF">2002-09-01T05:31:45Z</dcterms:created>
  <dcterms:modified xsi:type="dcterms:W3CDTF">2011-03-21T03:16:04Z</dcterms:modified>
  <cp:category/>
  <cp:version/>
  <cp:contentType/>
  <cp:contentStatus/>
</cp:coreProperties>
</file>