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2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'คีย์'!$A$4:$Y$32</definedName>
  </definedNames>
  <calcPr fullCalcOnLoad="1"/>
</workbook>
</file>

<file path=xl/sharedStrings.xml><?xml version="1.0" encoding="utf-8"?>
<sst xmlns="http://schemas.openxmlformats.org/spreadsheetml/2006/main" count="234" uniqueCount="146">
  <si>
    <t>ลำดับที่</t>
  </si>
  <si>
    <t>รายการ</t>
  </si>
  <si>
    <t>ความถี่</t>
  </si>
  <si>
    <t>คณะ</t>
  </si>
  <si>
    <t>เพื่อน</t>
  </si>
  <si>
    <t>ปชส</t>
  </si>
  <si>
    <t>เว็บ</t>
  </si>
  <si>
    <t>sms</t>
  </si>
  <si>
    <t>ประชาสัมพันธ์</t>
  </si>
  <si>
    <t>SMS</t>
  </si>
  <si>
    <t>โทร. แจ้ง</t>
  </si>
  <si>
    <t>X</t>
  </si>
  <si>
    <t>SD</t>
  </si>
  <si>
    <t>เพศ</t>
  </si>
  <si>
    <t>สาขาวิชา</t>
  </si>
  <si>
    <t>แผ่น</t>
  </si>
  <si>
    <t>รวม</t>
  </si>
  <si>
    <t>1.  หัวข้อการสัมมนาครั้งต่อไป</t>
  </si>
  <si>
    <t xml:space="preserve">2.  ข้อเสนอแนะอื่น ๆ </t>
  </si>
  <si>
    <t>นโยบาย</t>
  </si>
  <si>
    <t>เศรษฐศาสตร์</t>
  </si>
  <si>
    <t>พัฒนาสังคม</t>
  </si>
  <si>
    <t>ภาษาไทย</t>
  </si>
  <si>
    <t>อ.ที่ปรึกษา</t>
  </si>
  <si>
    <t>รัฐประศาสนศาสตร์</t>
  </si>
  <si>
    <t>การจัดการสื่อสาร</t>
  </si>
  <si>
    <t>คติชนวิทยา</t>
  </si>
  <si>
    <t>ภาษาศาสตร์</t>
  </si>
  <si>
    <t>หัวหน้าสาขาวิชา</t>
  </si>
  <si>
    <t>ชาย</t>
  </si>
  <si>
    <t>หญิง</t>
  </si>
  <si>
    <t>เจ้าหน้าที่ บว.</t>
  </si>
  <si>
    <t>facebook ของเจ้าหน้าที่คณะสังคมศาสตร์</t>
  </si>
  <si>
    <t>faceเพื่อน</t>
  </si>
  <si>
    <t>ระดับการ</t>
  </si>
  <si>
    <t>ศึกษา</t>
  </si>
  <si>
    <t>โครงการสัมมนานิสิตระดับบัณฑิตศึกษา กลุ่มวิทยาศาสตร์สุขภาพ มหาวิทยาลัยนเรศวร</t>
  </si>
  <si>
    <t>วันที่ 16 มิ.ย. 54  ณ  ห้อง บรรยายชั้น 6 (AHS 1622) คณะสหเวชศาสตร์  มหาวิทยาลัยนเรศวร</t>
  </si>
  <si>
    <t>สรีรวิทยา</t>
  </si>
  <si>
    <t>กายวิภาคศาสตร์</t>
  </si>
  <si>
    <t>วิทยาศาสตร์การแพทย์</t>
  </si>
  <si>
    <t>การพยาบาลเวชปฏิบัติชุมชน</t>
  </si>
  <si>
    <t>พยาบาลศาสตร์</t>
  </si>
  <si>
    <t>สาธารณสุขศาสตร์</t>
  </si>
  <si>
    <t>ตอนที่ 3 ข้อเสนอแนะ</t>
  </si>
  <si>
    <t>อบรมภาษาอังกฤษ</t>
  </si>
  <si>
    <t>เภสัชศาสตร์</t>
  </si>
  <si>
    <t>เภสัชวิทยาและวิทยาศาสตร์ชีวโมเลกุล</t>
  </si>
  <si>
    <t>อีเมลล์</t>
  </si>
  <si>
    <t>วิทยาศาสตร์เครื่องสำอาง</t>
  </si>
  <si>
    <t>การสอบเทียบความรู้ภาษาอังกฤษ</t>
  </si>
  <si>
    <t>ชีวเคมี</t>
  </si>
  <si>
    <t>จุลชีววิทยา</t>
  </si>
  <si>
    <t>อาจารย์</t>
  </si>
  <si>
    <t>ควรจัดสอบภาษาอังกฤษที่มหาวิทยาลัยนเรศวร โดยประสานงานกับ CU-TEP</t>
  </si>
  <si>
    <t>ที่จอดรถไม่เพียงพอ</t>
  </si>
  <si>
    <t>ห้องประชุมคับแคบ</t>
  </si>
  <si>
    <t>ชีวเวชศาสตร์</t>
  </si>
  <si>
    <t>สหเวชศาสตร์</t>
  </si>
  <si>
    <t xml:space="preserve"> - 3 -</t>
  </si>
  <si>
    <t>บทสรุปสำหรับผู้บริหาร</t>
  </si>
  <si>
    <t xml:space="preserve">            จากการจัดโครงการสัมมนานิสิตระดับบัณฑิตศึกษา กลุ่มวิทยาศาสตร์สุขภาพ มหาวิทยาลัยนเรศวร </t>
  </si>
  <si>
    <t>โดยมีรายละเอียดดังนี้</t>
  </si>
  <si>
    <t>ตอนที่ 1  ข้อมูลทั่วไปเกี่ยวกับผู้ตอบแบบประเมิน</t>
  </si>
  <si>
    <t>จำนวน</t>
  </si>
  <si>
    <t>ร้อยละ</t>
  </si>
  <si>
    <t>ตาราง 1  แสดงจำนวนและร้อยละของผู้ตอบแบบประเมิน จำแนกตามเพศ</t>
  </si>
  <si>
    <t>สาขา</t>
  </si>
  <si>
    <t>N = 34</t>
  </si>
  <si>
    <t>ระดับความคิดเห็น</t>
  </si>
  <si>
    <t>1. ด้านกระบวนการขั้นตอนการให้บริการ</t>
  </si>
  <si>
    <t xml:space="preserve">   1.1 การประชาสัมพันธ์และการแจ้งข่าว</t>
  </si>
  <si>
    <t xml:space="preserve">   1.2 การลงทะเบียนเข้าร่วมโครงการฯ</t>
  </si>
  <si>
    <t>เฉลี่ยรวมด้านกระบวนการขั้นตอนการให้บริการ</t>
  </si>
  <si>
    <t>2. ด้านเจ้าหน้าที่ผู้ให้บริการ</t>
  </si>
  <si>
    <t xml:space="preserve">    2.1 การประสานงาน/การรับแจ้งข่าว/การให้ข้อมูลเกี่ยวกับโครงการฯ</t>
  </si>
  <si>
    <t xml:space="preserve">    2.2 การอำนวยความสะดวกในการเข้าร่วมโครงการฯ</t>
  </si>
  <si>
    <t>เฉลี่ยรวมด้านเจ้าหน้าที่ให้บริการ</t>
  </si>
  <si>
    <t>3. ด้านสิ่งอำนวยความสะดวก</t>
  </si>
  <si>
    <t xml:space="preserve">   3.1  สถานที่จัดโครงการฯ</t>
  </si>
  <si>
    <t xml:space="preserve">   3.2  โสตทัศนูปกรณ์</t>
  </si>
  <si>
    <t>เฉลี่ยรวมด้านสิ่งอำนวยความสะดวก</t>
  </si>
  <si>
    <t xml:space="preserve">     4.1  วัตถุประสงค์ของการจัดโครงการฯ</t>
  </si>
  <si>
    <t>เฉลี่ยรวมด้านคุณภาพการให้บริการ</t>
  </si>
  <si>
    <t>รวมเฉลี่ยทุกด้าน</t>
  </si>
  <si>
    <t>ตอนที่ 2  ความคิดเห็นเกี่ยวกับโครงการฯ</t>
  </si>
  <si>
    <t xml:space="preserve">เมื่อวันที่ 16 มิถุนายน 2554  ณ  ห้องบรรยายชั้น 6 (AHS 1622) คณะสหเวชศาสตร์ มหาวิทยาลัยนเรศวร  พบว่า  </t>
  </si>
  <si>
    <t>ตาราง 2  แสดงจำนวนและร้อยละของผู้ตอบแบบประเมิน จำแนกตามระดับการศึกษา</t>
  </si>
  <si>
    <t>ตาราง 3  แสดงจำนวนและร้อยละของผู้ตอบแบบประเมิน จำแนกตามคณะ / สาขาวิชา</t>
  </si>
  <si>
    <t>ระดับการศึกษา</t>
  </si>
  <si>
    <t>ปริญญาโท</t>
  </si>
  <si>
    <t>ปริญญาเอก</t>
  </si>
  <si>
    <t>โท</t>
  </si>
  <si>
    <t>เอก</t>
  </si>
  <si>
    <t xml:space="preserve">           จากตาราง 2  พบว่า  ผู้ตอบแบบประเมินส่วนใหญ่เป็นนิสิตระดับปริญญาโท ร้อยละ 82.14 และ</t>
  </si>
  <si>
    <t xml:space="preserve">ปริญญาเอก ร้อยละ 17.86 </t>
  </si>
  <si>
    <t>ตาราง 5  แสดงค่าเฉลี่ย  ส่วนเบี่ยงเบนมาตรฐาน และระดับความคิดเห็นเกี่ยวกับโครงการฯ</t>
  </si>
  <si>
    <t xml:space="preserve"> - 5 -</t>
  </si>
  <si>
    <t>แหล่งข้อมูล</t>
  </si>
  <si>
    <t>เว็บไซด์บัณฑิตวิทยาลัย</t>
  </si>
  <si>
    <t>คณะที่สังกัด</t>
  </si>
  <si>
    <t>อาจารย์ที่ปรึกษา</t>
  </si>
  <si>
    <t>E - mail</t>
  </si>
  <si>
    <t>แผ่นประชาสัมพันธ์</t>
  </si>
  <si>
    <t xml:space="preserve">รองลงมาได้แก่  E-mail ร้อยละ 17.95  และแผ่นประชาสัมพันธ์ ร้อยละ 7.69 </t>
  </si>
  <si>
    <t>4.  ด้านคุณภาพการให้บริการ (โครงการสัมมนานิสิตระดับบัณฑิตศึกษา)</t>
  </si>
  <si>
    <t xml:space="preserve">     4.2  กิจกรรมเสวนาเกี่ยวกับการเรียนระดับบัณฑิตศึกษา</t>
  </si>
  <si>
    <t xml:space="preserve">     4.3  วิทยากร โดย ผศ.ดร.คนึงนิจ ภู่พัฒน์วิบูลย์ คณบดีบัณฑิตวิทยาลัย</t>
  </si>
  <si>
    <t xml:space="preserve">     4.5  ประโยชน์ที่ได้รับจากการเข้าร่วมโครงการฯ</t>
  </si>
  <si>
    <t xml:space="preserve">     4.4  รูปแบบการจัดโครงการฯ</t>
  </si>
  <si>
    <t xml:space="preserve"> - 6 -</t>
  </si>
  <si>
    <t xml:space="preserve">     4.6  ระยะเวลาในการจัดโครงการฯ</t>
  </si>
  <si>
    <t xml:space="preserve">     4.7  เอกสารประกอบโครงการฯ</t>
  </si>
  <si>
    <t xml:space="preserve">(ค่าเฉลี่ย 4.36)  รองลงมาได้แก่  วิทยากร  โดย ผศ.ดร.คนึงนิจ  ภู่พัฒน์วิบูลย์  คณบดีบัณฑิตวิทยาลัย (ค่าเฉลี่ย 4.32) </t>
  </si>
  <si>
    <t xml:space="preserve">            จากตาราง 3  พบว่า  ผู้ตอบแบบประเมินส่วนใหญ่สังกัดคณะสาธารณสุขศาสตร์ สาขาวิชาสาธารณสุขศาสตร์</t>
  </si>
  <si>
    <t>ร้อยละ 17.86  รองลงมาได้แก่  คณะวิทยาศาสตร์การแพทย์ สาขาวิชากายวิภาคศาสตร์ ร้อยละ 14.29 คณะสหเวชศาสตร์</t>
  </si>
  <si>
    <t xml:space="preserve">สาขาวิชาชีวเวชศาสตร์ คณะเภสัชศาสตร์ สาขาวิชาวิทยาศาสตร์เครื่องสำอาง และคณะวิทยาศาสตร์การแพทย์ </t>
  </si>
  <si>
    <t xml:space="preserve">ร้อยละ 17.86  </t>
  </si>
  <si>
    <t xml:space="preserve">            การรับทราบข้อมูลการจัดโครงการฯ  พบว่า  ผู้เข้าร่วมโครงการฯ ส่วนใหญ่รับทราบข่าวจากคณะที่สังกัด</t>
  </si>
  <si>
    <t xml:space="preserve">รองลงมาได้แก่  วิทยากร  โดย ผศ.ดร.คนึงนิจ  ภู่พัฒน์วิบูลย์  คณบดีบัณฑิตวิทยาลัย (ค่าเฉลี่ย 4.32) </t>
  </si>
  <si>
    <t xml:space="preserve">อยู่ในระดับมาก (ค่าเฉลี่ย 4.05)  โดยมีความคิดเห็นวัตถุประสงค์ของการจัดโครงการฯ มากที่สุด (ค่าเฉลี่ย 4.36)  </t>
  </si>
  <si>
    <t>การจัดทำวิทยานิพนธ์</t>
  </si>
  <si>
    <t>การเขียนวิทยานิพนธ์</t>
  </si>
  <si>
    <t>ระเบียบการสอบ TOEFL</t>
  </si>
  <si>
    <t xml:space="preserve">            นอกจากนี้ ยังมีข้อเสนอแนะสำหรับหัวข้อการจัดสัมมนาครั้งต่อไป คือ  การจัดทำวิทยานิพนธ์ </t>
  </si>
  <si>
    <t>การเขียนวิทยานิพนธ์ ระเบียบการสอบ TOEFL อบรมภาษาอังกฤษ และการสอบเทียบความรู้ภาษาอังกฤษ</t>
  </si>
  <si>
    <t xml:space="preserve"> - 4 -</t>
  </si>
  <si>
    <t xml:space="preserve"> - 7 -</t>
  </si>
  <si>
    <t>มีนิสิตเข้าร่วมโครงการทั้งสิ้น 34 คน และมีผู้ตอบแบบประเมิน จำนวน 28 คน คิดเป็นร้อยละ 82.35  เป็นเพศหญิง</t>
  </si>
  <si>
    <t>ร้อยละ 57.14  และเพศชาย ร้อยละ 42.86  ส่วนใหญ่สังกัดคณะสาธารณสุขศาสตร์ สาขาวิชาสาธารณสุขศาสตร์</t>
  </si>
  <si>
    <t xml:space="preserve">มากที่สุด ร้อยละ 51.28 รองลงมาได้แก่  E-mail ร้อยละ 17.95  และแผ่นประชาสัมพันธ์ ร้อยละ 7.69 </t>
  </si>
  <si>
    <t xml:space="preserve">            การประเมินความคิดเห็นเกี่ยวกับการจัดโครงการฯ พบว่า  ผู้ตอบแบบประเมินมีความคิดเห็นโดยรวม</t>
  </si>
  <si>
    <t xml:space="preserve">และเอกสารประกอบโครงการฯ (ค่าเฉลี่ย 4.29) </t>
  </si>
  <si>
    <t>ผลการประเมินโครงการสัมมนานิสิตระดับบัณฑิตศึกษา กลุ่มวิทยาศาสตร์สุขภาพ มหาวิทยาลัยนเรศวร</t>
  </si>
  <si>
    <t>วันที่ 16 มิถุนายน 2554</t>
  </si>
  <si>
    <t xml:space="preserve">ณ  ห้องบรรยายชั้น 6 (AHS 1622) คณะสหเวชศาสตร์ มหาวิทยาลัยนเรศวร </t>
  </si>
  <si>
    <t xml:space="preserve">มีนิสิตเข้าร่วมโครงการจำนวนทั้งสิ้น 34 คน  และมีผู้ตอบแบบประเมิน จำนวน 28 คน  คิดเป็นร้อยละ 82.35  </t>
  </si>
  <si>
    <t xml:space="preserve">           จากตาราง 1  พบว่า  มีผู้ตอบแบบประเมินส่วนใหญ่เป็นเพศหญิง ร้อยละ 57.14  และเป็นเพศชาย </t>
  </si>
  <si>
    <t>ร้อยละ 42.86</t>
  </si>
  <si>
    <t>สาขาวิชาชีวเคมี ร้อยละ 10.71 ตามลำดับ</t>
  </si>
  <si>
    <t>ตาราง 4  แสดงข้อมูลการรับทราบการจัดโครงการฯ (ตอบได้มากกว่า 1 ข้อ)</t>
  </si>
  <si>
    <t>อื่นๆ (เพื่อน)</t>
  </si>
  <si>
    <t xml:space="preserve">            จากตาราง 4  พบว่า  ผู้เข้าร่วมโครงการฯ ส่วนใหญ่รับทราบข่าวจากคณะที่สังกัด มากที่สุด ร้อยละ 51.28 </t>
  </si>
  <si>
    <t xml:space="preserve">                 จากตาราง 5  การประเมินความคิดเห็นเกี่ยวกับการจัดโครงการฯ  พบว่า  ผู้ตอบแบบประเมิน</t>
  </si>
  <si>
    <t xml:space="preserve">มีความคิดเห็นโดยรวมอยู่ในระดับมาก (ค่าเฉลี่ย 4.05)  โดยมีความคิดเห็นวัตถุประสงค์ของการจัดโครงการฯ มากที่สุด </t>
  </si>
  <si>
    <t xml:space="preserve">เมื่อวันที่ 16 มิถุนายน  2554  ณ  ห้องบรรยายชั้น 6 (AHS 1622) คณะสหเวชศาสตร์ มหาวิทยาลัยนเรศวร  พบว่า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</si>
</sst>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40" borderId="0" xfId="0" applyFont="1" applyFill="1" applyAlignment="1">
      <alignment/>
    </xf>
    <xf numFmtId="0" fontId="4" fillId="41" borderId="0" xfId="0" applyFont="1" applyFill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2" fontId="4" fillId="41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6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7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2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23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12" xfId="0" applyFont="1" applyBorder="1" applyAlignment="1">
      <alignment/>
    </xf>
    <xf numFmtId="2" fontId="8" fillId="0" borderId="36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2" fontId="9" fillId="0" borderId="39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2" fontId="8" fillId="0" borderId="39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16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E1">
      <pane ySplit="4" topLeftCell="A35" activePane="bottomLeft" state="frozen"/>
      <selection pane="topLeft" activeCell="A1" sqref="A1"/>
      <selection pane="bottomLeft" activeCell="Z48" sqref="Z48"/>
    </sheetView>
  </sheetViews>
  <sheetFormatPr defaultColWidth="9.140625" defaultRowHeight="12.75"/>
  <cols>
    <col min="1" max="1" width="7.00390625" style="1" customWidth="1"/>
    <col min="2" max="2" width="4.421875" style="1" customWidth="1"/>
    <col min="3" max="3" width="30.140625" style="1" bestFit="1" customWidth="1"/>
    <col min="4" max="4" width="33.57421875" style="1" bestFit="1" customWidth="1"/>
    <col min="5" max="5" width="8.7109375" style="1" customWidth="1"/>
    <col min="6" max="6" width="5.28125" style="1" customWidth="1"/>
    <col min="7" max="11" width="5.00390625" style="1" customWidth="1"/>
    <col min="12" max="12" width="9.57421875" style="1" customWidth="1"/>
    <col min="13" max="13" width="4.57421875" style="1" bestFit="1" customWidth="1"/>
    <col min="14" max="19" width="5.00390625" style="1" customWidth="1"/>
    <col min="20" max="20" width="4.8515625" style="1" customWidth="1"/>
    <col min="21" max="21" width="4.57421875" style="1" customWidth="1"/>
    <col min="22" max="24" width="4.421875" style="1" customWidth="1"/>
    <col min="25" max="25" width="4.7109375" style="1" customWidth="1"/>
    <col min="26" max="16384" width="8.7109375" style="1" customWidth="1"/>
  </cols>
  <sheetData>
    <row r="1" ht="24">
      <c r="A1" s="1" t="s">
        <v>36</v>
      </c>
    </row>
    <row r="2" ht="24">
      <c r="A2" s="1" t="s">
        <v>37</v>
      </c>
    </row>
    <row r="3" spans="1:25" ht="24">
      <c r="A3" s="2" t="s">
        <v>0</v>
      </c>
      <c r="B3" s="3" t="s">
        <v>13</v>
      </c>
      <c r="C3" s="4" t="s">
        <v>14</v>
      </c>
      <c r="D3" s="5" t="s">
        <v>3</v>
      </c>
      <c r="E3" s="6" t="s">
        <v>34</v>
      </c>
      <c r="F3" s="7" t="s">
        <v>48</v>
      </c>
      <c r="G3" s="93" t="s">
        <v>5</v>
      </c>
      <c r="H3" s="93"/>
      <c r="I3" s="93"/>
      <c r="J3" s="93"/>
      <c r="K3" s="93"/>
      <c r="L3" s="8" t="s">
        <v>4</v>
      </c>
      <c r="M3" s="9">
        <v>1</v>
      </c>
      <c r="N3" s="9"/>
      <c r="O3" s="93">
        <v>2</v>
      </c>
      <c r="P3" s="93"/>
      <c r="Q3" s="9">
        <v>3</v>
      </c>
      <c r="R3" s="9"/>
      <c r="S3" s="93">
        <v>4</v>
      </c>
      <c r="T3" s="93"/>
      <c r="U3" s="93"/>
      <c r="V3" s="93"/>
      <c r="W3" s="93"/>
      <c r="X3" s="93"/>
      <c r="Y3" s="93"/>
    </row>
    <row r="4" spans="1:25" ht="24">
      <c r="A4" s="2"/>
      <c r="B4" s="3"/>
      <c r="C4" s="4"/>
      <c r="D4" s="5"/>
      <c r="E4" s="6" t="s">
        <v>35</v>
      </c>
      <c r="F4" s="7"/>
      <c r="G4" s="10" t="s">
        <v>6</v>
      </c>
      <c r="H4" s="7" t="s">
        <v>15</v>
      </c>
      <c r="I4" s="10" t="s">
        <v>3</v>
      </c>
      <c r="J4" s="7" t="s">
        <v>53</v>
      </c>
      <c r="K4" s="10" t="s">
        <v>7</v>
      </c>
      <c r="L4" s="8"/>
      <c r="M4" s="2">
        <v>1.1</v>
      </c>
      <c r="N4" s="11">
        <v>1.2</v>
      </c>
      <c r="O4" s="11">
        <v>2.1</v>
      </c>
      <c r="P4" s="2">
        <v>2.2</v>
      </c>
      <c r="Q4" s="11">
        <v>3.1</v>
      </c>
      <c r="R4" s="2">
        <v>3.2</v>
      </c>
      <c r="S4" s="2">
        <v>4.1</v>
      </c>
      <c r="T4" s="11">
        <v>4.2</v>
      </c>
      <c r="U4" s="2">
        <v>4.3</v>
      </c>
      <c r="V4" s="11">
        <v>4.4</v>
      </c>
      <c r="W4" s="2">
        <v>4.5</v>
      </c>
      <c r="X4" s="11">
        <v>4.6</v>
      </c>
      <c r="Y4" s="2">
        <v>4.7</v>
      </c>
    </row>
    <row r="5" spans="1:25" ht="24">
      <c r="A5" s="1">
        <v>1</v>
      </c>
      <c r="B5" s="1">
        <v>2</v>
      </c>
      <c r="C5" s="1" t="s">
        <v>38</v>
      </c>
      <c r="D5" s="1" t="s">
        <v>40</v>
      </c>
      <c r="E5" s="1">
        <v>1</v>
      </c>
      <c r="I5" s="1">
        <v>1</v>
      </c>
      <c r="M5" s="1">
        <v>4</v>
      </c>
      <c r="N5" s="1">
        <v>4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4</v>
      </c>
      <c r="W5" s="1">
        <v>4</v>
      </c>
      <c r="X5" s="1">
        <v>5</v>
      </c>
      <c r="Y5" s="1">
        <v>5</v>
      </c>
    </row>
    <row r="6" spans="1:25" ht="24">
      <c r="A6" s="1">
        <v>2</v>
      </c>
      <c r="B6" s="1">
        <v>2</v>
      </c>
      <c r="C6" s="1" t="s">
        <v>39</v>
      </c>
      <c r="D6" s="1" t="s">
        <v>40</v>
      </c>
      <c r="E6" s="1">
        <v>1</v>
      </c>
      <c r="I6" s="1">
        <v>1</v>
      </c>
      <c r="M6" s="1">
        <v>3</v>
      </c>
      <c r="N6" s="1">
        <v>4</v>
      </c>
      <c r="O6" s="1">
        <v>3</v>
      </c>
      <c r="P6" s="1">
        <v>4</v>
      </c>
      <c r="Q6" s="1">
        <v>4</v>
      </c>
      <c r="R6" s="1">
        <v>4</v>
      </c>
      <c r="S6" s="1">
        <v>5</v>
      </c>
      <c r="T6" s="1">
        <v>5</v>
      </c>
      <c r="U6" s="1">
        <v>4</v>
      </c>
      <c r="V6" s="1">
        <v>4</v>
      </c>
      <c r="W6" s="1">
        <v>4</v>
      </c>
      <c r="X6" s="1">
        <v>4</v>
      </c>
      <c r="Y6" s="1">
        <v>4</v>
      </c>
    </row>
    <row r="7" spans="1:25" ht="24">
      <c r="A7" s="1">
        <v>3</v>
      </c>
      <c r="B7" s="1">
        <v>2</v>
      </c>
      <c r="C7" s="1" t="s">
        <v>41</v>
      </c>
      <c r="D7" s="1" t="s">
        <v>42</v>
      </c>
      <c r="E7" s="1">
        <v>1</v>
      </c>
      <c r="I7" s="1">
        <v>1</v>
      </c>
      <c r="M7" s="1">
        <v>3</v>
      </c>
      <c r="N7" s="1">
        <v>3</v>
      </c>
      <c r="O7" s="1">
        <v>3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4</v>
      </c>
      <c r="W7" s="1">
        <v>4</v>
      </c>
      <c r="X7" s="1">
        <v>4</v>
      </c>
      <c r="Y7" s="1">
        <v>4</v>
      </c>
    </row>
    <row r="8" spans="1:25" ht="24">
      <c r="A8" s="1">
        <v>4</v>
      </c>
      <c r="B8" s="1">
        <v>1</v>
      </c>
      <c r="C8" s="1" t="s">
        <v>41</v>
      </c>
      <c r="D8" s="1" t="s">
        <v>42</v>
      </c>
      <c r="E8" s="1">
        <v>1</v>
      </c>
      <c r="I8" s="1">
        <v>1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5</v>
      </c>
      <c r="V8" s="1">
        <v>5</v>
      </c>
      <c r="W8" s="1">
        <v>4</v>
      </c>
      <c r="X8" s="1">
        <v>4</v>
      </c>
      <c r="Y8" s="1">
        <v>5</v>
      </c>
    </row>
    <row r="9" spans="1:25" ht="24">
      <c r="A9" s="1">
        <v>5</v>
      </c>
      <c r="B9" s="1">
        <v>1</v>
      </c>
      <c r="C9" s="1" t="s">
        <v>43</v>
      </c>
      <c r="D9" s="1" t="s">
        <v>43</v>
      </c>
      <c r="E9" s="1">
        <v>2</v>
      </c>
      <c r="I9" s="1">
        <v>1</v>
      </c>
      <c r="K9" s="1">
        <v>1</v>
      </c>
      <c r="M9" s="1">
        <v>5</v>
      </c>
      <c r="N9" s="1">
        <v>5</v>
      </c>
      <c r="O9" s="1">
        <v>4</v>
      </c>
      <c r="P9" s="1">
        <v>4</v>
      </c>
      <c r="Q9" s="1">
        <v>3</v>
      </c>
      <c r="R9" s="1">
        <v>4</v>
      </c>
      <c r="S9" s="1">
        <v>5</v>
      </c>
      <c r="T9" s="1">
        <v>5</v>
      </c>
      <c r="U9" s="1">
        <v>5</v>
      </c>
      <c r="V9" s="1">
        <v>4</v>
      </c>
      <c r="W9" s="1">
        <v>4</v>
      </c>
      <c r="X9" s="1">
        <v>4</v>
      </c>
      <c r="Y9" s="1">
        <v>4</v>
      </c>
    </row>
    <row r="10" spans="1:25" ht="24">
      <c r="A10" s="1">
        <v>6</v>
      </c>
      <c r="B10" s="1">
        <v>2</v>
      </c>
      <c r="C10" s="1" t="s">
        <v>46</v>
      </c>
      <c r="D10" s="1" t="s">
        <v>46</v>
      </c>
      <c r="E10" s="1">
        <v>2</v>
      </c>
      <c r="H10" s="1">
        <v>1</v>
      </c>
      <c r="M10" s="1">
        <v>3</v>
      </c>
      <c r="N10" s="1">
        <v>4</v>
      </c>
      <c r="O10" s="1">
        <v>3</v>
      </c>
      <c r="P10" s="1">
        <v>3</v>
      </c>
      <c r="Q10" s="1">
        <v>4</v>
      </c>
      <c r="R10" s="1">
        <v>4</v>
      </c>
      <c r="S10" s="1">
        <v>4</v>
      </c>
      <c r="T10" s="1">
        <v>3</v>
      </c>
      <c r="U10" s="1">
        <v>4</v>
      </c>
      <c r="V10" s="1">
        <v>3</v>
      </c>
      <c r="W10" s="1">
        <v>3</v>
      </c>
      <c r="X10" s="1">
        <v>4</v>
      </c>
      <c r="Y10" s="1">
        <v>4</v>
      </c>
    </row>
    <row r="11" spans="1:25" ht="24">
      <c r="A11" s="1">
        <v>7</v>
      </c>
      <c r="B11" s="1">
        <v>2</v>
      </c>
      <c r="C11" s="1" t="s">
        <v>47</v>
      </c>
      <c r="D11" s="1" t="s">
        <v>46</v>
      </c>
      <c r="E11" s="1">
        <v>1</v>
      </c>
      <c r="F11" s="1">
        <v>1</v>
      </c>
      <c r="M11" s="1">
        <v>4</v>
      </c>
      <c r="N11" s="1">
        <v>4</v>
      </c>
      <c r="O11" s="1">
        <v>3</v>
      </c>
      <c r="P11" s="1">
        <v>5</v>
      </c>
      <c r="Q11" s="1">
        <v>4</v>
      </c>
      <c r="R11" s="1">
        <v>4</v>
      </c>
      <c r="S11" s="1">
        <v>4</v>
      </c>
      <c r="T11" s="1">
        <v>5</v>
      </c>
      <c r="U11" s="1">
        <v>4</v>
      </c>
      <c r="V11" s="1">
        <v>4</v>
      </c>
      <c r="W11" s="1">
        <v>4</v>
      </c>
      <c r="X11" s="1">
        <v>4</v>
      </c>
      <c r="Y11" s="1">
        <v>4</v>
      </c>
    </row>
    <row r="12" spans="1:25" ht="24">
      <c r="A12" s="1">
        <v>8</v>
      </c>
      <c r="B12" s="1">
        <v>1</v>
      </c>
      <c r="C12" s="1" t="s">
        <v>49</v>
      </c>
      <c r="D12" s="1" t="s">
        <v>46</v>
      </c>
      <c r="E12" s="1">
        <v>1</v>
      </c>
      <c r="F12" s="1">
        <v>1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v>5</v>
      </c>
    </row>
    <row r="13" spans="1:25" ht="24">
      <c r="A13" s="1">
        <v>9</v>
      </c>
      <c r="B13" s="1">
        <v>2</v>
      </c>
      <c r="C13" s="1" t="s">
        <v>49</v>
      </c>
      <c r="D13" s="1" t="s">
        <v>46</v>
      </c>
      <c r="E13" s="1">
        <v>1</v>
      </c>
      <c r="K13" s="1">
        <v>1</v>
      </c>
      <c r="M13" s="1">
        <v>3</v>
      </c>
      <c r="N13" s="1">
        <v>4</v>
      </c>
      <c r="O13" s="1">
        <v>3</v>
      </c>
      <c r="P13" s="1">
        <v>4</v>
      </c>
      <c r="Q13" s="1">
        <v>4</v>
      </c>
      <c r="R13" s="1">
        <v>4</v>
      </c>
      <c r="S13" s="1">
        <v>4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4</v>
      </c>
    </row>
    <row r="14" spans="1:25" ht="24">
      <c r="A14" s="1">
        <v>10</v>
      </c>
      <c r="B14" s="1">
        <v>2</v>
      </c>
      <c r="C14" s="1" t="s">
        <v>49</v>
      </c>
      <c r="D14" s="1" t="s">
        <v>46</v>
      </c>
      <c r="E14" s="1">
        <v>1</v>
      </c>
      <c r="I14" s="1">
        <v>1</v>
      </c>
      <c r="M14" s="1">
        <v>3</v>
      </c>
      <c r="N14" s="1">
        <v>4</v>
      </c>
      <c r="O14" s="1">
        <v>3</v>
      </c>
      <c r="P14" s="1">
        <v>5</v>
      </c>
      <c r="Q14" s="1">
        <v>4</v>
      </c>
      <c r="R14" s="1">
        <v>4</v>
      </c>
      <c r="S14" s="1">
        <v>4</v>
      </c>
      <c r="T14" s="1">
        <v>3</v>
      </c>
      <c r="U14" s="1">
        <v>4</v>
      </c>
      <c r="V14" s="1">
        <v>4</v>
      </c>
      <c r="W14" s="1">
        <v>4</v>
      </c>
      <c r="X14" s="1">
        <v>3</v>
      </c>
      <c r="Y14" s="1">
        <v>5</v>
      </c>
    </row>
    <row r="15" spans="1:25" ht="24">
      <c r="A15" s="1">
        <v>11</v>
      </c>
      <c r="B15" s="1">
        <v>1</v>
      </c>
      <c r="C15" s="1" t="s">
        <v>43</v>
      </c>
      <c r="D15" s="1" t="s">
        <v>43</v>
      </c>
      <c r="E15" s="1">
        <v>2</v>
      </c>
      <c r="F15" s="1">
        <v>1</v>
      </c>
      <c r="K15" s="1">
        <v>1</v>
      </c>
      <c r="M15" s="1">
        <v>5</v>
      </c>
      <c r="N15" s="1">
        <v>5</v>
      </c>
      <c r="O15" s="1">
        <v>4</v>
      </c>
      <c r="P15" s="1">
        <v>4</v>
      </c>
      <c r="Q15" s="1">
        <v>4</v>
      </c>
      <c r="R15" s="1">
        <v>3</v>
      </c>
      <c r="S15" s="1">
        <v>5</v>
      </c>
      <c r="T15" s="1">
        <v>5</v>
      </c>
      <c r="U15" s="1">
        <v>5</v>
      </c>
      <c r="V15" s="1">
        <v>5</v>
      </c>
      <c r="W15" s="1">
        <v>5</v>
      </c>
      <c r="X15" s="1">
        <v>5</v>
      </c>
      <c r="Y15" s="1">
        <v>5</v>
      </c>
    </row>
    <row r="16" spans="1:25" ht="24">
      <c r="A16" s="1">
        <v>12</v>
      </c>
      <c r="B16" s="1">
        <v>2</v>
      </c>
      <c r="C16" s="1" t="s">
        <v>39</v>
      </c>
      <c r="D16" s="1" t="s">
        <v>40</v>
      </c>
      <c r="E16" s="1">
        <v>1</v>
      </c>
      <c r="I16" s="1">
        <v>1</v>
      </c>
      <c r="M16" s="1">
        <v>3</v>
      </c>
      <c r="N16" s="1">
        <v>5</v>
      </c>
      <c r="O16" s="1">
        <v>5</v>
      </c>
      <c r="P16" s="1">
        <v>5</v>
      </c>
      <c r="Q16" s="1">
        <v>4</v>
      </c>
      <c r="R16" s="1">
        <v>4</v>
      </c>
      <c r="S16" s="1">
        <v>5</v>
      </c>
      <c r="T16" s="1">
        <v>5</v>
      </c>
      <c r="U16" s="1">
        <v>5</v>
      </c>
      <c r="V16" s="1">
        <v>5</v>
      </c>
      <c r="W16" s="1">
        <v>5</v>
      </c>
      <c r="X16" s="1">
        <v>5</v>
      </c>
      <c r="Y16" s="1">
        <v>5</v>
      </c>
    </row>
    <row r="17" spans="1:25" ht="24">
      <c r="A17" s="1">
        <v>13</v>
      </c>
      <c r="B17" s="1">
        <v>1</v>
      </c>
      <c r="C17" s="1" t="s">
        <v>51</v>
      </c>
      <c r="D17" s="1" t="s">
        <v>40</v>
      </c>
      <c r="E17" s="1">
        <v>1</v>
      </c>
      <c r="L17" s="1">
        <v>1</v>
      </c>
      <c r="M17" s="1">
        <v>2</v>
      </c>
      <c r="N17" s="1">
        <v>4</v>
      </c>
      <c r="O17" s="1">
        <v>4</v>
      </c>
      <c r="P17" s="1">
        <v>4</v>
      </c>
      <c r="Q17" s="1">
        <v>3</v>
      </c>
      <c r="R17" s="1">
        <v>2</v>
      </c>
      <c r="S17" s="1">
        <v>4</v>
      </c>
      <c r="T17" s="1">
        <v>4</v>
      </c>
      <c r="U17" s="1">
        <v>4</v>
      </c>
      <c r="V17" s="1">
        <v>3</v>
      </c>
      <c r="W17" s="1">
        <v>5</v>
      </c>
      <c r="X17" s="1">
        <v>3</v>
      </c>
      <c r="Y17" s="1">
        <v>4</v>
      </c>
    </row>
    <row r="18" spans="1:25" ht="24">
      <c r="A18" s="1">
        <v>14</v>
      </c>
      <c r="B18" s="1">
        <v>2</v>
      </c>
      <c r="C18" s="1" t="s">
        <v>39</v>
      </c>
      <c r="D18" s="1" t="s">
        <v>40</v>
      </c>
      <c r="E18" s="1">
        <v>2</v>
      </c>
      <c r="I18" s="1">
        <v>1</v>
      </c>
      <c r="M18" s="1">
        <v>4</v>
      </c>
      <c r="N18" s="1">
        <v>5</v>
      </c>
      <c r="O18" s="1">
        <v>4</v>
      </c>
      <c r="P18" s="1">
        <v>5</v>
      </c>
      <c r="Q18" s="1">
        <v>4</v>
      </c>
      <c r="R18" s="1">
        <v>4</v>
      </c>
      <c r="S18" s="1">
        <v>5</v>
      </c>
      <c r="T18" s="1">
        <v>4</v>
      </c>
      <c r="U18" s="1">
        <v>5</v>
      </c>
      <c r="V18" s="1">
        <v>5</v>
      </c>
      <c r="W18" s="1">
        <v>5</v>
      </c>
      <c r="X18" s="1">
        <v>4</v>
      </c>
      <c r="Y18" s="1">
        <v>4</v>
      </c>
    </row>
    <row r="19" spans="1:25" ht="24">
      <c r="A19" s="1">
        <v>15</v>
      </c>
      <c r="B19" s="1">
        <v>2</v>
      </c>
      <c r="C19" s="1" t="s">
        <v>43</v>
      </c>
      <c r="D19" s="1" t="s">
        <v>43</v>
      </c>
      <c r="E19" s="1">
        <v>1</v>
      </c>
      <c r="I19" s="1">
        <v>1</v>
      </c>
      <c r="M19" s="1">
        <v>3</v>
      </c>
      <c r="N19" s="1">
        <v>4</v>
      </c>
      <c r="O19" s="1">
        <v>3</v>
      </c>
      <c r="P19" s="1">
        <v>4</v>
      </c>
      <c r="Q19" s="1">
        <v>3</v>
      </c>
      <c r="R19" s="1">
        <v>3</v>
      </c>
      <c r="S19" s="1">
        <v>3</v>
      </c>
      <c r="T19" s="1">
        <v>3</v>
      </c>
      <c r="U19" s="1">
        <v>3</v>
      </c>
      <c r="V19" s="1">
        <v>3</v>
      </c>
      <c r="W19" s="1">
        <v>3</v>
      </c>
      <c r="X19" s="1">
        <v>4</v>
      </c>
      <c r="Y19" s="1">
        <v>4</v>
      </c>
    </row>
    <row r="20" spans="1:25" ht="24">
      <c r="A20" s="1">
        <v>16</v>
      </c>
      <c r="B20" s="1">
        <v>2</v>
      </c>
      <c r="C20" s="1" t="s">
        <v>43</v>
      </c>
      <c r="D20" s="1" t="s">
        <v>43</v>
      </c>
      <c r="E20" s="1">
        <v>1</v>
      </c>
      <c r="I20" s="1">
        <v>1</v>
      </c>
      <c r="M20" s="1">
        <v>4</v>
      </c>
      <c r="N20" s="1">
        <v>5</v>
      </c>
      <c r="O20" s="1">
        <v>4</v>
      </c>
      <c r="P20" s="1">
        <v>4</v>
      </c>
      <c r="Q20" s="1">
        <v>4</v>
      </c>
      <c r="R20" s="1">
        <v>4</v>
      </c>
      <c r="S20" s="1">
        <v>5</v>
      </c>
      <c r="T20" s="1">
        <v>5</v>
      </c>
      <c r="U20" s="1">
        <v>5</v>
      </c>
      <c r="V20" s="1">
        <v>4</v>
      </c>
      <c r="W20" s="1">
        <v>5</v>
      </c>
      <c r="X20" s="1">
        <v>5</v>
      </c>
      <c r="Y20" s="1">
        <v>5</v>
      </c>
    </row>
    <row r="21" spans="1:25" ht="24">
      <c r="A21" s="1">
        <v>17</v>
      </c>
      <c r="B21" s="1">
        <v>2</v>
      </c>
      <c r="C21" s="1" t="s">
        <v>40</v>
      </c>
      <c r="D21" s="1" t="s">
        <v>40</v>
      </c>
      <c r="E21" s="1">
        <v>1</v>
      </c>
      <c r="I21" s="1">
        <v>1</v>
      </c>
      <c r="M21" s="1">
        <v>4</v>
      </c>
      <c r="N21" s="1">
        <v>4</v>
      </c>
      <c r="O21" s="1">
        <v>4</v>
      </c>
      <c r="P21" s="1">
        <v>4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  <c r="V21" s="1">
        <v>3</v>
      </c>
      <c r="W21" s="1">
        <v>4</v>
      </c>
      <c r="X21" s="1">
        <v>3</v>
      </c>
      <c r="Y21" s="1">
        <v>4</v>
      </c>
    </row>
    <row r="22" spans="1:25" ht="24">
      <c r="A22" s="1">
        <v>18</v>
      </c>
      <c r="B22" s="1">
        <v>1</v>
      </c>
      <c r="C22" s="1" t="s">
        <v>52</v>
      </c>
      <c r="D22" s="1" t="s">
        <v>40</v>
      </c>
      <c r="E22" s="1">
        <v>1</v>
      </c>
      <c r="I22" s="1">
        <v>1</v>
      </c>
      <c r="M22" s="1">
        <v>4</v>
      </c>
      <c r="N22" s="1">
        <v>4</v>
      </c>
      <c r="O22" s="1">
        <v>4</v>
      </c>
      <c r="P22" s="1">
        <v>3</v>
      </c>
      <c r="Q22" s="1">
        <v>4</v>
      </c>
      <c r="R22" s="1">
        <v>4</v>
      </c>
      <c r="S22" s="1">
        <v>5</v>
      </c>
      <c r="T22" s="1">
        <v>4</v>
      </c>
      <c r="U22" s="1">
        <v>5</v>
      </c>
      <c r="V22" s="1">
        <v>3</v>
      </c>
      <c r="W22" s="1">
        <v>5</v>
      </c>
      <c r="X22" s="1">
        <v>5</v>
      </c>
      <c r="Y22" s="1">
        <v>4</v>
      </c>
    </row>
    <row r="23" spans="1:25" ht="24">
      <c r="A23" s="1">
        <v>19</v>
      </c>
      <c r="B23" s="1">
        <v>2</v>
      </c>
      <c r="C23" s="1" t="s">
        <v>39</v>
      </c>
      <c r="D23" s="1" t="s">
        <v>40</v>
      </c>
      <c r="E23" s="1">
        <v>1</v>
      </c>
      <c r="I23" s="1">
        <v>1</v>
      </c>
      <c r="M23" s="1">
        <v>3</v>
      </c>
      <c r="N23" s="1">
        <v>5</v>
      </c>
      <c r="O23" s="1">
        <v>4</v>
      </c>
      <c r="P23" s="1">
        <v>5</v>
      </c>
      <c r="Q23" s="1">
        <v>4</v>
      </c>
      <c r="R23" s="1">
        <v>4</v>
      </c>
      <c r="S23" s="1">
        <v>5</v>
      </c>
      <c r="T23" s="1">
        <v>4</v>
      </c>
      <c r="U23" s="1">
        <v>5</v>
      </c>
      <c r="V23" s="1">
        <v>4</v>
      </c>
      <c r="W23" s="1">
        <v>5</v>
      </c>
      <c r="X23" s="1">
        <v>5</v>
      </c>
      <c r="Y23" s="1">
        <v>5</v>
      </c>
    </row>
    <row r="24" spans="1:25" ht="24">
      <c r="A24" s="1">
        <v>20</v>
      </c>
      <c r="B24" s="1">
        <v>1</v>
      </c>
      <c r="C24" s="1" t="s">
        <v>51</v>
      </c>
      <c r="D24" s="1" t="s">
        <v>40</v>
      </c>
      <c r="E24" s="1">
        <v>1</v>
      </c>
      <c r="L24" s="1">
        <v>1</v>
      </c>
      <c r="M24" s="1">
        <v>2</v>
      </c>
      <c r="N24" s="1">
        <v>3</v>
      </c>
      <c r="O24" s="1">
        <v>3</v>
      </c>
      <c r="P24" s="1">
        <v>3</v>
      </c>
      <c r="Q24" s="1">
        <v>3</v>
      </c>
      <c r="R24" s="1">
        <v>2</v>
      </c>
      <c r="S24" s="1">
        <v>3</v>
      </c>
      <c r="T24" s="1">
        <v>3</v>
      </c>
      <c r="U24" s="1">
        <v>3</v>
      </c>
      <c r="V24" s="1">
        <v>3</v>
      </c>
      <c r="W24" s="1">
        <v>3</v>
      </c>
      <c r="X24" s="1">
        <v>3</v>
      </c>
      <c r="Y24" s="1">
        <v>4</v>
      </c>
    </row>
    <row r="25" spans="1:25" ht="24">
      <c r="A25" s="1">
        <v>21</v>
      </c>
      <c r="B25" s="1">
        <v>1</v>
      </c>
      <c r="C25" s="1" t="s">
        <v>43</v>
      </c>
      <c r="D25" s="1" t="s">
        <v>43</v>
      </c>
      <c r="E25" s="1">
        <v>2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M25" s="1">
        <v>5</v>
      </c>
      <c r="N25" s="1">
        <v>5</v>
      </c>
      <c r="O25" s="1">
        <v>5</v>
      </c>
      <c r="P25" s="1">
        <v>5</v>
      </c>
      <c r="Q25" s="1">
        <v>5</v>
      </c>
      <c r="R25" s="1">
        <v>4</v>
      </c>
      <c r="S25" s="1">
        <v>5</v>
      </c>
      <c r="T25" s="1">
        <v>5</v>
      </c>
      <c r="U25" s="1">
        <v>5</v>
      </c>
      <c r="V25" s="1">
        <v>5</v>
      </c>
      <c r="W25" s="1">
        <v>5</v>
      </c>
      <c r="X25" s="1">
        <v>5</v>
      </c>
      <c r="Y25" s="1">
        <v>5</v>
      </c>
    </row>
    <row r="26" spans="1:25" ht="24">
      <c r="A26" s="1">
        <v>22</v>
      </c>
      <c r="B26" s="1">
        <v>1</v>
      </c>
      <c r="C26" s="1" t="s">
        <v>46</v>
      </c>
      <c r="D26" s="1" t="s">
        <v>46</v>
      </c>
      <c r="E26" s="1">
        <v>1</v>
      </c>
      <c r="I26" s="1">
        <v>1</v>
      </c>
      <c r="M26" s="1">
        <v>2</v>
      </c>
      <c r="N26" s="1">
        <v>4</v>
      </c>
      <c r="O26" s="1">
        <v>3</v>
      </c>
      <c r="P26" s="1">
        <v>3</v>
      </c>
      <c r="Q26" s="1">
        <v>2</v>
      </c>
      <c r="R26" s="1">
        <v>2</v>
      </c>
      <c r="S26" s="1">
        <v>3</v>
      </c>
      <c r="T26" s="1">
        <v>3</v>
      </c>
      <c r="U26" s="1">
        <v>3</v>
      </c>
      <c r="V26" s="1">
        <v>3</v>
      </c>
      <c r="W26" s="1">
        <v>4</v>
      </c>
      <c r="X26" s="1">
        <v>4</v>
      </c>
      <c r="Y26" s="1">
        <v>4</v>
      </c>
    </row>
    <row r="27" spans="1:25" ht="24">
      <c r="A27" s="1">
        <v>23</v>
      </c>
      <c r="B27" s="1">
        <v>1</v>
      </c>
      <c r="C27" s="1" t="s">
        <v>47</v>
      </c>
      <c r="D27" s="1" t="s">
        <v>46</v>
      </c>
      <c r="E27" s="1">
        <v>1</v>
      </c>
      <c r="I27" s="1">
        <v>1</v>
      </c>
      <c r="M27" s="1">
        <v>4</v>
      </c>
      <c r="N27" s="1">
        <v>3</v>
      </c>
      <c r="O27" s="1">
        <v>3</v>
      </c>
      <c r="P27" s="1">
        <v>3</v>
      </c>
      <c r="Q27" s="1">
        <v>3</v>
      </c>
      <c r="R27" s="1">
        <v>3</v>
      </c>
      <c r="S27" s="1">
        <v>4</v>
      </c>
      <c r="T27" s="1">
        <v>3</v>
      </c>
      <c r="U27" s="1">
        <v>3</v>
      </c>
      <c r="V27" s="1">
        <v>4</v>
      </c>
      <c r="W27" s="1">
        <v>4</v>
      </c>
      <c r="X27" s="1">
        <v>3</v>
      </c>
      <c r="Y27" s="1">
        <v>3</v>
      </c>
    </row>
    <row r="28" spans="1:25" ht="24">
      <c r="A28" s="1">
        <v>24</v>
      </c>
      <c r="B28" s="1">
        <v>1</v>
      </c>
      <c r="C28" s="1" t="s">
        <v>51</v>
      </c>
      <c r="D28" s="1" t="s">
        <v>40</v>
      </c>
      <c r="E28" s="1">
        <v>1</v>
      </c>
      <c r="I28" s="1">
        <v>1</v>
      </c>
      <c r="M28" s="1">
        <v>3</v>
      </c>
      <c r="N28" s="1">
        <v>4</v>
      </c>
      <c r="O28" s="1">
        <v>4</v>
      </c>
      <c r="P28" s="1">
        <v>4</v>
      </c>
      <c r="Q28" s="1">
        <v>4</v>
      </c>
      <c r="R28" s="1">
        <v>3</v>
      </c>
      <c r="S28" s="1">
        <v>5</v>
      </c>
      <c r="T28" s="1">
        <v>4</v>
      </c>
      <c r="U28" s="1">
        <v>4</v>
      </c>
      <c r="V28" s="1">
        <v>4</v>
      </c>
      <c r="W28" s="1">
        <v>4</v>
      </c>
      <c r="X28" s="1">
        <v>4</v>
      </c>
      <c r="Y28" s="1">
        <v>4</v>
      </c>
    </row>
    <row r="29" spans="1:25" ht="24">
      <c r="A29" s="1">
        <v>25</v>
      </c>
      <c r="B29" s="1">
        <v>2</v>
      </c>
      <c r="C29" s="1" t="s">
        <v>52</v>
      </c>
      <c r="D29" s="1" t="s">
        <v>40</v>
      </c>
      <c r="E29" s="1">
        <v>1</v>
      </c>
      <c r="H29" s="1">
        <v>1</v>
      </c>
      <c r="I29" s="1">
        <v>1</v>
      </c>
      <c r="M29" s="1">
        <v>4</v>
      </c>
      <c r="N29" s="1">
        <v>4</v>
      </c>
      <c r="O29" s="1">
        <v>4</v>
      </c>
      <c r="P29" s="1">
        <v>5</v>
      </c>
      <c r="Q29" s="1">
        <v>5</v>
      </c>
      <c r="R29" s="1">
        <v>3</v>
      </c>
      <c r="S29" s="1">
        <v>4</v>
      </c>
      <c r="T29" s="1">
        <v>4</v>
      </c>
      <c r="U29" s="1">
        <v>5</v>
      </c>
      <c r="V29" s="1">
        <v>4</v>
      </c>
      <c r="W29" s="1">
        <v>4</v>
      </c>
      <c r="X29" s="1">
        <v>4</v>
      </c>
      <c r="Y29" s="1">
        <v>4</v>
      </c>
    </row>
    <row r="30" spans="1:25" ht="24">
      <c r="A30" s="1">
        <v>26</v>
      </c>
      <c r="B30" s="1">
        <v>1</v>
      </c>
      <c r="C30" s="1" t="s">
        <v>57</v>
      </c>
      <c r="D30" s="1" t="s">
        <v>58</v>
      </c>
      <c r="E30" s="1">
        <v>1</v>
      </c>
      <c r="F30" s="1">
        <v>1</v>
      </c>
      <c r="I30" s="1">
        <v>1</v>
      </c>
      <c r="J30" s="1">
        <v>1</v>
      </c>
      <c r="M30" s="1">
        <v>4</v>
      </c>
      <c r="N30" s="1">
        <v>3</v>
      </c>
      <c r="O30" s="1">
        <v>4</v>
      </c>
      <c r="P30" s="1">
        <v>4</v>
      </c>
      <c r="Q30" s="1">
        <v>4</v>
      </c>
      <c r="R30" s="1">
        <v>3</v>
      </c>
      <c r="S30" s="1">
        <v>4</v>
      </c>
      <c r="T30" s="1">
        <v>4</v>
      </c>
      <c r="U30" s="1">
        <v>5</v>
      </c>
      <c r="V30" s="1">
        <v>4</v>
      </c>
      <c r="W30" s="1">
        <v>4</v>
      </c>
      <c r="X30" s="1">
        <v>3</v>
      </c>
      <c r="Y30" s="1">
        <v>3</v>
      </c>
    </row>
    <row r="31" spans="1:25" ht="24">
      <c r="A31" s="1">
        <v>27</v>
      </c>
      <c r="B31" s="1">
        <v>2</v>
      </c>
      <c r="C31" s="1" t="s">
        <v>57</v>
      </c>
      <c r="D31" s="1" t="s">
        <v>58</v>
      </c>
      <c r="E31" s="1">
        <v>1</v>
      </c>
      <c r="F31" s="1">
        <v>1</v>
      </c>
      <c r="M31" s="1">
        <v>5</v>
      </c>
      <c r="N31" s="1">
        <v>5</v>
      </c>
      <c r="O31" s="1">
        <v>5</v>
      </c>
      <c r="P31" s="1">
        <v>5</v>
      </c>
      <c r="Q31" s="1">
        <v>5</v>
      </c>
      <c r="R31" s="1">
        <v>5</v>
      </c>
      <c r="S31" s="1">
        <v>5</v>
      </c>
      <c r="T31" s="1">
        <v>5</v>
      </c>
      <c r="U31" s="1">
        <v>5</v>
      </c>
      <c r="V31" s="1">
        <v>5</v>
      </c>
      <c r="W31" s="1">
        <v>5</v>
      </c>
      <c r="X31" s="1">
        <v>5</v>
      </c>
      <c r="Y31" s="1">
        <v>5</v>
      </c>
    </row>
    <row r="32" spans="1:25" ht="24">
      <c r="A32" s="1">
        <v>28</v>
      </c>
      <c r="B32" s="1">
        <v>2</v>
      </c>
      <c r="C32" s="1" t="s">
        <v>57</v>
      </c>
      <c r="D32" s="1" t="s">
        <v>58</v>
      </c>
      <c r="E32" s="1">
        <v>1</v>
      </c>
      <c r="F32" s="1">
        <v>1</v>
      </c>
      <c r="I32" s="1">
        <v>1</v>
      </c>
      <c r="M32" s="1">
        <v>3</v>
      </c>
      <c r="N32" s="1">
        <v>3</v>
      </c>
      <c r="O32" s="1">
        <v>3</v>
      </c>
      <c r="P32" s="1">
        <v>4</v>
      </c>
      <c r="Q32" s="1">
        <v>4</v>
      </c>
      <c r="R32" s="1">
        <v>4</v>
      </c>
      <c r="S32" s="1">
        <v>4</v>
      </c>
      <c r="T32" s="1">
        <v>4</v>
      </c>
      <c r="U32" s="1">
        <v>4</v>
      </c>
      <c r="V32" s="1">
        <v>4</v>
      </c>
      <c r="W32" s="1">
        <v>4</v>
      </c>
      <c r="X32" s="1">
        <v>4</v>
      </c>
      <c r="Y32" s="1">
        <v>4</v>
      </c>
    </row>
    <row r="33" ht="14.25" customHeight="1"/>
    <row r="34" ht="24">
      <c r="A34" s="1" t="s">
        <v>13</v>
      </c>
    </row>
    <row r="35" spans="1:2" ht="24">
      <c r="A35" s="1" t="s">
        <v>29</v>
      </c>
      <c r="B35" s="1">
        <f>COUNTIF(B5:B32,1)</f>
        <v>12</v>
      </c>
    </row>
    <row r="36" spans="1:11" ht="24">
      <c r="A36" s="12" t="s">
        <v>30</v>
      </c>
      <c r="B36" s="1">
        <f>COUNTIF(B5:B32,2)</f>
        <v>16</v>
      </c>
      <c r="C36" s="12"/>
      <c r="D36" s="1" t="s">
        <v>8</v>
      </c>
      <c r="F36" s="12"/>
      <c r="G36" s="12"/>
      <c r="H36" s="12"/>
      <c r="I36" s="12"/>
      <c r="J36" s="12"/>
      <c r="K36" s="12"/>
    </row>
    <row r="37" spans="1:11" ht="24">
      <c r="A37" s="12"/>
      <c r="B37" s="12">
        <f>SUM(B35:B36)</f>
        <v>28</v>
      </c>
      <c r="C37" s="12"/>
      <c r="D37" s="1" t="s">
        <v>6</v>
      </c>
      <c r="E37" s="1">
        <f>G38+COUNT(G5:G32)</f>
        <v>1</v>
      </c>
      <c r="F37" s="12"/>
      <c r="G37" s="12"/>
      <c r="H37" s="12"/>
      <c r="I37" s="12"/>
      <c r="J37" s="12"/>
      <c r="K37" s="12"/>
    </row>
    <row r="38" spans="1:11" ht="24">
      <c r="A38" s="12"/>
      <c r="B38" s="12"/>
      <c r="C38" s="12"/>
      <c r="D38" s="1" t="s">
        <v>15</v>
      </c>
      <c r="E38" s="1">
        <f>COUNT(H5:H32)</f>
        <v>3</v>
      </c>
      <c r="F38" s="12"/>
      <c r="G38" s="12"/>
      <c r="H38" s="12"/>
      <c r="I38" s="12"/>
      <c r="J38" s="12"/>
      <c r="K38" s="12"/>
    </row>
    <row r="39" spans="4:5" ht="24">
      <c r="D39" s="1" t="s">
        <v>3</v>
      </c>
      <c r="E39" s="1">
        <f>COUNT(I6:I33)</f>
        <v>19</v>
      </c>
    </row>
    <row r="40" spans="1:5" ht="24">
      <c r="A40" s="1" t="s">
        <v>14</v>
      </c>
      <c r="D40" s="1" t="s">
        <v>10</v>
      </c>
      <c r="E40" s="1">
        <f>COUNT(J7:J33)</f>
        <v>2</v>
      </c>
    </row>
    <row r="41" spans="1:5" ht="24">
      <c r="A41" s="1" t="s">
        <v>19</v>
      </c>
      <c r="D41" s="1" t="s">
        <v>9</v>
      </c>
      <c r="E41" s="1">
        <f>COUNT(K8:K33)</f>
        <v>4</v>
      </c>
    </row>
    <row r="42" spans="1:24" ht="24">
      <c r="A42" s="1" t="s">
        <v>20</v>
      </c>
      <c r="D42" s="1" t="s">
        <v>4</v>
      </c>
      <c r="E42" s="1">
        <v>8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5" ht="24">
      <c r="A43" s="1" t="s">
        <v>21</v>
      </c>
      <c r="D43" s="1" t="s">
        <v>23</v>
      </c>
      <c r="E43" s="1">
        <v>5</v>
      </c>
    </row>
    <row r="44" spans="1:5" ht="24">
      <c r="A44" s="1" t="s">
        <v>22</v>
      </c>
      <c r="D44" s="1" t="s">
        <v>32</v>
      </c>
      <c r="E44" s="1">
        <v>1</v>
      </c>
    </row>
    <row r="45" spans="1:5" ht="24">
      <c r="A45" s="1" t="s">
        <v>27</v>
      </c>
      <c r="D45" s="1" t="s">
        <v>33</v>
      </c>
      <c r="E45" s="1">
        <v>2</v>
      </c>
    </row>
    <row r="46" spans="1:8" ht="24">
      <c r="A46" s="1" t="s">
        <v>24</v>
      </c>
      <c r="D46" s="1" t="s">
        <v>28</v>
      </c>
      <c r="E46" s="1">
        <v>1</v>
      </c>
      <c r="H46" s="13">
        <f>AVERAGE(M47:Y47)</f>
        <v>4.049450549450549</v>
      </c>
    </row>
    <row r="47" spans="1:26" ht="24">
      <c r="A47" s="1" t="s">
        <v>25</v>
      </c>
      <c r="D47" s="1" t="s">
        <v>31</v>
      </c>
      <c r="E47" s="1">
        <v>1</v>
      </c>
      <c r="H47" s="13">
        <f>AVERAGE(M48:Y48)</f>
        <v>0.7424432179564905</v>
      </c>
      <c r="L47" s="1" t="s">
        <v>11</v>
      </c>
      <c r="M47" s="14">
        <f aca="true" t="shared" si="0" ref="M47:Y47">AVERAGE(M5:M32)</f>
        <v>3.607142857142857</v>
      </c>
      <c r="N47" s="14">
        <f t="shared" si="0"/>
        <v>4.142857142857143</v>
      </c>
      <c r="O47" s="14">
        <f t="shared" si="0"/>
        <v>3.7857142857142856</v>
      </c>
      <c r="P47" s="14">
        <f t="shared" si="0"/>
        <v>4.178571428571429</v>
      </c>
      <c r="Q47" s="14">
        <f t="shared" si="0"/>
        <v>3.9285714285714284</v>
      </c>
      <c r="R47" s="14">
        <f t="shared" si="0"/>
        <v>3.6785714285714284</v>
      </c>
      <c r="S47" s="14">
        <f t="shared" si="0"/>
        <v>4.357142857142857</v>
      </c>
      <c r="T47" s="14">
        <f t="shared" si="0"/>
        <v>4.107142857142857</v>
      </c>
      <c r="U47" s="14">
        <f t="shared" si="0"/>
        <v>4.321428571428571</v>
      </c>
      <c r="V47" s="14">
        <f t="shared" si="0"/>
        <v>3.9642857142857144</v>
      </c>
      <c r="W47" s="14">
        <f t="shared" si="0"/>
        <v>4.214285714285714</v>
      </c>
      <c r="X47" s="14">
        <f t="shared" si="0"/>
        <v>4.071428571428571</v>
      </c>
      <c r="Y47" s="14">
        <f t="shared" si="0"/>
        <v>4.285714285714286</v>
      </c>
      <c r="Z47" s="13">
        <f>AVERAGE(M5:Y32)</f>
        <v>4.049450549450549</v>
      </c>
    </row>
    <row r="48" spans="1:26" ht="24">
      <c r="A48" s="1" t="s">
        <v>26</v>
      </c>
      <c r="L48" s="1" t="s">
        <v>12</v>
      </c>
      <c r="M48" s="15">
        <f aca="true" t="shared" si="1" ref="M48:Y48">STDEV(M5:M32)</f>
        <v>0.9164862737363231</v>
      </c>
      <c r="N48" s="15">
        <f t="shared" si="1"/>
        <v>0.7052336473499389</v>
      </c>
      <c r="O48" s="15">
        <f t="shared" si="1"/>
        <v>0.7382232351894278</v>
      </c>
      <c r="P48" s="15">
        <f t="shared" si="1"/>
        <v>0.7228324650199184</v>
      </c>
      <c r="Q48" s="15">
        <f t="shared" si="1"/>
        <v>0.7163989902474126</v>
      </c>
      <c r="R48" s="15">
        <f t="shared" si="1"/>
        <v>0.8189230248533251</v>
      </c>
      <c r="S48" s="15">
        <f t="shared" si="1"/>
        <v>0.6784669927988103</v>
      </c>
      <c r="T48" s="15">
        <f t="shared" si="1"/>
        <v>0.785954749158543</v>
      </c>
      <c r="U48" s="15">
        <f t="shared" si="1"/>
        <v>0.7723735149271029</v>
      </c>
      <c r="V48" s="15">
        <f t="shared" si="1"/>
        <v>0.7444681351359537</v>
      </c>
      <c r="W48" s="15">
        <f t="shared" si="1"/>
        <v>0.6862211530545173</v>
      </c>
      <c r="X48" s="15">
        <f t="shared" si="1"/>
        <v>0.7663560447348128</v>
      </c>
      <c r="Y48" s="15">
        <f t="shared" si="1"/>
        <v>0.5998236072282901</v>
      </c>
      <c r="Z48" s="13">
        <f>STDEV(M5:Y32)</f>
        <v>0.7697981741683114</v>
      </c>
    </row>
    <row r="50" spans="4:5" ht="24">
      <c r="D50" s="38" t="s">
        <v>92</v>
      </c>
      <c r="E50" s="1">
        <f>COUNTIF(E5:E32,1)</f>
        <v>23</v>
      </c>
    </row>
    <row r="51" spans="4:5" ht="24">
      <c r="D51" s="38" t="s">
        <v>93</v>
      </c>
      <c r="E51" s="1">
        <f>COUNTIF(E5:E32,2)</f>
        <v>5</v>
      </c>
    </row>
    <row r="52" ht="24">
      <c r="E52" s="1">
        <f>SUM(E50:E51)</f>
        <v>28</v>
      </c>
    </row>
  </sheetData>
  <sheetProtection/>
  <autoFilter ref="A4:Y32"/>
  <mergeCells count="3">
    <mergeCell ref="G3:K3"/>
    <mergeCell ref="O3:P3"/>
    <mergeCell ref="S3:Y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6384" width="8.7109375" style="1" customWidth="1"/>
  </cols>
  <sheetData>
    <row r="1" spans="1:10" ht="24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</row>
    <row r="3" ht="24">
      <c r="A3" s="29" t="s">
        <v>61</v>
      </c>
    </row>
    <row r="4" ht="24">
      <c r="A4" s="1" t="s">
        <v>86</v>
      </c>
    </row>
    <row r="5" ht="24">
      <c r="A5" s="1" t="s">
        <v>128</v>
      </c>
    </row>
    <row r="6" ht="24">
      <c r="A6" s="36" t="s">
        <v>129</v>
      </c>
    </row>
    <row r="7" ht="24">
      <c r="A7" s="36" t="s">
        <v>117</v>
      </c>
    </row>
    <row r="8" spans="1:2" ht="24">
      <c r="A8" s="40" t="s">
        <v>118</v>
      </c>
      <c r="B8" s="36"/>
    </row>
    <row r="9" spans="1:2" ht="24">
      <c r="A9" s="36" t="s">
        <v>130</v>
      </c>
      <c r="B9" s="36"/>
    </row>
    <row r="10" spans="1:2" ht="24">
      <c r="A10" s="40" t="s">
        <v>131</v>
      </c>
      <c r="B10" s="33"/>
    </row>
    <row r="11" spans="1:2" ht="24">
      <c r="A11" s="29" t="s">
        <v>120</v>
      </c>
      <c r="B11" s="33"/>
    </row>
    <row r="12" spans="1:2" ht="24">
      <c r="A12" s="29" t="s">
        <v>119</v>
      </c>
      <c r="B12" s="33"/>
    </row>
    <row r="13" spans="1:2" ht="24">
      <c r="A13" s="29" t="s">
        <v>132</v>
      </c>
      <c r="B13" s="33"/>
    </row>
    <row r="14" spans="1:2" ht="24">
      <c r="A14" s="36" t="s">
        <v>124</v>
      </c>
      <c r="B14" s="33"/>
    </row>
    <row r="15" ht="24">
      <c r="A15" s="1" t="s">
        <v>125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8.7109375" style="1" customWidth="1"/>
    <col min="2" max="2" width="9.57421875" style="1" customWidth="1"/>
    <col min="3" max="3" width="9.28125" style="1" customWidth="1"/>
    <col min="4" max="9" width="8.7109375" style="1" customWidth="1"/>
    <col min="10" max="10" width="13.57421875" style="1" customWidth="1"/>
    <col min="11" max="11" width="3.421875" style="1" customWidth="1"/>
    <col min="12" max="16384" width="8.7109375" style="1" customWidth="1"/>
  </cols>
  <sheetData>
    <row r="1" spans="1:10" ht="24">
      <c r="A1" s="94" t="s">
        <v>133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4">
      <c r="A2" s="98" t="s">
        <v>134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4">
      <c r="A3" s="94" t="s">
        <v>135</v>
      </c>
      <c r="B3" s="94"/>
      <c r="C3" s="94"/>
      <c r="D3" s="94"/>
      <c r="E3" s="94"/>
      <c r="F3" s="94"/>
      <c r="G3" s="94"/>
      <c r="H3" s="94"/>
      <c r="I3" s="94"/>
      <c r="J3" s="94"/>
    </row>
    <row r="5" ht="24">
      <c r="A5" s="1" t="s">
        <v>61</v>
      </c>
    </row>
    <row r="6" ht="24">
      <c r="A6" s="1" t="s">
        <v>145</v>
      </c>
    </row>
    <row r="7" ht="24">
      <c r="A7" s="1" t="s">
        <v>136</v>
      </c>
    </row>
    <row r="8" ht="24">
      <c r="A8" s="29" t="s">
        <v>62</v>
      </c>
    </row>
    <row r="10" ht="24">
      <c r="A10" s="30" t="s">
        <v>63</v>
      </c>
    </row>
    <row r="11" ht="24">
      <c r="A11" s="29"/>
    </row>
    <row r="12" ht="24">
      <c r="A12" s="29" t="s">
        <v>66</v>
      </c>
    </row>
    <row r="13" ht="24" thickBot="1">
      <c r="A13" s="29"/>
    </row>
    <row r="14" spans="2:5" ht="24" thickTop="1">
      <c r="B14" s="95" t="s">
        <v>13</v>
      </c>
      <c r="C14" s="95"/>
      <c r="D14" s="31" t="s">
        <v>64</v>
      </c>
      <c r="E14" s="31" t="s">
        <v>65</v>
      </c>
    </row>
    <row r="15" spans="2:5" ht="24">
      <c r="B15" s="19" t="s">
        <v>29</v>
      </c>
      <c r="C15" s="19"/>
      <c r="D15" s="17">
        <f>คีย์!B35</f>
        <v>12</v>
      </c>
      <c r="E15" s="34">
        <f>D15*100/D$17</f>
        <v>42.857142857142854</v>
      </c>
    </row>
    <row r="16" spans="2:5" ht="24">
      <c r="B16" s="19" t="s">
        <v>30</v>
      </c>
      <c r="C16" s="19"/>
      <c r="D16" s="17">
        <f>คีย์!B36</f>
        <v>16</v>
      </c>
      <c r="E16" s="34">
        <f>D16*100/D$17</f>
        <v>57.142857142857146</v>
      </c>
    </row>
    <row r="17" spans="2:5" ht="24" thickBot="1">
      <c r="B17" s="96" t="s">
        <v>16</v>
      </c>
      <c r="C17" s="96"/>
      <c r="D17" s="32">
        <f>SUM(D15:D16)</f>
        <v>28</v>
      </c>
      <c r="E17" s="35">
        <f>SUM(E15:E16)</f>
        <v>100</v>
      </c>
    </row>
    <row r="18" ht="24" thickTop="1"/>
    <row r="19" ht="24">
      <c r="A19" s="29" t="s">
        <v>137</v>
      </c>
    </row>
    <row r="20" ht="24">
      <c r="A20" s="1" t="s">
        <v>138</v>
      </c>
    </row>
    <row r="22" ht="24">
      <c r="A22" s="29" t="s">
        <v>87</v>
      </c>
    </row>
    <row r="23" ht="24" thickBot="1"/>
    <row r="24" spans="2:5" ht="24" thickTop="1">
      <c r="B24" s="95" t="s">
        <v>89</v>
      </c>
      <c r="C24" s="95"/>
      <c r="D24" s="31" t="s">
        <v>64</v>
      </c>
      <c r="E24" s="31" t="s">
        <v>65</v>
      </c>
    </row>
    <row r="25" spans="2:5" ht="24">
      <c r="B25" s="1" t="s">
        <v>91</v>
      </c>
      <c r="D25" s="22">
        <f>คีย์!E51</f>
        <v>5</v>
      </c>
      <c r="E25" s="37">
        <f>D25*100/D$27</f>
        <v>17.857142857142858</v>
      </c>
    </row>
    <row r="26" spans="2:5" ht="24">
      <c r="B26" s="1" t="s">
        <v>90</v>
      </c>
      <c r="D26" s="22">
        <f>คีย์!E50</f>
        <v>23</v>
      </c>
      <c r="E26" s="37">
        <f>D26*100/D$27</f>
        <v>82.14285714285714</v>
      </c>
    </row>
    <row r="27" spans="2:5" ht="24" thickBot="1">
      <c r="B27" s="96" t="s">
        <v>16</v>
      </c>
      <c r="C27" s="96"/>
      <c r="D27" s="32">
        <f>SUM(D25:D26)</f>
        <v>28</v>
      </c>
      <c r="E27" s="35">
        <f>SUM(E25:E26)</f>
        <v>100</v>
      </c>
    </row>
    <row r="28" ht="24" thickTop="1"/>
    <row r="29" ht="24">
      <c r="A29" s="29" t="s">
        <v>94</v>
      </c>
    </row>
    <row r="30" ht="24">
      <c r="A30" s="1" t="s">
        <v>95</v>
      </c>
    </row>
    <row r="32" spans="1:10" ht="24">
      <c r="A32" s="97" t="s">
        <v>59</v>
      </c>
      <c r="B32" s="97"/>
      <c r="C32" s="97"/>
      <c r="D32" s="97"/>
      <c r="E32" s="97"/>
      <c r="F32" s="97"/>
      <c r="G32" s="97"/>
      <c r="H32" s="97"/>
      <c r="I32" s="97"/>
      <c r="J32" s="97"/>
    </row>
    <row r="34" ht="24">
      <c r="A34" s="1" t="s">
        <v>88</v>
      </c>
    </row>
    <row r="35" ht="24" thickBot="1"/>
    <row r="36" spans="2:9" ht="24" thickTop="1">
      <c r="B36" s="95" t="s">
        <v>3</v>
      </c>
      <c r="C36" s="95"/>
      <c r="D36" s="95" t="s">
        <v>67</v>
      </c>
      <c r="E36" s="95"/>
      <c r="F36" s="95"/>
      <c r="G36" s="95"/>
      <c r="H36" s="31" t="s">
        <v>64</v>
      </c>
      <c r="I36" s="31" t="s">
        <v>65</v>
      </c>
    </row>
    <row r="37" spans="2:9" ht="24">
      <c r="B37" s="1" t="s">
        <v>42</v>
      </c>
      <c r="D37" s="1" t="s">
        <v>41</v>
      </c>
      <c r="H37" s="22">
        <v>2</v>
      </c>
      <c r="I37" s="37">
        <f>H37*100/H$48</f>
        <v>7.142857142857143</v>
      </c>
    </row>
    <row r="38" spans="2:9" ht="24">
      <c r="B38" s="41" t="s">
        <v>58</v>
      </c>
      <c r="C38" s="41"/>
      <c r="D38" s="41" t="s">
        <v>57</v>
      </c>
      <c r="E38" s="41"/>
      <c r="F38" s="41"/>
      <c r="G38" s="41"/>
      <c r="H38" s="42">
        <v>3</v>
      </c>
      <c r="I38" s="43">
        <f aca="true" t="shared" si="0" ref="I38:I47">H38*100/H$48</f>
        <v>10.714285714285714</v>
      </c>
    </row>
    <row r="39" spans="2:9" ht="24">
      <c r="B39" s="41" t="s">
        <v>43</v>
      </c>
      <c r="C39" s="41"/>
      <c r="D39" s="41" t="s">
        <v>43</v>
      </c>
      <c r="E39" s="41"/>
      <c r="F39" s="41"/>
      <c r="G39" s="41"/>
      <c r="H39" s="42">
        <v>5</v>
      </c>
      <c r="I39" s="43">
        <f t="shared" si="0"/>
        <v>17.857142857142858</v>
      </c>
    </row>
    <row r="40" spans="2:9" ht="24">
      <c r="B40" s="1" t="s">
        <v>46</v>
      </c>
      <c r="D40" s="1" t="s">
        <v>46</v>
      </c>
      <c r="H40" s="22">
        <v>2</v>
      </c>
      <c r="I40" s="37">
        <f t="shared" si="0"/>
        <v>7.142857142857143</v>
      </c>
    </row>
    <row r="41" spans="4:9" ht="24">
      <c r="D41" s="1" t="s">
        <v>47</v>
      </c>
      <c r="H41" s="22">
        <v>2</v>
      </c>
      <c r="I41" s="37">
        <f t="shared" si="0"/>
        <v>7.142857142857143</v>
      </c>
    </row>
    <row r="42" spans="4:9" ht="24">
      <c r="D42" s="1" t="s">
        <v>49</v>
      </c>
      <c r="H42" s="22">
        <v>3</v>
      </c>
      <c r="I42" s="37">
        <f t="shared" si="0"/>
        <v>10.714285714285714</v>
      </c>
    </row>
    <row r="43" spans="2:9" ht="24">
      <c r="B43" s="44" t="s">
        <v>40</v>
      </c>
      <c r="C43" s="44"/>
      <c r="D43" s="44" t="s">
        <v>38</v>
      </c>
      <c r="E43" s="44"/>
      <c r="F43" s="44"/>
      <c r="G43" s="44"/>
      <c r="H43" s="45">
        <v>1</v>
      </c>
      <c r="I43" s="46">
        <f t="shared" si="0"/>
        <v>3.5714285714285716</v>
      </c>
    </row>
    <row r="44" spans="2:9" ht="24">
      <c r="B44" s="19"/>
      <c r="C44" s="19"/>
      <c r="D44" s="19" t="s">
        <v>39</v>
      </c>
      <c r="E44" s="19"/>
      <c r="F44" s="19"/>
      <c r="G44" s="19"/>
      <c r="H44" s="17">
        <v>4</v>
      </c>
      <c r="I44" s="37">
        <f t="shared" si="0"/>
        <v>14.285714285714286</v>
      </c>
    </row>
    <row r="45" spans="2:9" ht="24">
      <c r="B45" s="19"/>
      <c r="C45" s="19"/>
      <c r="D45" s="19" t="s">
        <v>52</v>
      </c>
      <c r="E45" s="19"/>
      <c r="F45" s="19"/>
      <c r="G45" s="19"/>
      <c r="H45" s="17">
        <v>2</v>
      </c>
      <c r="I45" s="37">
        <f t="shared" si="0"/>
        <v>7.142857142857143</v>
      </c>
    </row>
    <row r="46" spans="2:9" ht="24">
      <c r="B46" s="19"/>
      <c r="C46" s="19"/>
      <c r="D46" s="19" t="s">
        <v>51</v>
      </c>
      <c r="E46" s="19"/>
      <c r="F46" s="19"/>
      <c r="G46" s="19"/>
      <c r="H46" s="17">
        <v>3</v>
      </c>
      <c r="I46" s="37">
        <f t="shared" si="0"/>
        <v>10.714285714285714</v>
      </c>
    </row>
    <row r="47" spans="2:9" ht="24">
      <c r="B47" s="24"/>
      <c r="C47" s="24"/>
      <c r="D47" s="24" t="s">
        <v>40</v>
      </c>
      <c r="E47" s="24"/>
      <c r="F47" s="24"/>
      <c r="G47" s="24"/>
      <c r="H47" s="26">
        <v>1</v>
      </c>
      <c r="I47" s="37">
        <f t="shared" si="0"/>
        <v>3.5714285714285716</v>
      </c>
    </row>
    <row r="48" spans="2:9" ht="24" thickBot="1">
      <c r="B48" s="96" t="s">
        <v>16</v>
      </c>
      <c r="C48" s="96"/>
      <c r="D48" s="96"/>
      <c r="E48" s="96"/>
      <c r="F48" s="96"/>
      <c r="G48" s="96"/>
      <c r="H48" s="32">
        <f>SUM(H37:H47)</f>
        <v>28</v>
      </c>
      <c r="I48" s="35">
        <f>SUM(I37:I47)</f>
        <v>100</v>
      </c>
    </row>
    <row r="49" ht="24" thickTop="1"/>
    <row r="50" ht="24">
      <c r="A50" s="1" t="s">
        <v>114</v>
      </c>
    </row>
    <row r="51" ht="24">
      <c r="A51" s="1" t="s">
        <v>115</v>
      </c>
    </row>
    <row r="52" ht="24">
      <c r="A52" s="1" t="s">
        <v>116</v>
      </c>
    </row>
    <row r="53" ht="24">
      <c r="A53" s="1" t="s">
        <v>139</v>
      </c>
    </row>
    <row r="63" spans="1:10" ht="24">
      <c r="A63" s="97" t="s">
        <v>126</v>
      </c>
      <c r="B63" s="97"/>
      <c r="C63" s="97"/>
      <c r="D63" s="97"/>
      <c r="E63" s="97"/>
      <c r="F63" s="97"/>
      <c r="G63" s="97"/>
      <c r="H63" s="97"/>
      <c r="I63" s="97"/>
      <c r="J63" s="97"/>
    </row>
    <row r="65" ht="24">
      <c r="A65" s="29" t="s">
        <v>140</v>
      </c>
    </row>
    <row r="66" ht="24" thickBot="1"/>
    <row r="67" spans="2:7" ht="24" thickTop="1">
      <c r="B67" s="95" t="s">
        <v>98</v>
      </c>
      <c r="C67" s="95"/>
      <c r="D67" s="95"/>
      <c r="E67" s="95"/>
      <c r="F67" s="31" t="s">
        <v>64</v>
      </c>
      <c r="G67" s="31" t="s">
        <v>65</v>
      </c>
    </row>
    <row r="68" spans="2:7" ht="24">
      <c r="B68" s="1" t="s">
        <v>100</v>
      </c>
      <c r="F68" s="22">
        <f>COUNTIF(คีย์!I5:I32,1)</f>
        <v>20</v>
      </c>
      <c r="G68" s="37">
        <f aca="true" t="shared" si="1" ref="G68:G74">F68*100/F$75</f>
        <v>51.282051282051285</v>
      </c>
    </row>
    <row r="69" spans="2:7" ht="24">
      <c r="B69" s="1" t="s">
        <v>102</v>
      </c>
      <c r="F69" s="22">
        <f>COUNTIF(คีย์!F5:F32,1)</f>
        <v>7</v>
      </c>
      <c r="G69" s="37">
        <f t="shared" si="1"/>
        <v>17.94871794871795</v>
      </c>
    </row>
    <row r="70" spans="2:7" ht="24">
      <c r="B70" s="1" t="s">
        <v>9</v>
      </c>
      <c r="F70" s="22">
        <f>COUNTIF(คีย์!K5:K32,1)</f>
        <v>4</v>
      </c>
      <c r="G70" s="37">
        <f t="shared" si="1"/>
        <v>10.256410256410257</v>
      </c>
    </row>
    <row r="71" spans="2:7" ht="24">
      <c r="B71" s="1" t="s">
        <v>103</v>
      </c>
      <c r="F71" s="22">
        <f>COUNTIF(คีย์!H5:H32,1)</f>
        <v>3</v>
      </c>
      <c r="G71" s="37">
        <f t="shared" si="1"/>
        <v>7.6923076923076925</v>
      </c>
    </row>
    <row r="72" spans="2:7" ht="24">
      <c r="B72" s="1" t="s">
        <v>101</v>
      </c>
      <c r="F72" s="22">
        <f>COUNTIF(คีย์!J5:J32,1)</f>
        <v>2</v>
      </c>
      <c r="G72" s="37">
        <f t="shared" si="1"/>
        <v>5.128205128205129</v>
      </c>
    </row>
    <row r="73" spans="2:7" ht="24">
      <c r="B73" s="1" t="s">
        <v>141</v>
      </c>
      <c r="F73" s="22">
        <f>COUNTIF(คีย์!L5:L32,1)</f>
        <v>2</v>
      </c>
      <c r="G73" s="37">
        <f t="shared" si="1"/>
        <v>5.128205128205129</v>
      </c>
    </row>
    <row r="74" spans="2:7" ht="24">
      <c r="B74" s="1" t="s">
        <v>99</v>
      </c>
      <c r="F74" s="22">
        <f>COUNTIF(คีย์!G5:G32,1)</f>
        <v>1</v>
      </c>
      <c r="G74" s="37">
        <f t="shared" si="1"/>
        <v>2.5641025641025643</v>
      </c>
    </row>
    <row r="75" spans="2:9" ht="24" thickBot="1">
      <c r="B75" s="96" t="s">
        <v>16</v>
      </c>
      <c r="C75" s="96"/>
      <c r="D75" s="96"/>
      <c r="E75" s="96"/>
      <c r="F75" s="32">
        <f>SUM(F68:F74)</f>
        <v>39</v>
      </c>
      <c r="G75" s="35">
        <f>SUM(G68:G74)</f>
        <v>100</v>
      </c>
      <c r="H75" s="39"/>
      <c r="I75" s="39"/>
    </row>
    <row r="76" ht="24" thickTop="1"/>
    <row r="77" ht="24">
      <c r="A77" s="1" t="s">
        <v>142</v>
      </c>
    </row>
    <row r="78" ht="24">
      <c r="A78" s="1" t="s">
        <v>104</v>
      </c>
    </row>
  </sheetData>
  <sheetProtection/>
  <mergeCells count="14">
    <mergeCell ref="A1:J1"/>
    <mergeCell ref="A2:J2"/>
    <mergeCell ref="A3:J3"/>
    <mergeCell ref="B14:C14"/>
    <mergeCell ref="B17:C17"/>
    <mergeCell ref="A32:J32"/>
    <mergeCell ref="B67:E67"/>
    <mergeCell ref="B75:E75"/>
    <mergeCell ref="B36:C36"/>
    <mergeCell ref="D36:G36"/>
    <mergeCell ref="B48:G48"/>
    <mergeCell ref="B24:C24"/>
    <mergeCell ref="B27:C27"/>
    <mergeCell ref="A63:J63"/>
  </mergeCells>
  <printOptions/>
  <pageMargins left="0.6692913385826772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I35" sqref="I35"/>
    </sheetView>
  </sheetViews>
  <sheetFormatPr defaultColWidth="9.140625" defaultRowHeight="12.75"/>
  <cols>
    <col min="1" max="3" width="8.7109375" style="1" customWidth="1"/>
    <col min="4" max="4" width="31.140625" style="1" customWidth="1"/>
    <col min="5" max="5" width="7.8515625" style="1" customWidth="1"/>
    <col min="6" max="6" width="7.421875" style="1" customWidth="1"/>
    <col min="7" max="7" width="18.00390625" style="1" customWidth="1"/>
    <col min="8" max="8" width="6.57421875" style="1" customWidth="1"/>
    <col min="9" max="16384" width="8.7109375" style="1" customWidth="1"/>
  </cols>
  <sheetData>
    <row r="1" spans="1:7" ht="24">
      <c r="A1" s="97" t="s">
        <v>97</v>
      </c>
      <c r="B1" s="97"/>
      <c r="C1" s="97"/>
      <c r="D1" s="97"/>
      <c r="E1" s="97"/>
      <c r="F1" s="97"/>
      <c r="G1" s="97"/>
    </row>
    <row r="3" ht="24">
      <c r="A3" s="30" t="s">
        <v>85</v>
      </c>
    </row>
    <row r="4" ht="24">
      <c r="A4" s="30"/>
    </row>
    <row r="5" ht="24">
      <c r="A5" s="29" t="s">
        <v>96</v>
      </c>
    </row>
    <row r="6" ht="24" thickBot="1"/>
    <row r="7" spans="1:7" s="47" customFormat="1" ht="22.5" thickTop="1">
      <c r="A7" s="99" t="s">
        <v>1</v>
      </c>
      <c r="B7" s="100"/>
      <c r="C7" s="100"/>
      <c r="D7" s="100"/>
      <c r="E7" s="103" t="s">
        <v>68</v>
      </c>
      <c r="F7" s="104"/>
      <c r="G7" s="105"/>
    </row>
    <row r="8" spans="1:7" s="47" customFormat="1" ht="22.5" thickBot="1">
      <c r="A8" s="101"/>
      <c r="B8" s="102"/>
      <c r="C8" s="102"/>
      <c r="D8" s="102"/>
      <c r="E8" s="48"/>
      <c r="F8" s="48" t="s">
        <v>12</v>
      </c>
      <c r="G8" s="48" t="s">
        <v>69</v>
      </c>
    </row>
    <row r="9" spans="1:7" s="47" customFormat="1" ht="22.5" thickTop="1">
      <c r="A9" s="49" t="s">
        <v>70</v>
      </c>
      <c r="B9" s="50"/>
      <c r="C9" s="50"/>
      <c r="D9" s="50"/>
      <c r="E9" s="51"/>
      <c r="F9" s="52"/>
      <c r="G9" s="53"/>
    </row>
    <row r="10" spans="1:7" s="47" customFormat="1" ht="22.5">
      <c r="A10" s="54" t="s">
        <v>71</v>
      </c>
      <c r="B10" s="55"/>
      <c r="C10" s="55"/>
      <c r="D10" s="55"/>
      <c r="E10" s="56">
        <f>คีย์!M47</f>
        <v>3.607142857142857</v>
      </c>
      <c r="F10" s="56">
        <f>คีย์!M48</f>
        <v>0.9164862737363231</v>
      </c>
      <c r="G10" s="57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47" customFormat="1" ht="22.5">
      <c r="A11" s="58" t="s">
        <v>72</v>
      </c>
      <c r="B11" s="59"/>
      <c r="C11" s="59"/>
      <c r="D11" s="59"/>
      <c r="E11" s="60">
        <f>คีย์!N47</f>
        <v>4.142857142857143</v>
      </c>
      <c r="F11" s="60">
        <f>คีย์!N48</f>
        <v>0.7052336473499389</v>
      </c>
      <c r="G11" s="61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47" customFormat="1" ht="22.5">
      <c r="A12" s="62"/>
      <c r="B12" s="63"/>
      <c r="C12" s="63" t="s">
        <v>73</v>
      </c>
      <c r="D12" s="63"/>
      <c r="E12" s="64">
        <f>AVERAGE(E10:E11)</f>
        <v>3.875</v>
      </c>
      <c r="F12" s="64">
        <f>AVERAGE(F10:F11)</f>
        <v>0.810859960543131</v>
      </c>
      <c r="G12" s="65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47" customFormat="1" ht="22.5">
      <c r="A13" s="66" t="s">
        <v>74</v>
      </c>
      <c r="B13" s="67"/>
      <c r="C13" s="67"/>
      <c r="D13" s="67"/>
      <c r="E13" s="68"/>
      <c r="F13" s="68"/>
      <c r="G13" s="68"/>
    </row>
    <row r="14" spans="1:7" s="47" customFormat="1" ht="22.5">
      <c r="A14" s="69" t="s">
        <v>75</v>
      </c>
      <c r="B14" s="70"/>
      <c r="C14" s="70"/>
      <c r="D14" s="70"/>
      <c r="E14" s="71">
        <f>คีย์!O47</f>
        <v>3.7857142857142856</v>
      </c>
      <c r="F14" s="71">
        <f>คีย์!O48</f>
        <v>0.7382232351894278</v>
      </c>
      <c r="G14" s="72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47" customFormat="1" ht="22.5">
      <c r="A15" s="73" t="s">
        <v>76</v>
      </c>
      <c r="B15" s="74"/>
      <c r="C15" s="74"/>
      <c r="D15" s="74"/>
      <c r="E15" s="75">
        <f>คีย์!P47</f>
        <v>4.178571428571429</v>
      </c>
      <c r="F15" s="75">
        <f>คีย์!P48</f>
        <v>0.7228324650199184</v>
      </c>
      <c r="G15" s="76" t="str">
        <f>IF(E15&gt;4.5,"มากที่สุด",IF(E15&gt;3.5,"มาก",IF(E15&gt;2.5,"ปานกลาง",IF(E15&gt;1.5,"น้อย",IF(E15&lt;=1.5,"น้อยที่สุด")))))</f>
        <v>มาก</v>
      </c>
    </row>
    <row r="16" spans="1:7" s="47" customFormat="1" ht="22.5">
      <c r="A16" s="77"/>
      <c r="B16" s="78"/>
      <c r="C16" s="78" t="s">
        <v>77</v>
      </c>
      <c r="D16" s="78"/>
      <c r="E16" s="79">
        <f>AVERAGE(E14:E15)</f>
        <v>3.982142857142857</v>
      </c>
      <c r="F16" s="79">
        <f>AVERAGE(F14:F15)</f>
        <v>0.730527850104673</v>
      </c>
      <c r="G16" s="80" t="str">
        <f>IF(E16&gt;4.5,"มากที่สุด",IF(E16&gt;3.5,"มาก",IF(E16&gt;2.5,"ปานกลาง",IF(E16&gt;1.5,"น้อย",IF(E16&lt;=1.5,"น้อยที่สุด")))))</f>
        <v>มาก</v>
      </c>
    </row>
    <row r="17" spans="1:7" s="47" customFormat="1" ht="22.5">
      <c r="A17" s="66" t="s">
        <v>78</v>
      </c>
      <c r="B17" s="67"/>
      <c r="C17" s="67"/>
      <c r="D17" s="67"/>
      <c r="E17" s="68"/>
      <c r="F17" s="68"/>
      <c r="G17" s="68"/>
    </row>
    <row r="18" spans="1:7" s="47" customFormat="1" ht="22.5">
      <c r="A18" s="69" t="s">
        <v>79</v>
      </c>
      <c r="B18" s="70"/>
      <c r="C18" s="70"/>
      <c r="D18" s="70"/>
      <c r="E18" s="71">
        <f>คีย์!Q47</f>
        <v>3.9285714285714284</v>
      </c>
      <c r="F18" s="71">
        <f>คีย์!Q48</f>
        <v>0.7163989902474126</v>
      </c>
      <c r="G18" s="72" t="str">
        <f>IF(E18&gt;4.5,"มากที่สุด",IF(E18&gt;3.5,"มาก",IF(E18&gt;2.5,"ปานกลาง",IF(E18&gt;1.5,"น้อย",IF(E18&lt;=1.5,"น้อยที่สุด")))))</f>
        <v>มาก</v>
      </c>
    </row>
    <row r="19" spans="1:7" s="47" customFormat="1" ht="22.5">
      <c r="A19" s="58" t="s">
        <v>80</v>
      </c>
      <c r="B19" s="59"/>
      <c r="C19" s="59"/>
      <c r="D19" s="81"/>
      <c r="E19" s="60">
        <f>คีย์!R47</f>
        <v>3.6785714285714284</v>
      </c>
      <c r="F19" s="60">
        <f>คีย์!R48</f>
        <v>0.8189230248533251</v>
      </c>
      <c r="G19" s="82" t="str">
        <f>IF(E19&gt;4.5,"มากที่สุด",IF(E19&gt;3.5,"มาก",IF(E19&gt;2.5,"ปานกลาง",IF(E19&gt;1.5,"น้อย",IF(E19&lt;=1.5,"น้อยที่สุด")))))</f>
        <v>มาก</v>
      </c>
    </row>
    <row r="20" spans="1:7" s="47" customFormat="1" ht="22.5">
      <c r="A20" s="83"/>
      <c r="B20" s="84"/>
      <c r="C20" s="78" t="s">
        <v>81</v>
      </c>
      <c r="D20" s="84"/>
      <c r="E20" s="85">
        <f>AVERAGE(E18:E19)</f>
        <v>3.8035714285714284</v>
      </c>
      <c r="F20" s="85">
        <f>AVERAGE(F18:F19)</f>
        <v>0.7676610075503689</v>
      </c>
      <c r="G20" s="82" t="str">
        <f>IF(E20&gt;4.5,"มากที่สุด",IF(E20&gt;3.5,"มาก",IF(E20&gt;2.5,"ปานกลาง",IF(E20&gt;1.5,"น้อย",IF(E20&lt;=1.5,"น้อยที่สุด")))))</f>
        <v>มาก</v>
      </c>
    </row>
    <row r="21" spans="1:7" s="47" customFormat="1" ht="22.5">
      <c r="A21" s="54" t="s">
        <v>105</v>
      </c>
      <c r="B21" s="55"/>
      <c r="C21" s="55"/>
      <c r="D21" s="55"/>
      <c r="E21" s="56"/>
      <c r="F21" s="56"/>
      <c r="G21" s="86"/>
    </row>
    <row r="22" spans="1:7" s="70" customFormat="1" ht="22.5">
      <c r="A22" s="69" t="s">
        <v>82</v>
      </c>
      <c r="E22" s="71">
        <f>คีย์!S47</f>
        <v>4.357142857142857</v>
      </c>
      <c r="F22" s="71">
        <f>คีย์!S48</f>
        <v>0.6784669927988103</v>
      </c>
      <c r="G22" s="72" t="str">
        <f aca="true" t="shared" si="0" ref="G22:G27">IF(E22&gt;4.5,"มากที่สุด",IF(E22&gt;3.5,"มาก",IF(E22&gt;2.5,"ปานกลาง",IF(E22&gt;1.5,"น้อย",IF(E22&lt;=1.5,"น้อยที่สุด")))))</f>
        <v>มาก</v>
      </c>
    </row>
    <row r="23" spans="1:7" s="88" customFormat="1" ht="22.5">
      <c r="A23" s="87" t="s">
        <v>106</v>
      </c>
      <c r="E23" s="89">
        <f>คีย์!T47</f>
        <v>4.107142857142857</v>
      </c>
      <c r="F23" s="89">
        <f>คีย์!T48</f>
        <v>0.785954749158543</v>
      </c>
      <c r="G23" s="72" t="str">
        <f t="shared" si="0"/>
        <v>มาก</v>
      </c>
    </row>
    <row r="24" spans="1:7" s="88" customFormat="1" ht="22.5">
      <c r="A24" s="87" t="s">
        <v>107</v>
      </c>
      <c r="E24" s="89">
        <f>คีย์!U47</f>
        <v>4.321428571428571</v>
      </c>
      <c r="F24" s="89">
        <f>คีย์!U48</f>
        <v>0.7723735149271029</v>
      </c>
      <c r="G24" s="72" t="str">
        <f t="shared" si="0"/>
        <v>มาก</v>
      </c>
    </row>
    <row r="25" spans="1:7" s="88" customFormat="1" ht="22.5">
      <c r="A25" s="87" t="s">
        <v>109</v>
      </c>
      <c r="E25" s="89">
        <f>คีย์!V47</f>
        <v>3.9642857142857144</v>
      </c>
      <c r="F25" s="89">
        <f>คีย์!V48</f>
        <v>0.7444681351359537</v>
      </c>
      <c r="G25" s="72" t="str">
        <f t="shared" si="0"/>
        <v>มาก</v>
      </c>
    </row>
    <row r="26" spans="1:7" s="88" customFormat="1" ht="22.5">
      <c r="A26" s="87" t="s">
        <v>108</v>
      </c>
      <c r="E26" s="89">
        <f>คีย์!W47</f>
        <v>4.214285714285714</v>
      </c>
      <c r="F26" s="89">
        <f>คีย์!W48</f>
        <v>0.6862211530545173</v>
      </c>
      <c r="G26" s="72" t="str">
        <f t="shared" si="0"/>
        <v>มาก</v>
      </c>
    </row>
    <row r="27" spans="1:7" s="88" customFormat="1" ht="22.5">
      <c r="A27" s="87" t="s">
        <v>111</v>
      </c>
      <c r="E27" s="89">
        <f>คีย์!X47</f>
        <v>4.071428571428571</v>
      </c>
      <c r="F27" s="89">
        <f>คีย์!X48</f>
        <v>0.7663560447348128</v>
      </c>
      <c r="G27" s="72" t="str">
        <f t="shared" si="0"/>
        <v>มาก</v>
      </c>
    </row>
    <row r="28" spans="1:7" s="47" customFormat="1" ht="22.5">
      <c r="A28" s="58" t="s">
        <v>112</v>
      </c>
      <c r="B28" s="59"/>
      <c r="C28" s="59"/>
      <c r="D28" s="59"/>
      <c r="E28" s="60">
        <f>คีย์!Y47</f>
        <v>4.285714285714286</v>
      </c>
      <c r="F28" s="60">
        <f>คีย์!Y48</f>
        <v>0.5998236072282901</v>
      </c>
      <c r="G28" s="82" t="str">
        <f>IF(E28&gt;4.5,"มากที่สุด",IF(E28&gt;3.5,"มาก",IF(E28&gt;2.5,"ปานกลาง",IF(E28&gt;1.5,"น้อย",IF(E28&lt;=1.5,"น้อยที่สุด")))))</f>
        <v>มาก</v>
      </c>
    </row>
    <row r="29" spans="1:7" s="47" customFormat="1" ht="22.5" thickBot="1">
      <c r="A29" s="77"/>
      <c r="B29" s="78"/>
      <c r="C29" s="78" t="s">
        <v>83</v>
      </c>
      <c r="D29" s="78"/>
      <c r="E29" s="79">
        <f>AVERAGE(E18:E28)</f>
        <v>4.073214285714285</v>
      </c>
      <c r="F29" s="79">
        <f>AVERAGE(F18:F28)</f>
        <v>0.7336647219689137</v>
      </c>
      <c r="G29" s="90" t="str">
        <f>IF(E29&gt;4.5,"มากที่สุด",IF(E29&gt;3.5,"มาก",IF(E29&gt;2.5,"ปานกลาง",IF(E29&gt;1.5,"น้อย",IF(E29&lt;=1.5,"น้อยที่สุด")))))</f>
        <v>มาก</v>
      </c>
    </row>
    <row r="30" spans="1:7" s="47" customFormat="1" ht="23.25" thickBot="1" thickTop="1">
      <c r="A30" s="106" t="s">
        <v>84</v>
      </c>
      <c r="B30" s="107"/>
      <c r="C30" s="107"/>
      <c r="D30" s="108"/>
      <c r="E30" s="91">
        <f>คีย์!Z47</f>
        <v>4.049450549450549</v>
      </c>
      <c r="F30" s="91">
        <f>คีย์!Z48</f>
        <v>0.7697981741683114</v>
      </c>
      <c r="G30" s="92" t="str">
        <f>IF(E30&gt;4.5,"มากที่สุด",IF(E30&gt;3.5,"มาก",IF(E30&gt;2.5,"ปานกลาง",IF(E30&gt;1.5,"น้อย",IF(E30&lt;=1.5,"น้อยที่สุด")))))</f>
        <v>มาก</v>
      </c>
    </row>
    <row r="31" ht="24" thickTop="1"/>
    <row r="33" spans="1:7" ht="24">
      <c r="A33" s="97" t="s">
        <v>110</v>
      </c>
      <c r="B33" s="97"/>
      <c r="C33" s="97"/>
      <c r="D33" s="97"/>
      <c r="E33" s="97"/>
      <c r="F33" s="97"/>
      <c r="G33" s="97"/>
    </row>
    <row r="35" ht="24">
      <c r="A35" s="29" t="s">
        <v>143</v>
      </c>
    </row>
    <row r="36" ht="24">
      <c r="A36" s="29" t="s">
        <v>144</v>
      </c>
    </row>
    <row r="37" ht="24">
      <c r="A37" s="29" t="s">
        <v>113</v>
      </c>
    </row>
    <row r="38" ht="24">
      <c r="A38" s="29" t="s">
        <v>132</v>
      </c>
    </row>
    <row r="39" ht="24">
      <c r="A39" s="29"/>
    </row>
  </sheetData>
  <sheetProtection/>
  <mergeCells count="5">
    <mergeCell ref="A7:D8"/>
    <mergeCell ref="E7:G7"/>
    <mergeCell ref="A30:D30"/>
    <mergeCell ref="A1:G1"/>
    <mergeCell ref="A33:G3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7109375" style="1" customWidth="1"/>
    <col min="2" max="2" width="67.28125" style="1" customWidth="1"/>
    <col min="3" max="16384" width="8.7109375" style="1" customWidth="1"/>
  </cols>
  <sheetData>
    <row r="1" spans="1:3" ht="24">
      <c r="A1" s="97" t="s">
        <v>127</v>
      </c>
      <c r="B1" s="97"/>
      <c r="C1" s="97"/>
    </row>
    <row r="3" ht="24">
      <c r="A3" s="16" t="s">
        <v>44</v>
      </c>
    </row>
    <row r="4" ht="24">
      <c r="A4" s="1" t="s">
        <v>17</v>
      </c>
    </row>
    <row r="5" ht="14.25" customHeight="1" thickBot="1"/>
    <row r="6" spans="1:3" ht="24" thickTop="1">
      <c r="A6" s="27" t="s">
        <v>0</v>
      </c>
      <c r="B6" s="27" t="s">
        <v>1</v>
      </c>
      <c r="C6" s="27" t="s">
        <v>2</v>
      </c>
    </row>
    <row r="7" spans="1:3" ht="24">
      <c r="A7" s="23">
        <v>1</v>
      </c>
      <c r="B7" s="28" t="s">
        <v>121</v>
      </c>
      <c r="C7" s="23">
        <v>1</v>
      </c>
    </row>
    <row r="8" spans="1:3" ht="24">
      <c r="A8" s="17">
        <v>2</v>
      </c>
      <c r="B8" s="18" t="s">
        <v>122</v>
      </c>
      <c r="C8" s="17">
        <v>1</v>
      </c>
    </row>
    <row r="9" spans="1:3" ht="24">
      <c r="A9" s="17">
        <v>3</v>
      </c>
      <c r="B9" s="18" t="s">
        <v>123</v>
      </c>
      <c r="C9" s="17">
        <v>1</v>
      </c>
    </row>
    <row r="10" spans="1:3" ht="24">
      <c r="A10" s="17">
        <v>4</v>
      </c>
      <c r="B10" s="19" t="s">
        <v>45</v>
      </c>
      <c r="C10" s="17">
        <v>1</v>
      </c>
    </row>
    <row r="11" spans="1:3" ht="24" thickBot="1">
      <c r="A11" s="20">
        <v>5</v>
      </c>
      <c r="B11" s="21" t="s">
        <v>50</v>
      </c>
      <c r="C11" s="20">
        <v>1</v>
      </c>
    </row>
    <row r="12" ht="24" thickTop="1"/>
    <row r="13" ht="24">
      <c r="A13" s="1" t="s">
        <v>18</v>
      </c>
    </row>
    <row r="14" ht="12" customHeight="1" thickBot="1"/>
    <row r="15" spans="1:3" ht="24" thickTop="1">
      <c r="A15" s="27" t="s">
        <v>0</v>
      </c>
      <c r="B15" s="27" t="s">
        <v>1</v>
      </c>
      <c r="C15" s="27" t="s">
        <v>2</v>
      </c>
    </row>
    <row r="16" spans="1:3" ht="24">
      <c r="A16" s="23">
        <v>1</v>
      </c>
      <c r="B16" s="25" t="s">
        <v>54</v>
      </c>
      <c r="C16" s="23">
        <v>2</v>
      </c>
    </row>
    <row r="17" spans="1:3" ht="24">
      <c r="A17" s="17">
        <v>2</v>
      </c>
      <c r="B17" s="19" t="s">
        <v>55</v>
      </c>
      <c r="C17" s="17">
        <v>1</v>
      </c>
    </row>
    <row r="18" spans="1:3" ht="24" thickBot="1">
      <c r="A18" s="20">
        <v>3</v>
      </c>
      <c r="B18" s="21" t="s">
        <v>56</v>
      </c>
      <c r="C18" s="20">
        <v>1</v>
      </c>
    </row>
    <row r="19" spans="1:3" ht="24" thickTop="1">
      <c r="A19" s="19"/>
      <c r="B19" s="19"/>
      <c r="C19" s="17"/>
    </row>
    <row r="20" spans="1:3" ht="24">
      <c r="A20" s="19"/>
      <c r="B20" s="19"/>
      <c r="C20" s="17"/>
    </row>
    <row r="21" spans="1:3" ht="24">
      <c r="A21" s="19"/>
      <c r="B21" s="19"/>
      <c r="C21" s="17"/>
    </row>
    <row r="22" spans="1:3" ht="24">
      <c r="A22" s="19"/>
      <c r="B22" s="19"/>
      <c r="C22" s="17"/>
    </row>
    <row r="23" spans="1:3" ht="24">
      <c r="A23" s="19"/>
      <c r="B23" s="19"/>
      <c r="C23" s="17"/>
    </row>
    <row r="24" spans="1:3" ht="24">
      <c r="A24" s="19"/>
      <c r="B24" s="19"/>
      <c r="C24" s="17"/>
    </row>
    <row r="25" spans="1:3" ht="24">
      <c r="A25" s="19"/>
      <c r="B25" s="19"/>
      <c r="C25" s="1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2011-06-20T07:33:55Z</cp:lastPrinted>
  <dcterms:created xsi:type="dcterms:W3CDTF">2006-03-16T15:57:13Z</dcterms:created>
  <dcterms:modified xsi:type="dcterms:W3CDTF">2011-06-20T07:34:21Z</dcterms:modified>
  <cp:category/>
  <cp:version/>
  <cp:contentType/>
  <cp:contentStatus/>
</cp:coreProperties>
</file>