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2"/>
  </bookViews>
  <sheets>
    <sheet name="คีย์ข้อมูล" sheetId="1" r:id="rId1"/>
    <sheet name="คีย์ข้อมูล (ช่วงเวลา)" sheetId="2" r:id="rId2"/>
    <sheet name="บทสรุป" sheetId="3" r:id="rId3"/>
    <sheet name="สรุปผล" sheetId="4" r:id="rId4"/>
    <sheet name="ข้อเสนอแนะ" sheetId="5" r:id="rId5"/>
  </sheets>
  <definedNames/>
  <calcPr fullCalcOnLoad="1"/>
</workbook>
</file>

<file path=xl/sharedStrings.xml><?xml version="1.0" encoding="utf-8"?>
<sst xmlns="http://schemas.openxmlformats.org/spreadsheetml/2006/main" count="241" uniqueCount="199">
  <si>
    <t>ที่</t>
  </si>
  <si>
    <t>SD</t>
  </si>
  <si>
    <t>X</t>
  </si>
  <si>
    <t>N</t>
  </si>
  <si>
    <t>รวม</t>
  </si>
  <si>
    <t>รายการ</t>
  </si>
  <si>
    <t>ความถี่</t>
  </si>
  <si>
    <t>ร้อยละ</t>
  </si>
  <si>
    <t>จำนวน</t>
  </si>
  <si>
    <t xml:space="preserve"> - 3 -</t>
  </si>
  <si>
    <t>ระดับความคิดเห็น</t>
  </si>
  <si>
    <t>การประชาสัมพันธ์</t>
  </si>
  <si>
    <t>ข้อมูลทั่วไป</t>
  </si>
  <si>
    <t>E-mail</t>
  </si>
  <si>
    <t>SMS</t>
  </si>
  <si>
    <t>เพื่อน</t>
  </si>
  <si>
    <t>web</t>
  </si>
  <si>
    <t>คณะ</t>
  </si>
  <si>
    <t>อาจารย์</t>
  </si>
  <si>
    <t>ป้าย</t>
  </si>
  <si>
    <t>บทสรุปสำหรับผู้บริหาร</t>
  </si>
  <si>
    <t>ผ่านมาโดยบังเอิญ</t>
  </si>
  <si>
    <t>รวมเฉลี่ย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</si>
  <si>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</si>
  <si>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</si>
  <si>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- 4 -</t>
  </si>
  <si>
    <t>กลุ่มสาขา</t>
  </si>
  <si>
    <t>สาขาวิชา</t>
  </si>
  <si>
    <t>กลุ่มสังคมศาสตร์</t>
  </si>
  <si>
    <t>กลุ่มวิทยาศาสตร์สุขภาพ</t>
  </si>
  <si>
    <t>กลุ่มวิทยาศาสตร์เทคโนโลยี</t>
  </si>
  <si>
    <t xml:space="preserve"> - 5 -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</si>
  <si>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จำแนกตามกลุ่มสาขา</t>
    </r>
  </si>
  <si>
    <t>สังคมศาสตร์</t>
  </si>
  <si>
    <t>วิทยาศาสตร์เทคโนโลยี</t>
  </si>
  <si>
    <t>วิทยาศาสตร์สุขภาพ</t>
  </si>
  <si>
    <t>1. ด้านการดำเนินการโครงการฯ</t>
  </si>
  <si>
    <t>ระดับ</t>
  </si>
  <si>
    <t>เว็บ</t>
  </si>
  <si>
    <t>อ.</t>
  </si>
  <si>
    <t>เมลล์</t>
  </si>
  <si>
    <t>แผ่น</t>
  </si>
  <si>
    <t>อื่น ๆ</t>
  </si>
  <si>
    <t>แหล่ง</t>
  </si>
  <si>
    <t>เมล์</t>
  </si>
  <si>
    <t>ปริญญาโท</t>
  </si>
  <si>
    <t>ปริญญาเอก</t>
  </si>
  <si>
    <r>
      <t>ตอนที่ 3</t>
    </r>
    <r>
      <rPr>
        <b/>
        <sz val="16"/>
        <rFont val="TH SarabunPSK"/>
        <family val="2"/>
      </rPr>
      <t xml:space="preserve"> ข้อเสนอแนะ</t>
    </r>
  </si>
  <si>
    <t>มิ.ย.</t>
  </si>
  <si>
    <t>ก.ค.</t>
  </si>
  <si>
    <t>ส.ค.</t>
  </si>
  <si>
    <t>ก.ย.</t>
  </si>
  <si>
    <t>ภาคเรียนที่ 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</si>
  <si>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</si>
  <si>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</si>
  <si>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</si>
  <si>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</si>
  <si>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</si>
  <si>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</si>
  <si>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</si>
  <si>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</si>
  <si>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ภาคเรียนที่ 2</t>
  </si>
  <si>
    <t>ภาคเรียนที่ 3</t>
  </si>
  <si>
    <t>วัน</t>
  </si>
  <si>
    <t>ม.</t>
  </si>
  <si>
    <t>บว.</t>
  </si>
  <si>
    <t>FB</t>
  </si>
  <si>
    <t>mail</t>
  </si>
  <si>
    <t>มือถือ</t>
  </si>
  <si>
    <t>sms</t>
  </si>
  <si>
    <t>จ.ม.</t>
  </si>
  <si>
    <t>HLM</t>
  </si>
  <si>
    <t>kukietk@hotmail.com</t>
  </si>
  <si>
    <t>081-6045949</t>
  </si>
  <si>
    <t>ไม่ระบุ</t>
  </si>
  <si>
    <t>suda773@hotmail.com</t>
  </si>
  <si>
    <t>087-3020718</t>
  </si>
  <si>
    <t>jet_nu@hotmail.com</t>
  </si>
  <si>
    <t>089-6341910</t>
  </si>
  <si>
    <t>jindawanu@hotmail.com</t>
  </si>
  <si>
    <t>daw.chunse@hotmail.com</t>
  </si>
  <si>
    <t>081-8877035</t>
  </si>
  <si>
    <t>ณ ห้องปราบไตรจักร 54 (Self-Access Room) อาคารปราบไตรจักร มหาวิทยาลัยนเรศวร</t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</si>
  <si>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จำแนกตามระดับการศึกษา</t>
    </r>
  </si>
  <si>
    <t>ระดับการศึกษา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</si>
  <si>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จำแนกตามการรับทราบแหล่งข้อมูลการจัดโครงการ</t>
    </r>
  </si>
  <si>
    <t>แหล่งข้อมูล</t>
  </si>
  <si>
    <t>คณะที่สังกัด</t>
  </si>
  <si>
    <t>อาจารย์ที่ปรึกษา</t>
  </si>
  <si>
    <t>แผ่นประชาสัมพันธ์</t>
  </si>
  <si>
    <t>เจ้าหน้าที่บัณฑิตวิทยาลัย</t>
  </si>
  <si>
    <t>Website</t>
  </si>
  <si>
    <t xml:space="preserve">   1.1  การประชาสัมพันธ์และการแจ้งข่าว</t>
  </si>
  <si>
    <t xml:space="preserve">   1.2  การลงทะเบียนเข้าร่วมโครงการฯ</t>
  </si>
  <si>
    <t xml:space="preserve">   1.3  พิธีการ/พิธีกร</t>
  </si>
  <si>
    <t>2. ด้านเจ้าหน้าที่ผู้ให้บริการ</t>
  </si>
  <si>
    <t xml:space="preserve">    2.1  การประสานงาน/การรับแจ้งข่าว/การให้ข้อมูลเกี่ยวกับโครงการ</t>
  </si>
  <si>
    <t xml:space="preserve">    2.2  การอำนวยความสะดวกในการเข้าร่วมโครงการ</t>
  </si>
  <si>
    <t>3. ด้านสิ่งอำนวยความสะดวก</t>
  </si>
  <si>
    <t xml:space="preserve">    3.1  สถานที่จัดโครงการฯ</t>
  </si>
  <si>
    <t xml:space="preserve">    3.2  โสตทัศนูปกรณ์</t>
  </si>
  <si>
    <t>4. ด้านคุณภาพการให้บริการ (โครงการอบรมสถิติฯ)</t>
  </si>
  <si>
    <r>
      <t>ตาราง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</si>
  <si>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 xml:space="preserve"> - 6 -</t>
  </si>
  <si>
    <t xml:space="preserve"> - 7 -</t>
  </si>
  <si>
    <t>5. ข้อเสนอแนะอื่นๆ</t>
  </si>
  <si>
    <t>ภาคเรียนที่/เดือน</t>
  </si>
  <si>
    <t xml:space="preserve"> - ภาคเรียนที่ 1 </t>
  </si>
  <si>
    <t>มิถุนายน</t>
  </si>
  <si>
    <t>กรกฎาคม</t>
  </si>
  <si>
    <t>สิงหาคม</t>
  </si>
  <si>
    <t>กันยายน</t>
  </si>
  <si>
    <t xml:space="preserve"> - ภาคเรียนที่ 2</t>
  </si>
  <si>
    <t>ตุลาคม</t>
  </si>
  <si>
    <t>พฤศจิกายน</t>
  </si>
  <si>
    <t>ธันวาคม</t>
  </si>
  <si>
    <t>มกราคม</t>
  </si>
  <si>
    <t xml:space="preserve"> - ภาคเรียนที่ 3</t>
  </si>
  <si>
    <t>กุมภาพันธ์</t>
  </si>
  <si>
    <t>มีนาคม</t>
  </si>
  <si>
    <t>เมษายน</t>
  </si>
  <si>
    <t>พฤษภาคม</t>
  </si>
  <si>
    <t>2. ช่วงระยะเวลาที่ต้องการให้จัดโครงการครั้งต่อไป</t>
  </si>
  <si>
    <t>จันทร์ - ศุกร์</t>
  </si>
  <si>
    <t>เสาร์ - อาทิตย์</t>
  </si>
  <si>
    <t>3. วันที่เหมาะสมที่ต้องการให้จัดโครงการครั้งต่อไป</t>
  </si>
  <si>
    <t>วันที่</t>
  </si>
  <si>
    <t xml:space="preserve"> - 8 -</t>
  </si>
  <si>
    <t>4. ช่องทางที่ต้องการให้ประชาสัมพันธ์การจัดโครงการ</t>
  </si>
  <si>
    <t>เว็บไซต์มหาวิทยาลัย</t>
  </si>
  <si>
    <t>เว็บไซต์บัณฑิตวิทยาลัย</t>
  </si>
  <si>
    <t>เว็บไซต์คณะ</t>
  </si>
  <si>
    <t>ช่องทางการประชาสัมพันธ์</t>
  </si>
  <si>
    <t>Facebook ของบัณฑิตวิทยาลัย</t>
  </si>
  <si>
    <t>โทรศัพท์มือถือ</t>
  </si>
  <si>
    <t>ป้ายประชาสัมพันธ์/บอร์ดประชาสัมพันธ์</t>
  </si>
  <si>
    <t>จดหมาย</t>
  </si>
  <si>
    <t>ผลประเมินโครงการอบรมสถิติเพื่อการวิจัยสำหรับนิสิตบัณฑิตศึกษา ระยะที่ 3</t>
  </si>
  <si>
    <t>เรื่อง "การวิเคราะห์ข้อมูลอนุกรมเวลาด้วยโปรแกรม Stata"</t>
  </si>
  <si>
    <t>วันที่ 9 - 10  สิงหาคม  2554</t>
  </si>
  <si>
    <t>TEL</t>
  </si>
  <si>
    <t>MEL</t>
  </si>
  <si>
    <t>จด</t>
  </si>
  <si>
    <t>SPSS Advance</t>
  </si>
  <si>
    <t>nutmsameau@gmail.com</t>
  </si>
  <si>
    <t>hondew@hotmail.com</t>
  </si>
  <si>
    <t>Systemetic Analysis</t>
  </si>
  <si>
    <t>Action Research</t>
  </si>
  <si>
    <t>R&amp;D</t>
  </si>
  <si>
    <t>Linkage Analysis &amp; GIS</t>
  </si>
  <si>
    <t>การวิจัยเชิงคุณภาพ</t>
  </si>
  <si>
    <t>การวิเคราะห์ข้อมูลเชิงคุณภาพ</t>
  </si>
  <si>
    <t>Mixed Method</t>
  </si>
  <si>
    <t>989/41 หมู่3 บ้านพฤกษ์ภิรมณ์ ต.อรัญญิก อ.เมือง จ.พิษณุโลก 65130</t>
  </si>
  <si>
    <t>aweera05@gmail.com</t>
  </si>
  <si>
    <t>o.pongsak@hotmail.com</t>
  </si>
  <si>
    <t>089-5673624</t>
  </si>
  <si>
    <t>ppisith@hotmail.com</t>
  </si>
  <si>
    <t>Muti-level Analysis</t>
  </si>
  <si>
    <t>pornnapas85@hotmail.com</t>
  </si>
  <si>
    <t>ต้องการให้เชิญวิทยากรจากสาขาเศรษฐศาสตร์มาเป็นวิทยากรบรรยาย</t>
  </si>
  <si>
    <t>Hirrarehical Model</t>
  </si>
  <si>
    <t>Panel data Analysis</t>
  </si>
  <si>
    <t>จนท.บัณฑิต</t>
  </si>
  <si>
    <t>Simultaneous Equation</t>
  </si>
  <si>
    <t>Two Stage Least Square</t>
  </si>
  <si>
    <t>สถิติที่เกี่ยวข้องกับสาขาวิทยาศาสตร์สุขภาพ</t>
  </si>
  <si>
    <t xml:space="preserve">          จากตาราง 1 พบว่า ผู้ตอบแบบสอบถามเป็นนิสิตระดับปริญญาเอก ร้อยละ 60.00 และปริญญาโท ร้อยละ 40.00</t>
  </si>
  <si>
    <t xml:space="preserve">            (ตอบได้มากกว่า 1 ข้อ)</t>
  </si>
  <si>
    <t xml:space="preserve">          จากตาราง 3 พบว่า ผู้ตอบแบบสอบถามรับทราบแหล่งข้อมูลการจัดโครงการจาก Website ร้อยละ 53.57 </t>
  </si>
  <si>
    <t>อาจารย์ที่ปรึกษาและE-mail  ร้อยละ 14.29 และคณะที่สังกัด ร้อยละ 10.71</t>
  </si>
  <si>
    <t>N = 20</t>
  </si>
  <si>
    <t xml:space="preserve">    4.2 การอบรมสถิติ เรื่อง "Introduction to Time Series Analysis"</t>
  </si>
  <si>
    <t xml:space="preserve">    4.3 การอบรมสถิติ เรื่อง "Smoothing teachniques and ARIMA"</t>
  </si>
  <si>
    <t xml:space="preserve">    4.4 การอบรมสถิติ เรื่อง "Applied Regression Analysis to Time Series"</t>
  </si>
  <si>
    <t xml:space="preserve">    4.5 การอบรมสถิติ เรื่อง "ARIMAX and Intervention Analysis"</t>
  </si>
  <si>
    <t xml:space="preserve">    4.6  วิทยากร ผู้ช่วยศาสตราจารย์ ดร.ทวีศักดิ์ ศิริพรไพบูลย์</t>
  </si>
  <si>
    <t xml:space="preserve">    4.7  ประโยชน์ที่ได้รับจากการเข้ารับการอบรม</t>
  </si>
  <si>
    <t xml:space="preserve">    4.1 วัตถุประสงค์ของการจัดโครงการฯ</t>
  </si>
  <si>
    <t xml:space="preserve">    4.8  ระยะเวลาในการจัดโครงการฯ</t>
  </si>
  <si>
    <t xml:space="preserve">    4.9  เอกสารประกอบโครงการฯ</t>
  </si>
  <si>
    <t xml:space="preserve">               จากตาราง 4 พบว่าภาพรวมของการดำเนินโครงการ อยู่ในระดับมาก (ค่าเฉลี่ย 3.94) และเมื่อพิจารณารายข้อ</t>
  </si>
  <si>
    <t>(ค่าเฉลี่ย 4.15) รองลงมา คือ วิทยากร ผู้ช่วยศาสตราจารย์ ดร.ทวีศักดิ์ ศิริพรไพบูลย์ (ค่าเฉลี่ย 4.10) และสถานที่จัดโครงการฯ</t>
  </si>
  <si>
    <t>และประโยชน์ที่ได้รับจากการเข้ารับการอบรม (ค่าเฉลี่ย 4.05)</t>
  </si>
  <si>
    <t>ผลการประเมินโครงการอบรมสถิติเพื่อการวิจัยสำหรับนิสิตบัณฑิตศึกษา ระยะที่ 3</t>
  </si>
  <si>
    <t xml:space="preserve">             จากการจัดโครงการอบรมสถิติเพื่อการวิจัยสำหรับนิสิตบัณฑิตศึกษา ระยะที่ 3 เรื่อง "การวิเคราะห์ข้อมูลอนุกรมเวลา</t>
  </si>
  <si>
    <t xml:space="preserve">ด้วยโปรแกรม Stata"  ระหว่างวันที่ 9 - 10 สิงหาคม 2554 ณ ห้องปราบไตรจักร 54 (Self-Access Room) อาคารปราบไตรจักร </t>
  </si>
  <si>
    <t xml:space="preserve">มหาวิทยาลัยนเรศวร มีผู้เข้าร่วมโครงการจำนวนทั้งสิ้น 24 คน ผู้ตอบแบบสอบถาม จำนวน 20 คน คิดเป็นร้อยละ 83.33 </t>
  </si>
  <si>
    <t>และกลุ่มสาขาวิทยาศาสตร์เทคโนโลยี ร้อยละ 30.00</t>
  </si>
  <si>
    <t xml:space="preserve">          จากตาราง 2 พบว่า ผู้ตอบแบบสอบถามสังกัดกลุ่มสาขาวิทยาศาสตร์สุขภาพ และกลุ่มสาขาสังคมศาสตร์ ร้อยละ 35.00 </t>
  </si>
  <si>
    <t xml:space="preserve">              ความคิดเห็นเกี่ยวกับการจัดโครงการอบรมสถิติเพื่อการวิจัยสำหรับนิสิตบัณฑิตศึกษา ระยะที่ 3 ในภาพรวมอยู่ใน</t>
  </si>
  <si>
    <t>(ค่าเฉลี่ย 4.10) และสถานที่จัดโครงการฯ และประโยชน์ที่ได้รับจากการเข้ารับการอบรม (ค่าเฉลี่ย 4.05)</t>
  </si>
  <si>
    <t xml:space="preserve">นิสิตระดับปริญญาเอก ร้อยละ 60.00 และปริญญาโท ร้อยละ 40.00 สังกัดกลุ่มสาขาวิทยาศาสตร์สุขภาพและกลุ่มสาขา </t>
  </si>
  <si>
    <t xml:space="preserve">สังคมศาสตร์ ร้อยละ 35.00 และกลุ่มสาขาวิทยาศาสตร์เทคโนโลยี ร้อยละ 30.00 รับทราบแหล่งข้อมูลการจัดโครงการจาก </t>
  </si>
  <si>
    <t>Website ร้อยละ 53.57  อาจารย์ที่ปรึกษาและE-mail  ร้อยละ 14.29 และคณะที่สังกัด ร้อยละ 10.71</t>
  </si>
  <si>
    <t xml:space="preserve">พบว่า ผู้เข้าร่วมโครงการฯ มีความพึงพอใจการอำนวยความสะดวกในการเข้าร่วมโครงการและโสตทัศนูปกรณ์ สูงที่สุด </t>
  </si>
  <si>
    <t>1. หัวข้อที่สนใจให้บัณฑิตวิทยาลัยจัดอบรมในครั้งต่อไป</t>
  </si>
  <si>
    <t>ระดับมาก (ค่าเฉลี่ย 3.94) และเมื่อพิจารณารายข้อพบว่า ผู้เข้าร่วมโครงการฯ มีความพึงพอใจการอำนวยความสะดวกในการ</t>
  </si>
  <si>
    <t xml:space="preserve">เข้าร่วมโครงการและโสตทัศนูปกรณ์ สูงที่สุด (ค่าเฉลี่ย 4.15) รองลงมา คือ วิทยากร ผู้ช่วยศาสตราจารย์ ดร.ทวีศักดิ์ ศิริพรไพบูลย์ 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</si>
</sst>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"/>
    <numFmt numFmtId="212" formatCode="0.00000"/>
    <numFmt numFmtId="213" formatCode="0.0000"/>
    <numFmt numFmtId="214" formatCode="0.000"/>
    <numFmt numFmtId="215" formatCode="0.0000000"/>
    <numFmt numFmtId="216" formatCode="0.000000"/>
    <numFmt numFmtId="217" formatCode="0.00000000"/>
    <numFmt numFmtId="218" formatCode="0.0000000000"/>
    <numFmt numFmtId="219" formatCode="0.000000000"/>
  </numFmts>
  <fonts count="41">
    <font>
      <sz val="14"/>
      <name val="Cordia New"/>
      <family val="0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b/>
      <sz val="17"/>
      <name val="TH SarabunPSK"/>
      <family val="2"/>
    </font>
    <font>
      <sz val="15"/>
      <color indexed="56"/>
      <name val="Cordia New"/>
      <family val="2"/>
    </font>
    <font>
      <sz val="16"/>
      <color indexed="8"/>
      <name val="TH SarabunPSK"/>
      <family val="2"/>
    </font>
    <font>
      <sz val="15"/>
      <color indexed="10"/>
      <name val="Cordia New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5.4"/>
      <color indexed="12"/>
      <name val="Cordia Ne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3" fillId="5" borderId="10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15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1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19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2" fontId="13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" fillId="3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0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2" fillId="25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15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26" borderId="10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0" xfId="49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6" fillId="15" borderId="0" xfId="0" applyFont="1" applyFill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6" fillId="27" borderId="0" xfId="0" applyFont="1" applyFill="1" applyAlignment="1">
      <alignment horizontal="center"/>
    </xf>
    <xf numFmtId="0" fontId="40" fillId="0" borderId="0" xfId="49" applyFont="1" applyBorder="1" applyAlignment="1" applyProtection="1">
      <alignment horizontal="center"/>
      <protection/>
    </xf>
    <xf numFmtId="0" fontId="13" fillId="0" borderId="21" xfId="0" applyFont="1" applyFill="1" applyBorder="1" applyAlignment="1">
      <alignment horizontal="center" vertical="top"/>
    </xf>
    <xf numFmtId="0" fontId="13" fillId="0" borderId="21" xfId="0" applyFont="1" applyBorder="1" applyAlignment="1">
      <alignment horizontal="left" vertical="top"/>
    </xf>
    <xf numFmtId="0" fontId="13" fillId="0" borderId="21" xfId="0" applyFont="1" applyBorder="1" applyAlignment="1">
      <alignment horizontal="center" vertical="top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" fontId="13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6" fillId="25" borderId="0" xfId="0" applyFont="1" applyFill="1" applyAlignment="1">
      <alignment horizontal="center"/>
    </xf>
    <xf numFmtId="0" fontId="2" fillId="25" borderId="12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2" fontId="13" fillId="0" borderId="37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51</xdr:row>
      <xdr:rowOff>0</xdr:rowOff>
    </xdr:from>
    <xdr:to>
      <xdr:col>28</xdr:col>
      <xdr:colOff>0</xdr:colOff>
      <xdr:row>51</xdr:row>
      <xdr:rowOff>0</xdr:rowOff>
    </xdr:to>
    <xdr:sp>
      <xdr:nvSpPr>
        <xdr:cNvPr id="1" name="Line 2"/>
        <xdr:cNvSpPr>
          <a:spLocks/>
        </xdr:cNvSpPr>
      </xdr:nvSpPr>
      <xdr:spPr>
        <a:xfrm>
          <a:off x="7019925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0</xdr:rowOff>
    </xdr:from>
    <xdr:to>
      <xdr:col>28</xdr:col>
      <xdr:colOff>0</xdr:colOff>
      <xdr:row>51</xdr:row>
      <xdr:rowOff>0</xdr:rowOff>
    </xdr:to>
    <xdr:sp>
      <xdr:nvSpPr>
        <xdr:cNvPr id="2" name="Line 3"/>
        <xdr:cNvSpPr>
          <a:spLocks/>
        </xdr:cNvSpPr>
      </xdr:nvSpPr>
      <xdr:spPr>
        <a:xfrm>
          <a:off x="7019925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0</xdr:rowOff>
    </xdr:from>
    <xdr:to>
      <xdr:col>28</xdr:col>
      <xdr:colOff>0</xdr:colOff>
      <xdr:row>51</xdr:row>
      <xdr:rowOff>0</xdr:rowOff>
    </xdr:to>
    <xdr:sp>
      <xdr:nvSpPr>
        <xdr:cNvPr id="3" name="Line 7"/>
        <xdr:cNvSpPr>
          <a:spLocks/>
        </xdr:cNvSpPr>
      </xdr:nvSpPr>
      <xdr:spPr>
        <a:xfrm>
          <a:off x="7019925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0</xdr:rowOff>
    </xdr:from>
    <xdr:to>
      <xdr:col>28</xdr:col>
      <xdr:colOff>0</xdr:colOff>
      <xdr:row>51</xdr:row>
      <xdr:rowOff>0</xdr:rowOff>
    </xdr:to>
    <xdr:sp>
      <xdr:nvSpPr>
        <xdr:cNvPr id="4" name="Line 8"/>
        <xdr:cNvSpPr>
          <a:spLocks/>
        </xdr:cNvSpPr>
      </xdr:nvSpPr>
      <xdr:spPr>
        <a:xfrm>
          <a:off x="7019925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0</xdr:rowOff>
    </xdr:from>
    <xdr:to>
      <xdr:col>28</xdr:col>
      <xdr:colOff>0</xdr:colOff>
      <xdr:row>51</xdr:row>
      <xdr:rowOff>0</xdr:rowOff>
    </xdr:to>
    <xdr:sp>
      <xdr:nvSpPr>
        <xdr:cNvPr id="5" name="Line 9"/>
        <xdr:cNvSpPr>
          <a:spLocks/>
        </xdr:cNvSpPr>
      </xdr:nvSpPr>
      <xdr:spPr>
        <a:xfrm>
          <a:off x="7019925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6429375" y="1552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>
      <xdr:nvSpPr>
        <xdr:cNvPr id="2" name="Line 3"/>
        <xdr:cNvSpPr>
          <a:spLocks/>
        </xdr:cNvSpPr>
      </xdr:nvSpPr>
      <xdr:spPr>
        <a:xfrm>
          <a:off x="6429375" y="1552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>
      <xdr:nvSpPr>
        <xdr:cNvPr id="3" name="Line 7"/>
        <xdr:cNvSpPr>
          <a:spLocks/>
        </xdr:cNvSpPr>
      </xdr:nvSpPr>
      <xdr:spPr>
        <a:xfrm>
          <a:off x="6429375" y="1552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>
      <xdr:nvSpPr>
        <xdr:cNvPr id="4" name="Line 8"/>
        <xdr:cNvSpPr>
          <a:spLocks/>
        </xdr:cNvSpPr>
      </xdr:nvSpPr>
      <xdr:spPr>
        <a:xfrm>
          <a:off x="6429375" y="1552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>
      <xdr:nvSpPr>
        <xdr:cNvPr id="5" name="Line 9"/>
        <xdr:cNvSpPr>
          <a:spLocks/>
        </xdr:cNvSpPr>
      </xdr:nvSpPr>
      <xdr:spPr>
        <a:xfrm>
          <a:off x="6429375" y="1552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utmsameau@gmail.com" TargetMode="External" /><Relationship Id="rId2" Type="http://schemas.openxmlformats.org/officeDocument/2006/relationships/hyperlink" Target="mailto:kukietk@hotmail.com" TargetMode="External" /><Relationship Id="rId3" Type="http://schemas.openxmlformats.org/officeDocument/2006/relationships/hyperlink" Target="mailto:hondew@hotmail.com" TargetMode="External" /><Relationship Id="rId4" Type="http://schemas.openxmlformats.org/officeDocument/2006/relationships/hyperlink" Target="mailto:jindawanu@hotmail.com" TargetMode="External" /><Relationship Id="rId5" Type="http://schemas.openxmlformats.org/officeDocument/2006/relationships/hyperlink" Target="mailto:suda773@hotmail.com" TargetMode="External" /><Relationship Id="rId6" Type="http://schemas.openxmlformats.org/officeDocument/2006/relationships/hyperlink" Target="mailto:jet_nu@hotmail.com" TargetMode="External" /><Relationship Id="rId7" Type="http://schemas.openxmlformats.org/officeDocument/2006/relationships/hyperlink" Target="mailto:daw.chunse@hotmail.com" TargetMode="External" /><Relationship Id="rId8" Type="http://schemas.openxmlformats.org/officeDocument/2006/relationships/hyperlink" Target="mailto:aweera05@gmail.com" TargetMode="External" /><Relationship Id="rId9" Type="http://schemas.openxmlformats.org/officeDocument/2006/relationships/hyperlink" Target="mailto:o.pongsak@hotmail.com" TargetMode="External" /><Relationship Id="rId10" Type="http://schemas.openxmlformats.org/officeDocument/2006/relationships/hyperlink" Target="mailto:ppisith@hotmail.com" TargetMode="External" /><Relationship Id="rId11" Type="http://schemas.openxmlformats.org/officeDocument/2006/relationships/hyperlink" Target="mailto:pornnapas85@hotmail.com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zoomScalePageLayoutView="0" workbookViewId="0" topLeftCell="A1">
      <pane ySplit="2" topLeftCell="BM36" activePane="bottomLeft" state="frozen"/>
      <selection pane="topLeft" activeCell="A1" sqref="A1"/>
      <selection pane="bottomLeft" activeCell="S46" sqref="S46"/>
    </sheetView>
  </sheetViews>
  <sheetFormatPr defaultColWidth="9.140625" defaultRowHeight="21.75"/>
  <cols>
    <col min="1" max="1" width="5.00390625" style="5" customWidth="1"/>
    <col min="2" max="2" width="7.8515625" style="19" customWidth="1"/>
    <col min="3" max="3" width="11.8515625" style="13" customWidth="1"/>
    <col min="4" max="4" width="4.421875" style="13" hidden="1" customWidth="1"/>
    <col min="5" max="5" width="4.8515625" style="13" hidden="1" customWidth="1"/>
    <col min="6" max="6" width="7.28125" style="13" hidden="1" customWidth="1"/>
    <col min="7" max="7" width="6.140625" style="13" hidden="1" customWidth="1"/>
    <col min="8" max="8" width="4.8515625" style="13" hidden="1" customWidth="1"/>
    <col min="9" max="10" width="5.28125" style="13" hidden="1" customWidth="1"/>
    <col min="11" max="13" width="4.00390625" style="13" hidden="1" customWidth="1"/>
    <col min="14" max="14" width="3.7109375" style="14" hidden="1" customWidth="1"/>
    <col min="15" max="17" width="5.140625" style="14" customWidth="1"/>
    <col min="18" max="18" width="5.421875" style="14" customWidth="1"/>
    <col min="19" max="19" width="5.7109375" style="14" customWidth="1"/>
    <col min="20" max="20" width="11.140625" style="14" bestFit="1" customWidth="1"/>
    <col min="21" max="21" width="6.28125" style="14" customWidth="1"/>
    <col min="22" max="22" width="6.8515625" style="14" bestFit="1" customWidth="1"/>
    <col min="23" max="25" width="5.00390625" style="14" bestFit="1" customWidth="1"/>
    <col min="26" max="27" width="4.57421875" style="5" customWidth="1"/>
    <col min="28" max="28" width="5.57421875" style="5" bestFit="1" customWidth="1"/>
    <col min="29" max="29" width="5.8515625" style="5" customWidth="1"/>
    <col min="30" max="30" width="6.00390625" style="5" customWidth="1"/>
    <col min="31" max="31" width="5.7109375" style="5" customWidth="1"/>
    <col min="32" max="32" width="6.140625" style="5" customWidth="1"/>
    <col min="33" max="33" width="5.421875" style="5" customWidth="1"/>
    <col min="34" max="35" width="6.00390625" style="5" customWidth="1"/>
    <col min="36" max="36" width="5.57421875" style="5" customWidth="1"/>
    <col min="37" max="16384" width="9.140625" style="5" customWidth="1"/>
  </cols>
  <sheetData>
    <row r="1" spans="3:28" s="19" customFormat="1" ht="23.25">
      <c r="C1" s="20"/>
      <c r="D1" s="200" t="s">
        <v>11</v>
      </c>
      <c r="E1" s="200"/>
      <c r="F1" s="200"/>
      <c r="G1" s="200"/>
      <c r="H1" s="200"/>
      <c r="I1" s="200"/>
      <c r="J1" s="200"/>
      <c r="K1" s="201"/>
      <c r="L1" s="31"/>
      <c r="M1" s="31"/>
      <c r="N1" s="21"/>
      <c r="O1" s="21"/>
      <c r="P1" s="21"/>
      <c r="Q1" s="21"/>
      <c r="R1" s="21"/>
      <c r="S1" s="21"/>
      <c r="T1" s="21"/>
      <c r="U1" s="198"/>
      <c r="V1" s="198"/>
      <c r="W1" s="198"/>
      <c r="X1" s="198"/>
      <c r="Y1" s="198"/>
      <c r="Z1" s="199"/>
      <c r="AA1" s="199"/>
      <c r="AB1" s="199"/>
    </row>
    <row r="2" spans="1:36" s="3" customFormat="1" ht="23.25">
      <c r="A2" s="1" t="s">
        <v>0</v>
      </c>
      <c r="B2" s="91" t="s">
        <v>37</v>
      </c>
      <c r="C2" s="17" t="s">
        <v>26</v>
      </c>
      <c r="D2" s="34" t="s">
        <v>16</v>
      </c>
      <c r="E2" s="34" t="s">
        <v>17</v>
      </c>
      <c r="F2" s="34" t="s">
        <v>18</v>
      </c>
      <c r="G2" s="34" t="s">
        <v>13</v>
      </c>
      <c r="H2" s="34" t="s">
        <v>14</v>
      </c>
      <c r="I2" s="34" t="s">
        <v>19</v>
      </c>
      <c r="J2" s="34" t="s">
        <v>15</v>
      </c>
      <c r="K2" s="2" t="s">
        <v>21</v>
      </c>
      <c r="L2" s="2"/>
      <c r="M2" s="2"/>
      <c r="N2" s="2"/>
      <c r="O2" s="2" t="s">
        <v>38</v>
      </c>
      <c r="P2" s="2" t="s">
        <v>17</v>
      </c>
      <c r="Q2" s="2" t="s">
        <v>39</v>
      </c>
      <c r="R2" s="2" t="s">
        <v>40</v>
      </c>
      <c r="S2" s="2" t="s">
        <v>41</v>
      </c>
      <c r="T2" s="2" t="s">
        <v>42</v>
      </c>
      <c r="U2" s="112">
        <v>1.1</v>
      </c>
      <c r="V2" s="112">
        <v>1.2</v>
      </c>
      <c r="W2" s="113">
        <v>1.3</v>
      </c>
      <c r="X2" s="114">
        <v>2.1</v>
      </c>
      <c r="Y2" s="115">
        <v>2.2</v>
      </c>
      <c r="Z2" s="120">
        <v>3.1</v>
      </c>
      <c r="AA2" s="121">
        <v>3.2</v>
      </c>
      <c r="AB2" s="118">
        <v>4.1</v>
      </c>
      <c r="AC2" s="118">
        <v>4.2</v>
      </c>
      <c r="AD2" s="118">
        <v>4.3</v>
      </c>
      <c r="AE2" s="118">
        <v>4.4</v>
      </c>
      <c r="AF2" s="118">
        <v>4.5</v>
      </c>
      <c r="AG2" s="118">
        <v>4.6</v>
      </c>
      <c r="AH2" s="118">
        <v>4.7</v>
      </c>
      <c r="AI2" s="118">
        <v>4.8</v>
      </c>
      <c r="AJ2" s="117">
        <v>4.9</v>
      </c>
    </row>
    <row r="3" spans="1:38" ht="23.25">
      <c r="A3" s="4">
        <v>1</v>
      </c>
      <c r="B3" s="88">
        <v>1</v>
      </c>
      <c r="C3" s="23">
        <v>3</v>
      </c>
      <c r="D3" s="25"/>
      <c r="E3" s="25"/>
      <c r="F3" s="25"/>
      <c r="G3" s="25"/>
      <c r="H3" s="25"/>
      <c r="I3" s="32"/>
      <c r="J3" s="25"/>
      <c r="K3" s="33"/>
      <c r="L3" s="33"/>
      <c r="M3" s="33"/>
      <c r="N3" s="35"/>
      <c r="O3" s="111"/>
      <c r="P3" s="111"/>
      <c r="Q3" s="111"/>
      <c r="R3" s="111">
        <v>1</v>
      </c>
      <c r="S3" s="111"/>
      <c r="T3" s="111"/>
      <c r="U3" s="37">
        <v>3</v>
      </c>
      <c r="V3" s="18">
        <v>3</v>
      </c>
      <c r="W3" s="7">
        <v>4</v>
      </c>
      <c r="X3" s="122">
        <v>4</v>
      </c>
      <c r="Y3" s="86">
        <v>4</v>
      </c>
      <c r="Z3" s="22">
        <v>4</v>
      </c>
      <c r="AA3" s="28">
        <v>4</v>
      </c>
      <c r="AB3" s="124">
        <v>4</v>
      </c>
      <c r="AC3" s="25">
        <v>4</v>
      </c>
      <c r="AD3" s="25">
        <v>4</v>
      </c>
      <c r="AE3" s="25">
        <v>4</v>
      </c>
      <c r="AF3" s="25">
        <v>4</v>
      </c>
      <c r="AG3" s="25">
        <v>4</v>
      </c>
      <c r="AH3" s="25">
        <v>4</v>
      </c>
      <c r="AI3" s="25">
        <v>4</v>
      </c>
      <c r="AJ3" s="33">
        <v>4</v>
      </c>
      <c r="AK3" s="123"/>
      <c r="AL3" s="51">
        <f aca="true" t="shared" si="0" ref="AL3:AL22">AVERAGE(U3:AJ3)</f>
        <v>3.875</v>
      </c>
    </row>
    <row r="4" spans="1:38" ht="23.25">
      <c r="A4" s="4">
        <v>2</v>
      </c>
      <c r="B4" s="89">
        <v>2</v>
      </c>
      <c r="C4" s="24">
        <v>2</v>
      </c>
      <c r="D4" s="25"/>
      <c r="E4" s="25"/>
      <c r="F4" s="25"/>
      <c r="G4" s="25"/>
      <c r="H4" s="25"/>
      <c r="I4" s="32"/>
      <c r="J4" s="25"/>
      <c r="K4" s="25"/>
      <c r="L4" s="25"/>
      <c r="M4" s="25"/>
      <c r="N4" s="36"/>
      <c r="O4" s="110">
        <v>1</v>
      </c>
      <c r="P4" s="110"/>
      <c r="Q4" s="110"/>
      <c r="R4" s="110"/>
      <c r="S4" s="110"/>
      <c r="T4" s="110"/>
      <c r="U4" s="38">
        <v>5</v>
      </c>
      <c r="V4" s="6">
        <v>5</v>
      </c>
      <c r="W4" s="7">
        <v>5</v>
      </c>
      <c r="X4" s="122">
        <v>5</v>
      </c>
      <c r="Y4" s="86">
        <v>5</v>
      </c>
      <c r="Z4" s="22">
        <v>5</v>
      </c>
      <c r="AA4" s="29">
        <v>5</v>
      </c>
      <c r="AB4" s="125">
        <v>5</v>
      </c>
      <c r="AC4" s="25">
        <v>5</v>
      </c>
      <c r="AD4" s="25">
        <v>5</v>
      </c>
      <c r="AE4" s="25">
        <v>5</v>
      </c>
      <c r="AF4" s="25">
        <v>5</v>
      </c>
      <c r="AG4" s="25">
        <v>5</v>
      </c>
      <c r="AH4" s="25">
        <v>5</v>
      </c>
      <c r="AI4" s="25">
        <v>5</v>
      </c>
      <c r="AJ4" s="25">
        <v>5</v>
      </c>
      <c r="AK4" s="123"/>
      <c r="AL4" s="51">
        <f t="shared" si="0"/>
        <v>5</v>
      </c>
    </row>
    <row r="5" spans="1:38" ht="23.25">
      <c r="A5" s="4">
        <v>3</v>
      </c>
      <c r="B5" s="89">
        <v>2</v>
      </c>
      <c r="C5" s="24">
        <v>2</v>
      </c>
      <c r="D5" s="25"/>
      <c r="E5" s="25"/>
      <c r="F5" s="25"/>
      <c r="G5" s="25"/>
      <c r="H5" s="25"/>
      <c r="I5" s="32"/>
      <c r="J5" s="25"/>
      <c r="K5" s="25"/>
      <c r="L5" s="25"/>
      <c r="M5" s="25"/>
      <c r="N5" s="36"/>
      <c r="O5" s="110">
        <v>1</v>
      </c>
      <c r="P5" s="110"/>
      <c r="Q5" s="110"/>
      <c r="R5" s="110"/>
      <c r="S5" s="110"/>
      <c r="T5" s="110"/>
      <c r="U5" s="38">
        <v>3</v>
      </c>
      <c r="V5" s="6">
        <v>3</v>
      </c>
      <c r="W5" s="7">
        <v>3</v>
      </c>
      <c r="X5" s="122">
        <v>4</v>
      </c>
      <c r="Y5" s="86">
        <v>4</v>
      </c>
      <c r="Z5" s="22">
        <v>4</v>
      </c>
      <c r="AA5" s="29">
        <v>4</v>
      </c>
      <c r="AB5" s="125">
        <v>4</v>
      </c>
      <c r="AC5" s="25">
        <v>4</v>
      </c>
      <c r="AD5" s="25">
        <v>4</v>
      </c>
      <c r="AE5" s="25">
        <v>4</v>
      </c>
      <c r="AF5" s="25">
        <v>4</v>
      </c>
      <c r="AG5" s="25">
        <v>5</v>
      </c>
      <c r="AH5" s="25">
        <v>5</v>
      </c>
      <c r="AI5" s="25">
        <v>4</v>
      </c>
      <c r="AJ5" s="25">
        <v>4</v>
      </c>
      <c r="AK5" s="123"/>
      <c r="AL5" s="51">
        <f t="shared" si="0"/>
        <v>3.9375</v>
      </c>
    </row>
    <row r="6" spans="1:38" ht="23.25">
      <c r="A6" s="4">
        <v>4</v>
      </c>
      <c r="B6" s="89">
        <v>1</v>
      </c>
      <c r="C6" s="24">
        <v>1</v>
      </c>
      <c r="D6" s="25"/>
      <c r="E6" s="25"/>
      <c r="F6" s="25"/>
      <c r="G6" s="25"/>
      <c r="H6" s="25"/>
      <c r="I6" s="32"/>
      <c r="J6" s="25"/>
      <c r="K6" s="25"/>
      <c r="L6" s="25"/>
      <c r="M6" s="25"/>
      <c r="N6" s="36"/>
      <c r="O6" s="110">
        <v>1</v>
      </c>
      <c r="P6" s="110"/>
      <c r="Q6" s="110"/>
      <c r="R6" s="110"/>
      <c r="S6" s="110">
        <v>1</v>
      </c>
      <c r="T6" s="110"/>
      <c r="U6" s="38">
        <v>3</v>
      </c>
      <c r="V6" s="6">
        <v>3</v>
      </c>
      <c r="W6" s="7">
        <v>3</v>
      </c>
      <c r="X6" s="122">
        <v>3</v>
      </c>
      <c r="Y6" s="86">
        <v>3</v>
      </c>
      <c r="Z6" s="22">
        <v>4</v>
      </c>
      <c r="AA6" s="29">
        <v>4</v>
      </c>
      <c r="AB6" s="125">
        <v>4</v>
      </c>
      <c r="AC6" s="25">
        <v>3</v>
      </c>
      <c r="AD6" s="25">
        <v>3</v>
      </c>
      <c r="AE6" s="25">
        <v>4</v>
      </c>
      <c r="AF6" s="25">
        <v>4</v>
      </c>
      <c r="AG6" s="25">
        <v>4</v>
      </c>
      <c r="AH6" s="25">
        <v>4</v>
      </c>
      <c r="AI6" s="25">
        <v>3</v>
      </c>
      <c r="AJ6" s="25">
        <v>3</v>
      </c>
      <c r="AK6" s="123"/>
      <c r="AL6" s="51">
        <f t="shared" si="0"/>
        <v>3.4375</v>
      </c>
    </row>
    <row r="7" spans="1:38" ht="23.25">
      <c r="A7" s="4">
        <v>5</v>
      </c>
      <c r="B7" s="89">
        <v>1</v>
      </c>
      <c r="C7" s="24">
        <v>3</v>
      </c>
      <c r="D7" s="25"/>
      <c r="E7" s="25"/>
      <c r="F7" s="25"/>
      <c r="G7" s="25"/>
      <c r="H7" s="25"/>
      <c r="I7" s="32"/>
      <c r="J7" s="25"/>
      <c r="K7" s="25"/>
      <c r="L7" s="25"/>
      <c r="M7" s="25"/>
      <c r="N7" s="36"/>
      <c r="O7" s="110">
        <v>1</v>
      </c>
      <c r="P7" s="110"/>
      <c r="Q7" s="110"/>
      <c r="R7" s="110"/>
      <c r="S7" s="110"/>
      <c r="T7" s="110"/>
      <c r="U7" s="38">
        <v>3</v>
      </c>
      <c r="V7" s="6">
        <v>3</v>
      </c>
      <c r="W7" s="7">
        <v>3</v>
      </c>
      <c r="X7" s="122">
        <v>3</v>
      </c>
      <c r="Y7" s="86">
        <v>3</v>
      </c>
      <c r="Z7" s="22">
        <v>2</v>
      </c>
      <c r="AA7" s="29">
        <v>3</v>
      </c>
      <c r="AB7" s="125">
        <v>4</v>
      </c>
      <c r="AC7" s="25">
        <v>4</v>
      </c>
      <c r="AD7" s="25">
        <v>4</v>
      </c>
      <c r="AE7" s="25">
        <v>4</v>
      </c>
      <c r="AF7" s="25">
        <v>4</v>
      </c>
      <c r="AG7" s="25">
        <v>4</v>
      </c>
      <c r="AH7" s="25">
        <v>4</v>
      </c>
      <c r="AI7" s="25">
        <v>4</v>
      </c>
      <c r="AJ7" s="25">
        <v>4</v>
      </c>
      <c r="AK7" s="123"/>
      <c r="AL7" s="51">
        <f t="shared" si="0"/>
        <v>3.5</v>
      </c>
    </row>
    <row r="8" spans="1:38" ht="23.25">
      <c r="A8" s="4">
        <v>6</v>
      </c>
      <c r="B8" s="89">
        <v>1</v>
      </c>
      <c r="C8" s="24">
        <v>3</v>
      </c>
      <c r="D8" s="25"/>
      <c r="E8" s="25"/>
      <c r="F8" s="25"/>
      <c r="G8" s="25"/>
      <c r="H8" s="25"/>
      <c r="I8" s="32"/>
      <c r="J8" s="25"/>
      <c r="K8" s="25"/>
      <c r="L8" s="25"/>
      <c r="M8" s="25"/>
      <c r="N8" s="36"/>
      <c r="O8" s="110"/>
      <c r="P8" s="110"/>
      <c r="Q8" s="110">
        <v>1</v>
      </c>
      <c r="R8" s="110"/>
      <c r="S8" s="110"/>
      <c r="T8" s="110"/>
      <c r="U8" s="38">
        <v>4</v>
      </c>
      <c r="V8" s="6">
        <v>4</v>
      </c>
      <c r="W8" s="7">
        <v>4</v>
      </c>
      <c r="X8" s="122">
        <v>5</v>
      </c>
      <c r="Y8" s="86">
        <v>5</v>
      </c>
      <c r="Z8" s="22">
        <v>5</v>
      </c>
      <c r="AA8" s="29">
        <v>4</v>
      </c>
      <c r="AB8" s="125">
        <v>4</v>
      </c>
      <c r="AC8" s="25">
        <v>4</v>
      </c>
      <c r="AD8" s="25">
        <v>4</v>
      </c>
      <c r="AE8" s="25">
        <v>4</v>
      </c>
      <c r="AF8" s="25">
        <v>4</v>
      </c>
      <c r="AG8" s="25">
        <v>5</v>
      </c>
      <c r="AH8" s="25">
        <v>5</v>
      </c>
      <c r="AI8" s="25">
        <v>2</v>
      </c>
      <c r="AJ8" s="25">
        <v>5</v>
      </c>
      <c r="AK8" s="123"/>
      <c r="AL8" s="51">
        <f t="shared" si="0"/>
        <v>4.25</v>
      </c>
    </row>
    <row r="9" spans="1:38" ht="23.25">
      <c r="A9" s="4">
        <v>7</v>
      </c>
      <c r="B9" s="89">
        <v>2</v>
      </c>
      <c r="C9" s="24">
        <v>2</v>
      </c>
      <c r="D9" s="25"/>
      <c r="E9" s="25"/>
      <c r="F9" s="25"/>
      <c r="G9" s="25"/>
      <c r="H9" s="25"/>
      <c r="I9" s="32"/>
      <c r="J9" s="25"/>
      <c r="K9" s="25"/>
      <c r="L9" s="25"/>
      <c r="M9" s="25"/>
      <c r="N9" s="36"/>
      <c r="O9" s="110">
        <v>1</v>
      </c>
      <c r="P9" s="110"/>
      <c r="Q9" s="110">
        <v>1</v>
      </c>
      <c r="R9" s="110"/>
      <c r="S9" s="110"/>
      <c r="T9" s="110"/>
      <c r="U9" s="38">
        <v>4</v>
      </c>
      <c r="V9" s="6">
        <v>4</v>
      </c>
      <c r="W9" s="7">
        <v>4</v>
      </c>
      <c r="X9" s="122">
        <v>4</v>
      </c>
      <c r="Y9" s="86">
        <v>5</v>
      </c>
      <c r="Z9" s="22">
        <v>5</v>
      </c>
      <c r="AA9" s="29">
        <v>4</v>
      </c>
      <c r="AB9" s="125">
        <v>4</v>
      </c>
      <c r="AC9" s="25">
        <v>4</v>
      </c>
      <c r="AD9" s="25">
        <v>4</v>
      </c>
      <c r="AE9" s="25">
        <v>4</v>
      </c>
      <c r="AF9" s="25">
        <v>4</v>
      </c>
      <c r="AG9" s="25">
        <v>4</v>
      </c>
      <c r="AH9" s="25">
        <v>4</v>
      </c>
      <c r="AI9" s="25">
        <v>4</v>
      </c>
      <c r="AJ9" s="25">
        <v>4</v>
      </c>
      <c r="AK9" s="123"/>
      <c r="AL9" s="51">
        <f t="shared" si="0"/>
        <v>4.125</v>
      </c>
    </row>
    <row r="10" spans="1:38" ht="23.25">
      <c r="A10" s="4">
        <v>8</v>
      </c>
      <c r="B10" s="89">
        <v>2</v>
      </c>
      <c r="C10" s="24">
        <v>2</v>
      </c>
      <c r="D10" s="25"/>
      <c r="E10" s="25"/>
      <c r="F10" s="25"/>
      <c r="G10" s="25"/>
      <c r="H10" s="25"/>
      <c r="I10" s="32"/>
      <c r="J10" s="25"/>
      <c r="K10" s="25"/>
      <c r="L10" s="25"/>
      <c r="M10" s="25"/>
      <c r="N10" s="36"/>
      <c r="O10" s="110">
        <v>1</v>
      </c>
      <c r="P10" s="110"/>
      <c r="Q10" s="110"/>
      <c r="R10" s="110"/>
      <c r="S10" s="110"/>
      <c r="T10" s="110"/>
      <c r="U10" s="38">
        <v>4</v>
      </c>
      <c r="V10" s="6">
        <v>4</v>
      </c>
      <c r="W10" s="7">
        <v>4</v>
      </c>
      <c r="X10" s="122">
        <v>4</v>
      </c>
      <c r="Y10" s="86">
        <v>4</v>
      </c>
      <c r="Z10" s="22">
        <v>4</v>
      </c>
      <c r="AA10" s="29">
        <v>4</v>
      </c>
      <c r="AB10" s="125"/>
      <c r="AC10" s="25">
        <v>3</v>
      </c>
      <c r="AD10" s="25">
        <v>3</v>
      </c>
      <c r="AE10" s="25">
        <v>3</v>
      </c>
      <c r="AF10" s="25">
        <v>3</v>
      </c>
      <c r="AG10" s="25">
        <v>4</v>
      </c>
      <c r="AH10" s="25">
        <v>3</v>
      </c>
      <c r="AI10" s="25">
        <v>3</v>
      </c>
      <c r="AJ10" s="25">
        <v>3</v>
      </c>
      <c r="AK10" s="123"/>
      <c r="AL10" s="51">
        <f t="shared" si="0"/>
        <v>3.533333333333333</v>
      </c>
    </row>
    <row r="11" spans="1:38" ht="23.25">
      <c r="A11" s="4">
        <v>9</v>
      </c>
      <c r="B11" s="89">
        <v>2</v>
      </c>
      <c r="C11" s="24">
        <v>2</v>
      </c>
      <c r="D11" s="25"/>
      <c r="E11" s="25"/>
      <c r="F11" s="25"/>
      <c r="G11" s="25"/>
      <c r="H11" s="25"/>
      <c r="I11" s="32"/>
      <c r="J11" s="25"/>
      <c r="K11" s="25"/>
      <c r="L11" s="25"/>
      <c r="M11" s="25"/>
      <c r="N11" s="36"/>
      <c r="O11" s="110">
        <v>1</v>
      </c>
      <c r="P11" s="110"/>
      <c r="Q11" s="110"/>
      <c r="R11" s="110"/>
      <c r="S11" s="110"/>
      <c r="T11" s="110"/>
      <c r="U11" s="38">
        <v>3</v>
      </c>
      <c r="V11" s="6">
        <v>3</v>
      </c>
      <c r="W11" s="7">
        <v>3</v>
      </c>
      <c r="X11" s="122">
        <v>4</v>
      </c>
      <c r="Y11" s="86">
        <v>4</v>
      </c>
      <c r="Z11" s="22">
        <v>4</v>
      </c>
      <c r="AA11" s="29">
        <v>4</v>
      </c>
      <c r="AB11" s="125"/>
      <c r="AC11" s="25">
        <v>4</v>
      </c>
      <c r="AD11" s="25">
        <v>4</v>
      </c>
      <c r="AE11" s="25">
        <v>4</v>
      </c>
      <c r="AF11" s="25">
        <v>4</v>
      </c>
      <c r="AG11" s="25">
        <v>4</v>
      </c>
      <c r="AH11" s="25">
        <v>3</v>
      </c>
      <c r="AI11" s="25">
        <v>5</v>
      </c>
      <c r="AJ11" s="25">
        <v>4</v>
      </c>
      <c r="AK11" s="123"/>
      <c r="AL11" s="51">
        <f t="shared" si="0"/>
        <v>3.8</v>
      </c>
    </row>
    <row r="12" spans="1:38" ht="23.25">
      <c r="A12" s="4">
        <v>10</v>
      </c>
      <c r="B12" s="89">
        <v>2</v>
      </c>
      <c r="C12" s="24">
        <v>1</v>
      </c>
      <c r="D12" s="25"/>
      <c r="E12" s="25"/>
      <c r="F12" s="25"/>
      <c r="G12" s="25"/>
      <c r="H12" s="25"/>
      <c r="I12" s="32"/>
      <c r="J12" s="25"/>
      <c r="K12" s="25"/>
      <c r="L12" s="25"/>
      <c r="M12" s="25"/>
      <c r="N12" s="36"/>
      <c r="O12" s="110">
        <v>1</v>
      </c>
      <c r="P12" s="110"/>
      <c r="Q12" s="110"/>
      <c r="R12" s="110">
        <v>1</v>
      </c>
      <c r="S12" s="110"/>
      <c r="T12" s="110"/>
      <c r="U12" s="38">
        <v>4</v>
      </c>
      <c r="V12" s="6">
        <v>4</v>
      </c>
      <c r="W12" s="7">
        <v>4</v>
      </c>
      <c r="X12" s="122">
        <v>4</v>
      </c>
      <c r="Y12" s="86">
        <v>4</v>
      </c>
      <c r="Z12" s="22">
        <v>4</v>
      </c>
      <c r="AA12" s="29">
        <v>4</v>
      </c>
      <c r="AB12" s="125">
        <v>4</v>
      </c>
      <c r="AC12" s="25">
        <v>4</v>
      </c>
      <c r="AD12" s="25">
        <v>4</v>
      </c>
      <c r="AE12" s="25">
        <v>4</v>
      </c>
      <c r="AF12" s="25">
        <v>4</v>
      </c>
      <c r="AG12" s="25">
        <v>4</v>
      </c>
      <c r="AH12" s="25">
        <v>4</v>
      </c>
      <c r="AI12" s="25">
        <v>2</v>
      </c>
      <c r="AJ12" s="25">
        <v>4</v>
      </c>
      <c r="AK12" s="123"/>
      <c r="AL12" s="51">
        <f t="shared" si="0"/>
        <v>3.875</v>
      </c>
    </row>
    <row r="13" spans="1:38" ht="23.25">
      <c r="A13" s="4">
        <v>11</v>
      </c>
      <c r="B13" s="89">
        <v>1</v>
      </c>
      <c r="C13" s="24">
        <v>1</v>
      </c>
      <c r="D13" s="25"/>
      <c r="E13" s="25"/>
      <c r="F13" s="25"/>
      <c r="G13" s="25"/>
      <c r="H13" s="25"/>
      <c r="I13" s="32"/>
      <c r="J13" s="25"/>
      <c r="K13" s="25"/>
      <c r="L13" s="25"/>
      <c r="M13" s="25"/>
      <c r="N13" s="36"/>
      <c r="O13" s="110">
        <v>1</v>
      </c>
      <c r="P13" s="110">
        <v>1</v>
      </c>
      <c r="Q13" s="110">
        <v>1</v>
      </c>
      <c r="R13" s="110"/>
      <c r="S13" s="110"/>
      <c r="T13" s="110"/>
      <c r="U13" s="38">
        <v>4</v>
      </c>
      <c r="V13" s="6">
        <v>4</v>
      </c>
      <c r="W13" s="7">
        <v>4</v>
      </c>
      <c r="X13" s="122">
        <v>4</v>
      </c>
      <c r="Y13" s="86">
        <v>4</v>
      </c>
      <c r="Z13" s="22">
        <v>4</v>
      </c>
      <c r="AA13" s="29">
        <v>4</v>
      </c>
      <c r="AB13" s="125">
        <v>4</v>
      </c>
      <c r="AC13" s="25">
        <v>4</v>
      </c>
      <c r="AD13" s="25">
        <v>4</v>
      </c>
      <c r="AE13" s="25">
        <v>4</v>
      </c>
      <c r="AF13" s="25">
        <v>4</v>
      </c>
      <c r="AG13" s="25">
        <v>5</v>
      </c>
      <c r="AH13" s="25">
        <v>5</v>
      </c>
      <c r="AI13" s="25">
        <v>5</v>
      </c>
      <c r="AJ13" s="25">
        <v>5</v>
      </c>
      <c r="AK13" s="123"/>
      <c r="AL13" s="51">
        <f t="shared" si="0"/>
        <v>4.25</v>
      </c>
    </row>
    <row r="14" spans="1:38" ht="23.25">
      <c r="A14" s="4">
        <v>12</v>
      </c>
      <c r="B14" s="89">
        <v>2</v>
      </c>
      <c r="C14" s="24">
        <v>1</v>
      </c>
      <c r="D14" s="25"/>
      <c r="E14" s="25"/>
      <c r="F14" s="25"/>
      <c r="G14" s="25"/>
      <c r="H14" s="25"/>
      <c r="I14" s="32"/>
      <c r="J14" s="25"/>
      <c r="K14" s="25"/>
      <c r="L14" s="25"/>
      <c r="M14" s="25"/>
      <c r="N14" s="36"/>
      <c r="O14" s="110">
        <v>1</v>
      </c>
      <c r="P14" s="110">
        <v>1</v>
      </c>
      <c r="Q14" s="110"/>
      <c r="R14" s="110">
        <v>1</v>
      </c>
      <c r="S14" s="110"/>
      <c r="T14" s="110"/>
      <c r="U14" s="38">
        <v>5</v>
      </c>
      <c r="V14" s="6">
        <v>5</v>
      </c>
      <c r="W14" s="7">
        <v>5</v>
      </c>
      <c r="X14" s="122">
        <v>4</v>
      </c>
      <c r="Y14" s="86">
        <v>5</v>
      </c>
      <c r="Z14" s="22">
        <v>5</v>
      </c>
      <c r="AA14" s="29">
        <v>5</v>
      </c>
      <c r="AB14" s="125">
        <v>4</v>
      </c>
      <c r="AC14" s="25">
        <v>4</v>
      </c>
      <c r="AD14" s="25">
        <v>4</v>
      </c>
      <c r="AE14" s="25">
        <v>4</v>
      </c>
      <c r="AF14" s="25">
        <v>4</v>
      </c>
      <c r="AG14" s="25">
        <v>4</v>
      </c>
      <c r="AH14" s="25">
        <v>4</v>
      </c>
      <c r="AI14" s="25">
        <v>3</v>
      </c>
      <c r="AJ14" s="25">
        <v>3</v>
      </c>
      <c r="AK14" s="123"/>
      <c r="AL14" s="51">
        <f t="shared" si="0"/>
        <v>4.25</v>
      </c>
    </row>
    <row r="15" spans="1:38" ht="23.25">
      <c r="A15" s="4">
        <v>13</v>
      </c>
      <c r="B15" s="89">
        <v>2</v>
      </c>
      <c r="C15" s="24">
        <v>2</v>
      </c>
      <c r="D15" s="25"/>
      <c r="E15" s="25"/>
      <c r="F15" s="25"/>
      <c r="G15" s="25"/>
      <c r="H15" s="25"/>
      <c r="I15" s="32"/>
      <c r="J15" s="25"/>
      <c r="K15" s="25"/>
      <c r="L15" s="25"/>
      <c r="M15" s="25"/>
      <c r="N15" s="36"/>
      <c r="O15" s="110">
        <v>1</v>
      </c>
      <c r="P15" s="110">
        <v>1</v>
      </c>
      <c r="Q15" s="110"/>
      <c r="R15" s="110"/>
      <c r="S15" s="110"/>
      <c r="T15" s="110"/>
      <c r="U15" s="38">
        <v>4</v>
      </c>
      <c r="V15" s="6">
        <v>5</v>
      </c>
      <c r="W15" s="7">
        <v>5</v>
      </c>
      <c r="X15" s="122">
        <v>5</v>
      </c>
      <c r="Y15" s="86">
        <v>5</v>
      </c>
      <c r="Z15" s="22">
        <v>5</v>
      </c>
      <c r="AA15" s="29">
        <v>5</v>
      </c>
      <c r="AB15" s="125">
        <v>4</v>
      </c>
      <c r="AC15" s="25">
        <v>5</v>
      </c>
      <c r="AD15" s="25">
        <v>5</v>
      </c>
      <c r="AE15" s="25">
        <v>5</v>
      </c>
      <c r="AF15" s="25">
        <v>5</v>
      </c>
      <c r="AG15" s="25">
        <v>5</v>
      </c>
      <c r="AH15" s="25">
        <v>5</v>
      </c>
      <c r="AI15" s="25">
        <v>3</v>
      </c>
      <c r="AJ15" s="25">
        <v>4</v>
      </c>
      <c r="AK15" s="123"/>
      <c r="AL15" s="51">
        <f t="shared" si="0"/>
        <v>4.6875</v>
      </c>
    </row>
    <row r="16" spans="1:38" ht="23.25">
      <c r="A16" s="4">
        <v>14</v>
      </c>
      <c r="B16" s="89">
        <v>2</v>
      </c>
      <c r="C16" s="24">
        <v>2</v>
      </c>
      <c r="D16" s="25"/>
      <c r="E16" s="25"/>
      <c r="F16" s="25"/>
      <c r="G16" s="25"/>
      <c r="H16" s="25"/>
      <c r="I16" s="32"/>
      <c r="J16" s="25"/>
      <c r="K16" s="25"/>
      <c r="L16" s="25"/>
      <c r="M16" s="25"/>
      <c r="N16" s="36"/>
      <c r="O16" s="110">
        <v>1</v>
      </c>
      <c r="P16" s="110"/>
      <c r="Q16" s="110"/>
      <c r="R16" s="110"/>
      <c r="S16" s="110"/>
      <c r="T16" s="110"/>
      <c r="U16" s="38">
        <v>4</v>
      </c>
      <c r="V16" s="6">
        <v>4</v>
      </c>
      <c r="W16" s="7">
        <v>3</v>
      </c>
      <c r="X16" s="122">
        <v>4</v>
      </c>
      <c r="Y16" s="86">
        <v>4</v>
      </c>
      <c r="Z16" s="22">
        <v>4</v>
      </c>
      <c r="AA16" s="29">
        <v>4</v>
      </c>
      <c r="AB16" s="125">
        <v>4</v>
      </c>
      <c r="AC16" s="25">
        <v>4</v>
      </c>
      <c r="AD16" s="25">
        <v>4</v>
      </c>
      <c r="AE16" s="25">
        <v>4</v>
      </c>
      <c r="AF16" s="25">
        <v>4</v>
      </c>
      <c r="AG16" s="25">
        <v>4</v>
      </c>
      <c r="AH16" s="25">
        <v>4</v>
      </c>
      <c r="AI16" s="25">
        <v>4</v>
      </c>
      <c r="AJ16" s="25">
        <v>4</v>
      </c>
      <c r="AK16" s="123"/>
      <c r="AL16" s="51">
        <f t="shared" si="0"/>
        <v>3.9375</v>
      </c>
    </row>
    <row r="17" spans="1:38" ht="23.25">
      <c r="A17" s="4">
        <v>15</v>
      </c>
      <c r="B17" s="89">
        <v>2</v>
      </c>
      <c r="C17" s="24">
        <v>3</v>
      </c>
      <c r="D17" s="25"/>
      <c r="E17" s="25"/>
      <c r="F17" s="25"/>
      <c r="G17" s="25"/>
      <c r="H17" s="25"/>
      <c r="I17" s="32"/>
      <c r="J17" s="25"/>
      <c r="K17" s="25"/>
      <c r="L17" s="25"/>
      <c r="M17" s="25"/>
      <c r="N17" s="36"/>
      <c r="O17" s="110"/>
      <c r="P17" s="110"/>
      <c r="Q17" s="110"/>
      <c r="R17" s="110">
        <v>1</v>
      </c>
      <c r="S17" s="110"/>
      <c r="T17" s="110"/>
      <c r="U17" s="38">
        <v>4</v>
      </c>
      <c r="V17" s="6">
        <v>4</v>
      </c>
      <c r="W17" s="7">
        <v>4</v>
      </c>
      <c r="X17" s="122">
        <v>4</v>
      </c>
      <c r="Y17" s="86">
        <v>4</v>
      </c>
      <c r="Z17" s="22">
        <v>4</v>
      </c>
      <c r="AA17" s="29">
        <v>4</v>
      </c>
      <c r="AB17" s="125">
        <v>4</v>
      </c>
      <c r="AC17" s="25">
        <v>4</v>
      </c>
      <c r="AD17" s="25">
        <v>4</v>
      </c>
      <c r="AE17" s="25">
        <v>4</v>
      </c>
      <c r="AF17" s="25">
        <v>4</v>
      </c>
      <c r="AG17" s="25">
        <v>4</v>
      </c>
      <c r="AH17" s="25">
        <v>4</v>
      </c>
      <c r="AI17" s="25">
        <v>4</v>
      </c>
      <c r="AJ17" s="25">
        <v>4</v>
      </c>
      <c r="AK17" s="123"/>
      <c r="AL17" s="51">
        <f t="shared" si="0"/>
        <v>4</v>
      </c>
    </row>
    <row r="18" spans="1:38" ht="23.25">
      <c r="A18" s="4">
        <v>16</v>
      </c>
      <c r="B18" s="89">
        <v>1</v>
      </c>
      <c r="C18" s="24">
        <v>1</v>
      </c>
      <c r="D18" s="25"/>
      <c r="E18" s="25"/>
      <c r="F18" s="25"/>
      <c r="G18" s="25"/>
      <c r="H18" s="25"/>
      <c r="I18" s="32"/>
      <c r="J18" s="25"/>
      <c r="K18" s="25"/>
      <c r="L18" s="25"/>
      <c r="M18" s="25"/>
      <c r="N18" s="36"/>
      <c r="O18" s="110"/>
      <c r="P18" s="110"/>
      <c r="Q18" s="110">
        <v>1</v>
      </c>
      <c r="R18" s="110"/>
      <c r="S18" s="110"/>
      <c r="T18" s="110"/>
      <c r="U18" s="38">
        <v>3</v>
      </c>
      <c r="V18" s="6">
        <v>4</v>
      </c>
      <c r="W18" s="7">
        <v>4</v>
      </c>
      <c r="X18" s="122">
        <v>4</v>
      </c>
      <c r="Y18" s="86">
        <v>4</v>
      </c>
      <c r="Z18" s="22">
        <v>3</v>
      </c>
      <c r="AA18" s="29">
        <v>4</v>
      </c>
      <c r="AB18" s="125">
        <v>3</v>
      </c>
      <c r="AC18" s="25">
        <v>3</v>
      </c>
      <c r="AD18" s="25">
        <v>3</v>
      </c>
      <c r="AE18" s="25">
        <v>3</v>
      </c>
      <c r="AF18" s="25">
        <v>3</v>
      </c>
      <c r="AG18" s="25">
        <v>3</v>
      </c>
      <c r="AH18" s="25">
        <v>3</v>
      </c>
      <c r="AI18" s="25">
        <v>3</v>
      </c>
      <c r="AJ18" s="25">
        <v>3</v>
      </c>
      <c r="AK18" s="123"/>
      <c r="AL18" s="51">
        <f t="shared" si="0"/>
        <v>3.3125</v>
      </c>
    </row>
    <row r="19" spans="1:38" ht="23.25">
      <c r="A19" s="4">
        <v>17</v>
      </c>
      <c r="B19" s="89">
        <v>2</v>
      </c>
      <c r="C19" s="24">
        <v>1</v>
      </c>
      <c r="D19" s="25"/>
      <c r="E19" s="25"/>
      <c r="F19" s="25"/>
      <c r="G19" s="25"/>
      <c r="H19" s="25"/>
      <c r="I19" s="32"/>
      <c r="J19" s="25"/>
      <c r="K19" s="25"/>
      <c r="L19" s="25"/>
      <c r="M19" s="25"/>
      <c r="N19" s="36"/>
      <c r="O19" s="110"/>
      <c r="P19" s="110"/>
      <c r="Q19" s="110"/>
      <c r="R19" s="110"/>
      <c r="S19" s="110"/>
      <c r="T19" s="110" t="s">
        <v>163</v>
      </c>
      <c r="U19" s="38">
        <v>5</v>
      </c>
      <c r="V19" s="6">
        <v>5</v>
      </c>
      <c r="W19" s="7">
        <v>4</v>
      </c>
      <c r="X19" s="122">
        <v>5</v>
      </c>
      <c r="Y19" s="86">
        <v>5</v>
      </c>
      <c r="Z19" s="22">
        <v>4</v>
      </c>
      <c r="AA19" s="29">
        <v>4</v>
      </c>
      <c r="AB19" s="125">
        <v>4</v>
      </c>
      <c r="AC19" s="25">
        <v>3</v>
      </c>
      <c r="AD19" s="25">
        <v>4</v>
      </c>
      <c r="AE19" s="25">
        <v>4</v>
      </c>
      <c r="AF19" s="25">
        <v>3</v>
      </c>
      <c r="AG19" s="25">
        <v>3</v>
      </c>
      <c r="AH19" s="25">
        <v>4</v>
      </c>
      <c r="AI19" s="25">
        <v>4</v>
      </c>
      <c r="AJ19" s="25">
        <v>4</v>
      </c>
      <c r="AK19" s="123"/>
      <c r="AL19" s="51">
        <f t="shared" si="0"/>
        <v>4.0625</v>
      </c>
    </row>
    <row r="20" spans="1:38" ht="23.25">
      <c r="A20" s="4">
        <v>18</v>
      </c>
      <c r="B20" s="89">
        <v>2</v>
      </c>
      <c r="C20" s="24">
        <v>3</v>
      </c>
      <c r="D20" s="25"/>
      <c r="E20" s="25"/>
      <c r="F20" s="25"/>
      <c r="G20" s="25"/>
      <c r="H20" s="25"/>
      <c r="I20" s="32"/>
      <c r="J20" s="25"/>
      <c r="K20" s="25"/>
      <c r="L20" s="25"/>
      <c r="M20" s="25"/>
      <c r="N20" s="36"/>
      <c r="O20" s="110">
        <v>1</v>
      </c>
      <c r="P20" s="110"/>
      <c r="Q20" s="110"/>
      <c r="R20" s="110"/>
      <c r="S20" s="110"/>
      <c r="T20" s="110"/>
      <c r="U20" s="38">
        <v>4</v>
      </c>
      <c r="V20" s="6">
        <v>5</v>
      </c>
      <c r="W20" s="7">
        <v>4</v>
      </c>
      <c r="X20" s="122">
        <v>5</v>
      </c>
      <c r="Y20" s="86">
        <v>5</v>
      </c>
      <c r="Z20" s="22">
        <v>4</v>
      </c>
      <c r="AA20" s="29">
        <v>5</v>
      </c>
      <c r="AB20" s="125">
        <v>4</v>
      </c>
      <c r="AC20" s="25">
        <v>4</v>
      </c>
      <c r="AD20" s="25">
        <v>4</v>
      </c>
      <c r="AE20" s="25">
        <v>4</v>
      </c>
      <c r="AF20" s="25">
        <v>4</v>
      </c>
      <c r="AG20" s="25">
        <v>4</v>
      </c>
      <c r="AH20" s="25">
        <v>4</v>
      </c>
      <c r="AI20" s="25">
        <v>4</v>
      </c>
      <c r="AJ20" s="25">
        <v>4</v>
      </c>
      <c r="AK20" s="123"/>
      <c r="AL20" s="51">
        <f t="shared" si="0"/>
        <v>4.25</v>
      </c>
    </row>
    <row r="21" spans="1:38" ht="23.25">
      <c r="A21" s="4">
        <v>19</v>
      </c>
      <c r="B21" s="89">
        <v>1</v>
      </c>
      <c r="C21" s="24">
        <v>3</v>
      </c>
      <c r="D21" s="25"/>
      <c r="E21" s="25"/>
      <c r="F21" s="25"/>
      <c r="G21" s="25"/>
      <c r="H21" s="25"/>
      <c r="I21" s="32"/>
      <c r="J21" s="25"/>
      <c r="K21" s="25"/>
      <c r="L21" s="25"/>
      <c r="M21" s="25"/>
      <c r="N21" s="36"/>
      <c r="O21" s="110">
        <v>1</v>
      </c>
      <c r="P21" s="110"/>
      <c r="Q21" s="110"/>
      <c r="R21" s="110"/>
      <c r="S21" s="110"/>
      <c r="T21" s="110"/>
      <c r="U21" s="38">
        <v>3</v>
      </c>
      <c r="V21" s="6">
        <v>4</v>
      </c>
      <c r="W21" s="7">
        <v>3</v>
      </c>
      <c r="X21" s="122">
        <v>3</v>
      </c>
      <c r="Y21" s="86">
        <v>3</v>
      </c>
      <c r="Z21" s="22">
        <v>4</v>
      </c>
      <c r="AA21" s="29">
        <v>4</v>
      </c>
      <c r="AB21" s="125">
        <v>4</v>
      </c>
      <c r="AC21" s="25">
        <v>3</v>
      </c>
      <c r="AD21" s="25">
        <v>3</v>
      </c>
      <c r="AE21" s="25">
        <v>4</v>
      </c>
      <c r="AF21" s="25">
        <v>3</v>
      </c>
      <c r="AG21" s="25">
        <v>4</v>
      </c>
      <c r="AH21" s="25">
        <v>3</v>
      </c>
      <c r="AI21" s="25">
        <v>4</v>
      </c>
      <c r="AJ21" s="25">
        <v>4</v>
      </c>
      <c r="AK21" s="123"/>
      <c r="AL21" s="51">
        <f t="shared" si="0"/>
        <v>3.5</v>
      </c>
    </row>
    <row r="22" spans="1:38" ht="23.25">
      <c r="A22" s="4">
        <v>20</v>
      </c>
      <c r="B22" s="89">
        <v>1</v>
      </c>
      <c r="C22" s="24">
        <v>3</v>
      </c>
      <c r="D22" s="25"/>
      <c r="E22" s="25"/>
      <c r="F22" s="25"/>
      <c r="G22" s="25"/>
      <c r="H22" s="25"/>
      <c r="I22" s="32"/>
      <c r="J22" s="25"/>
      <c r="K22" s="25"/>
      <c r="L22" s="25"/>
      <c r="M22" s="25"/>
      <c r="N22" s="36"/>
      <c r="O22" s="110">
        <v>1</v>
      </c>
      <c r="P22" s="110"/>
      <c r="Q22" s="110"/>
      <c r="R22" s="110"/>
      <c r="S22" s="110"/>
      <c r="T22" s="110"/>
      <c r="U22" s="38">
        <v>3</v>
      </c>
      <c r="V22" s="6">
        <v>3</v>
      </c>
      <c r="W22" s="7">
        <v>3</v>
      </c>
      <c r="X22" s="122">
        <v>3</v>
      </c>
      <c r="Y22" s="86">
        <v>3</v>
      </c>
      <c r="Z22" s="22">
        <v>3</v>
      </c>
      <c r="AA22" s="29">
        <v>4</v>
      </c>
      <c r="AB22" s="125">
        <v>3</v>
      </c>
      <c r="AC22" s="25">
        <v>3</v>
      </c>
      <c r="AD22" s="25">
        <v>3</v>
      </c>
      <c r="AE22" s="25">
        <v>3</v>
      </c>
      <c r="AF22" s="25">
        <v>3</v>
      </c>
      <c r="AG22" s="25">
        <v>3</v>
      </c>
      <c r="AH22" s="25">
        <v>4</v>
      </c>
      <c r="AI22" s="25">
        <v>3</v>
      </c>
      <c r="AJ22" s="25">
        <v>4</v>
      </c>
      <c r="AK22" s="123"/>
      <c r="AL22" s="51">
        <f t="shared" si="0"/>
        <v>3.1875</v>
      </c>
    </row>
    <row r="23" spans="1:38" ht="23.25">
      <c r="A23" s="4">
        <v>21</v>
      </c>
      <c r="B23" s="89"/>
      <c r="C23" s="24"/>
      <c r="D23" s="25"/>
      <c r="E23" s="25"/>
      <c r="F23" s="25"/>
      <c r="G23" s="25"/>
      <c r="H23" s="25"/>
      <c r="I23" s="32"/>
      <c r="J23" s="25"/>
      <c r="K23" s="25"/>
      <c r="L23" s="25"/>
      <c r="M23" s="25"/>
      <c r="N23" s="36"/>
      <c r="O23" s="110"/>
      <c r="P23" s="110"/>
      <c r="Q23" s="110"/>
      <c r="R23" s="110"/>
      <c r="S23" s="110"/>
      <c r="T23" s="110"/>
      <c r="U23" s="38"/>
      <c r="V23" s="6"/>
      <c r="W23" s="7"/>
      <c r="X23" s="122"/>
      <c r="Y23" s="86"/>
      <c r="Z23" s="22"/>
      <c r="AA23" s="29"/>
      <c r="AB23" s="125"/>
      <c r="AC23" s="25"/>
      <c r="AD23" s="25"/>
      <c r="AE23" s="25"/>
      <c r="AF23" s="25"/>
      <c r="AG23" s="25"/>
      <c r="AH23" s="25"/>
      <c r="AI23" s="25"/>
      <c r="AJ23" s="25"/>
      <c r="AK23" s="123"/>
      <c r="AL23" s="51"/>
    </row>
    <row r="24" spans="1:38" ht="23.25">
      <c r="A24" s="4">
        <v>22</v>
      </c>
      <c r="B24" s="89"/>
      <c r="C24" s="24"/>
      <c r="D24" s="25"/>
      <c r="E24" s="25"/>
      <c r="F24" s="25"/>
      <c r="G24" s="25"/>
      <c r="H24" s="25"/>
      <c r="I24" s="32"/>
      <c r="J24" s="25"/>
      <c r="K24" s="25"/>
      <c r="L24" s="25"/>
      <c r="M24" s="25"/>
      <c r="N24" s="36"/>
      <c r="O24" s="110"/>
      <c r="P24" s="110"/>
      <c r="Q24" s="110"/>
      <c r="R24" s="110"/>
      <c r="S24" s="110"/>
      <c r="T24" s="110"/>
      <c r="U24" s="38"/>
      <c r="V24" s="6"/>
      <c r="W24" s="7"/>
      <c r="X24" s="122"/>
      <c r="Y24" s="86"/>
      <c r="Z24" s="22"/>
      <c r="AA24" s="29"/>
      <c r="AB24" s="125"/>
      <c r="AC24" s="25"/>
      <c r="AD24" s="25"/>
      <c r="AE24" s="25"/>
      <c r="AF24" s="25"/>
      <c r="AG24" s="25"/>
      <c r="AH24" s="25"/>
      <c r="AI24" s="25"/>
      <c r="AJ24" s="25"/>
      <c r="AK24" s="123"/>
      <c r="AL24" s="51"/>
    </row>
    <row r="25" spans="1:38" ht="23.25">
      <c r="A25" s="4">
        <v>23</v>
      </c>
      <c r="B25" s="89"/>
      <c r="C25" s="24"/>
      <c r="D25" s="25"/>
      <c r="E25" s="25"/>
      <c r="F25" s="25"/>
      <c r="G25" s="25"/>
      <c r="H25" s="25"/>
      <c r="I25" s="32"/>
      <c r="J25" s="25"/>
      <c r="K25" s="25"/>
      <c r="L25" s="25"/>
      <c r="M25" s="25"/>
      <c r="N25" s="36"/>
      <c r="O25" s="110"/>
      <c r="P25" s="110"/>
      <c r="Q25" s="110"/>
      <c r="R25" s="110"/>
      <c r="S25" s="110"/>
      <c r="T25" s="110"/>
      <c r="U25" s="38"/>
      <c r="V25" s="6"/>
      <c r="W25" s="7"/>
      <c r="X25" s="122"/>
      <c r="Y25" s="86"/>
      <c r="Z25" s="22"/>
      <c r="AA25" s="29"/>
      <c r="AB25" s="125"/>
      <c r="AC25" s="25"/>
      <c r="AD25" s="25"/>
      <c r="AE25" s="25"/>
      <c r="AF25" s="25"/>
      <c r="AG25" s="25"/>
      <c r="AH25" s="25"/>
      <c r="AI25" s="25"/>
      <c r="AJ25" s="25"/>
      <c r="AK25" s="123"/>
      <c r="AL25" s="51"/>
    </row>
    <row r="26" spans="1:38" ht="23.25">
      <c r="A26" s="4">
        <v>24</v>
      </c>
      <c r="B26" s="89"/>
      <c r="C26" s="24"/>
      <c r="D26" s="25"/>
      <c r="E26" s="25"/>
      <c r="F26" s="25"/>
      <c r="G26" s="25"/>
      <c r="H26" s="25"/>
      <c r="I26" s="32"/>
      <c r="J26" s="25"/>
      <c r="K26" s="25"/>
      <c r="L26" s="25"/>
      <c r="M26" s="25"/>
      <c r="N26" s="36"/>
      <c r="O26" s="110"/>
      <c r="P26" s="110"/>
      <c r="Q26" s="110"/>
      <c r="R26" s="110"/>
      <c r="S26" s="110"/>
      <c r="T26" s="110"/>
      <c r="U26" s="38"/>
      <c r="V26" s="6"/>
      <c r="W26" s="7"/>
      <c r="X26" s="122"/>
      <c r="Y26" s="86"/>
      <c r="Z26" s="22"/>
      <c r="AA26" s="29"/>
      <c r="AB26" s="125"/>
      <c r="AC26" s="25"/>
      <c r="AD26" s="25"/>
      <c r="AE26" s="25"/>
      <c r="AF26" s="25"/>
      <c r="AG26" s="25"/>
      <c r="AH26" s="25"/>
      <c r="AI26" s="25"/>
      <c r="AJ26" s="25"/>
      <c r="AK26" s="123"/>
      <c r="AL26" s="51"/>
    </row>
    <row r="27" spans="1:38" ht="23.25">
      <c r="A27" s="4">
        <v>25</v>
      </c>
      <c r="B27" s="89"/>
      <c r="C27" s="24"/>
      <c r="D27" s="25"/>
      <c r="E27" s="25"/>
      <c r="F27" s="25"/>
      <c r="G27" s="25"/>
      <c r="H27" s="25"/>
      <c r="I27" s="32"/>
      <c r="J27" s="25"/>
      <c r="K27" s="25"/>
      <c r="L27" s="25"/>
      <c r="M27" s="25"/>
      <c r="N27" s="36"/>
      <c r="O27" s="110"/>
      <c r="P27" s="110"/>
      <c r="Q27" s="110"/>
      <c r="R27" s="110"/>
      <c r="S27" s="110"/>
      <c r="T27" s="110"/>
      <c r="U27" s="38"/>
      <c r="V27" s="6"/>
      <c r="W27" s="7"/>
      <c r="X27" s="122"/>
      <c r="Y27" s="86"/>
      <c r="Z27" s="22"/>
      <c r="AA27" s="29"/>
      <c r="AB27" s="125"/>
      <c r="AC27" s="25"/>
      <c r="AD27" s="25"/>
      <c r="AE27" s="25"/>
      <c r="AF27" s="25"/>
      <c r="AG27" s="25"/>
      <c r="AH27" s="25"/>
      <c r="AI27" s="25"/>
      <c r="AJ27" s="25"/>
      <c r="AK27" s="123"/>
      <c r="AL27" s="51"/>
    </row>
    <row r="28" spans="1:38" ht="23.25">
      <c r="A28" s="4">
        <v>26</v>
      </c>
      <c r="B28" s="89"/>
      <c r="C28" s="24"/>
      <c r="D28" s="25"/>
      <c r="E28" s="25"/>
      <c r="F28" s="25"/>
      <c r="G28" s="25"/>
      <c r="H28" s="25"/>
      <c r="I28" s="32"/>
      <c r="J28" s="25"/>
      <c r="K28" s="25"/>
      <c r="L28" s="25"/>
      <c r="M28" s="25"/>
      <c r="N28" s="36"/>
      <c r="O28" s="110"/>
      <c r="P28" s="110"/>
      <c r="Q28" s="110"/>
      <c r="R28" s="110"/>
      <c r="S28" s="110"/>
      <c r="T28" s="110"/>
      <c r="U28" s="38"/>
      <c r="V28" s="6"/>
      <c r="W28" s="7"/>
      <c r="X28" s="122"/>
      <c r="Y28" s="86"/>
      <c r="Z28" s="22"/>
      <c r="AA28" s="29"/>
      <c r="AB28" s="125"/>
      <c r="AC28" s="25"/>
      <c r="AD28" s="25"/>
      <c r="AE28" s="25"/>
      <c r="AF28" s="25"/>
      <c r="AG28" s="25"/>
      <c r="AH28" s="25"/>
      <c r="AI28" s="25"/>
      <c r="AJ28" s="25"/>
      <c r="AK28" s="123"/>
      <c r="AL28" s="51"/>
    </row>
    <row r="29" spans="1:38" ht="23.25">
      <c r="A29" s="4">
        <v>27</v>
      </c>
      <c r="B29" s="89"/>
      <c r="C29" s="24"/>
      <c r="D29" s="25"/>
      <c r="E29" s="25"/>
      <c r="F29" s="25"/>
      <c r="G29" s="25"/>
      <c r="H29" s="25"/>
      <c r="I29" s="32"/>
      <c r="J29" s="25"/>
      <c r="K29" s="25"/>
      <c r="L29" s="25"/>
      <c r="M29" s="25"/>
      <c r="N29" s="36"/>
      <c r="O29" s="110"/>
      <c r="P29" s="110"/>
      <c r="Q29" s="110"/>
      <c r="R29" s="110"/>
      <c r="S29" s="110"/>
      <c r="T29" s="110"/>
      <c r="U29" s="38"/>
      <c r="V29" s="6"/>
      <c r="W29" s="7"/>
      <c r="X29" s="122"/>
      <c r="Y29" s="86"/>
      <c r="Z29" s="22"/>
      <c r="AA29" s="29"/>
      <c r="AB29" s="125"/>
      <c r="AC29" s="25"/>
      <c r="AD29" s="25"/>
      <c r="AE29" s="25"/>
      <c r="AF29" s="25"/>
      <c r="AG29" s="25"/>
      <c r="AH29" s="25"/>
      <c r="AI29" s="25"/>
      <c r="AJ29" s="25"/>
      <c r="AK29" s="123"/>
      <c r="AL29" s="51"/>
    </row>
    <row r="30" spans="1:38" ht="23.25">
      <c r="A30" s="4">
        <v>28</v>
      </c>
      <c r="B30" s="89"/>
      <c r="C30" s="24"/>
      <c r="D30" s="25"/>
      <c r="E30" s="25"/>
      <c r="F30" s="25"/>
      <c r="G30" s="25"/>
      <c r="H30" s="25"/>
      <c r="I30" s="32"/>
      <c r="J30" s="25"/>
      <c r="K30" s="25"/>
      <c r="L30" s="25"/>
      <c r="M30" s="25"/>
      <c r="N30" s="36"/>
      <c r="O30" s="110"/>
      <c r="P30" s="110"/>
      <c r="Q30" s="110"/>
      <c r="R30" s="110"/>
      <c r="S30" s="110"/>
      <c r="T30" s="110"/>
      <c r="U30" s="38"/>
      <c r="V30" s="6"/>
      <c r="W30" s="7"/>
      <c r="X30" s="122"/>
      <c r="Y30" s="86"/>
      <c r="Z30" s="22"/>
      <c r="AA30" s="29"/>
      <c r="AB30" s="125"/>
      <c r="AC30" s="25"/>
      <c r="AD30" s="25"/>
      <c r="AE30" s="25"/>
      <c r="AF30" s="25"/>
      <c r="AG30" s="25"/>
      <c r="AH30" s="25"/>
      <c r="AI30" s="25"/>
      <c r="AJ30" s="25"/>
      <c r="AK30" s="123"/>
      <c r="AL30" s="51"/>
    </row>
    <row r="31" spans="1:38" ht="23.25">
      <c r="A31" s="4">
        <v>29</v>
      </c>
      <c r="B31" s="89"/>
      <c r="C31" s="24"/>
      <c r="D31" s="25"/>
      <c r="E31" s="25"/>
      <c r="F31" s="25"/>
      <c r="G31" s="25"/>
      <c r="H31" s="25"/>
      <c r="I31" s="32"/>
      <c r="J31" s="25"/>
      <c r="K31" s="25"/>
      <c r="L31" s="25"/>
      <c r="M31" s="25"/>
      <c r="N31" s="36"/>
      <c r="O31" s="110"/>
      <c r="P31" s="110"/>
      <c r="Q31" s="110"/>
      <c r="R31" s="110"/>
      <c r="S31" s="110"/>
      <c r="T31" s="110"/>
      <c r="U31" s="38"/>
      <c r="V31" s="6"/>
      <c r="W31" s="7"/>
      <c r="X31" s="122"/>
      <c r="Y31" s="86"/>
      <c r="Z31" s="22"/>
      <c r="AA31" s="29"/>
      <c r="AB31" s="125"/>
      <c r="AC31" s="25"/>
      <c r="AD31" s="25"/>
      <c r="AE31" s="25"/>
      <c r="AF31" s="25"/>
      <c r="AG31" s="25"/>
      <c r="AH31" s="25"/>
      <c r="AI31" s="25"/>
      <c r="AJ31" s="25"/>
      <c r="AK31" s="123"/>
      <c r="AL31" s="51"/>
    </row>
    <row r="32" spans="1:38" ht="23.25">
      <c r="A32" s="4">
        <v>30</v>
      </c>
      <c r="B32" s="89"/>
      <c r="C32" s="24"/>
      <c r="D32" s="25"/>
      <c r="E32" s="25"/>
      <c r="F32" s="25"/>
      <c r="G32" s="25"/>
      <c r="H32" s="25"/>
      <c r="I32" s="32"/>
      <c r="J32" s="25"/>
      <c r="K32" s="25"/>
      <c r="L32" s="25"/>
      <c r="M32" s="25"/>
      <c r="N32" s="36"/>
      <c r="O32" s="110"/>
      <c r="P32" s="110"/>
      <c r="Q32" s="110"/>
      <c r="R32" s="110"/>
      <c r="S32" s="110"/>
      <c r="T32" s="110"/>
      <c r="U32" s="38"/>
      <c r="V32" s="6"/>
      <c r="W32" s="7"/>
      <c r="X32" s="122"/>
      <c r="Y32" s="86"/>
      <c r="Z32" s="22"/>
      <c r="AA32" s="29"/>
      <c r="AB32" s="125"/>
      <c r="AC32" s="25"/>
      <c r="AD32" s="25"/>
      <c r="AE32" s="25"/>
      <c r="AF32" s="25"/>
      <c r="AG32" s="25"/>
      <c r="AH32" s="25"/>
      <c r="AI32" s="25"/>
      <c r="AJ32" s="25"/>
      <c r="AK32" s="123"/>
      <c r="AL32" s="51"/>
    </row>
    <row r="33" spans="1:38" ht="23.25">
      <c r="A33" s="4">
        <v>31</v>
      </c>
      <c r="B33" s="89"/>
      <c r="C33" s="24"/>
      <c r="D33" s="25"/>
      <c r="E33" s="25"/>
      <c r="F33" s="25"/>
      <c r="G33" s="25"/>
      <c r="H33" s="25"/>
      <c r="I33" s="32"/>
      <c r="J33" s="25"/>
      <c r="K33" s="25"/>
      <c r="L33" s="25"/>
      <c r="M33" s="25"/>
      <c r="N33" s="36"/>
      <c r="O33" s="110"/>
      <c r="P33" s="110"/>
      <c r="Q33" s="110"/>
      <c r="R33" s="110"/>
      <c r="S33" s="110"/>
      <c r="T33" s="110"/>
      <c r="U33" s="38"/>
      <c r="V33" s="6"/>
      <c r="W33" s="7"/>
      <c r="X33" s="122"/>
      <c r="Y33" s="86"/>
      <c r="Z33" s="22"/>
      <c r="AA33" s="29"/>
      <c r="AB33" s="125"/>
      <c r="AC33" s="25"/>
      <c r="AD33" s="25"/>
      <c r="AE33" s="25"/>
      <c r="AF33" s="25"/>
      <c r="AG33" s="25"/>
      <c r="AH33" s="25"/>
      <c r="AI33" s="25"/>
      <c r="AJ33" s="25"/>
      <c r="AK33" s="123"/>
      <c r="AL33" s="51"/>
    </row>
    <row r="34" spans="1:38" ht="23.25">
      <c r="A34" s="4">
        <v>32</v>
      </c>
      <c r="B34" s="89"/>
      <c r="C34" s="24"/>
      <c r="D34" s="25"/>
      <c r="E34" s="25"/>
      <c r="F34" s="25"/>
      <c r="G34" s="25"/>
      <c r="H34" s="25"/>
      <c r="I34" s="32"/>
      <c r="J34" s="25"/>
      <c r="K34" s="25"/>
      <c r="L34" s="25"/>
      <c r="M34" s="25"/>
      <c r="N34" s="36"/>
      <c r="O34" s="110"/>
      <c r="P34" s="110"/>
      <c r="Q34" s="110"/>
      <c r="R34" s="110"/>
      <c r="S34" s="110"/>
      <c r="T34" s="110"/>
      <c r="U34" s="38"/>
      <c r="V34" s="6"/>
      <c r="W34" s="7"/>
      <c r="X34" s="122"/>
      <c r="Y34" s="86"/>
      <c r="Z34" s="22"/>
      <c r="AA34" s="29"/>
      <c r="AB34" s="125"/>
      <c r="AC34" s="25"/>
      <c r="AD34" s="25"/>
      <c r="AE34" s="25"/>
      <c r="AF34" s="25"/>
      <c r="AG34" s="25"/>
      <c r="AH34" s="25"/>
      <c r="AI34" s="25"/>
      <c r="AJ34" s="25"/>
      <c r="AK34" s="123"/>
      <c r="AL34" s="51"/>
    </row>
    <row r="35" spans="1:38" ht="23.25">
      <c r="A35" s="4">
        <v>33</v>
      </c>
      <c r="B35" s="89"/>
      <c r="C35" s="24"/>
      <c r="D35" s="25"/>
      <c r="E35" s="25"/>
      <c r="F35" s="25"/>
      <c r="G35" s="25"/>
      <c r="H35" s="25"/>
      <c r="I35" s="32"/>
      <c r="J35" s="25"/>
      <c r="K35" s="25"/>
      <c r="L35" s="25"/>
      <c r="M35" s="25"/>
      <c r="N35" s="36"/>
      <c r="O35" s="110"/>
      <c r="P35" s="110"/>
      <c r="Q35" s="110"/>
      <c r="R35" s="110"/>
      <c r="S35" s="110"/>
      <c r="T35" s="110"/>
      <c r="U35" s="38"/>
      <c r="V35" s="6"/>
      <c r="W35" s="7"/>
      <c r="X35" s="122"/>
      <c r="Y35" s="86"/>
      <c r="Z35" s="22"/>
      <c r="AA35" s="29"/>
      <c r="AB35" s="125"/>
      <c r="AC35" s="25"/>
      <c r="AD35" s="25"/>
      <c r="AE35" s="25"/>
      <c r="AF35" s="25"/>
      <c r="AG35" s="25"/>
      <c r="AH35" s="25"/>
      <c r="AI35" s="25"/>
      <c r="AJ35" s="25"/>
      <c r="AK35" s="123"/>
      <c r="AL35" s="51"/>
    </row>
    <row r="36" spans="1:38" ht="23.25">
      <c r="A36" s="4">
        <v>34</v>
      </c>
      <c r="B36" s="89"/>
      <c r="C36" s="24"/>
      <c r="D36" s="25"/>
      <c r="E36" s="25"/>
      <c r="F36" s="25"/>
      <c r="G36" s="25"/>
      <c r="H36" s="25"/>
      <c r="I36" s="32"/>
      <c r="J36" s="25"/>
      <c r="K36" s="25"/>
      <c r="L36" s="25"/>
      <c r="M36" s="25"/>
      <c r="N36" s="36"/>
      <c r="O36" s="110"/>
      <c r="P36" s="110"/>
      <c r="Q36" s="110"/>
      <c r="R36" s="110"/>
      <c r="S36" s="110"/>
      <c r="T36" s="110"/>
      <c r="U36" s="38"/>
      <c r="V36" s="6"/>
      <c r="W36" s="7"/>
      <c r="X36" s="122"/>
      <c r="Y36" s="86"/>
      <c r="Z36" s="22"/>
      <c r="AA36" s="29"/>
      <c r="AB36" s="125"/>
      <c r="AC36" s="25"/>
      <c r="AD36" s="25"/>
      <c r="AE36" s="25"/>
      <c r="AF36" s="25"/>
      <c r="AG36" s="25"/>
      <c r="AH36" s="25"/>
      <c r="AI36" s="25"/>
      <c r="AJ36" s="25"/>
      <c r="AK36" s="123"/>
      <c r="AL36" s="51"/>
    </row>
    <row r="37" spans="1:38" ht="23.25">
      <c r="A37" s="4">
        <v>35</v>
      </c>
      <c r="B37" s="89"/>
      <c r="C37" s="24"/>
      <c r="D37" s="25"/>
      <c r="E37" s="25"/>
      <c r="F37" s="25"/>
      <c r="G37" s="25"/>
      <c r="H37" s="25"/>
      <c r="I37" s="32"/>
      <c r="J37" s="25"/>
      <c r="K37" s="25"/>
      <c r="L37" s="25"/>
      <c r="M37" s="25"/>
      <c r="N37" s="36"/>
      <c r="O37" s="110"/>
      <c r="P37" s="110"/>
      <c r="Q37" s="110"/>
      <c r="R37" s="110"/>
      <c r="S37" s="110"/>
      <c r="T37" s="110"/>
      <c r="U37" s="38"/>
      <c r="V37" s="6"/>
      <c r="W37" s="7"/>
      <c r="X37" s="122"/>
      <c r="Y37" s="86"/>
      <c r="Z37" s="22"/>
      <c r="AA37" s="29"/>
      <c r="AB37" s="125"/>
      <c r="AC37" s="25"/>
      <c r="AD37" s="25"/>
      <c r="AE37" s="25"/>
      <c r="AF37" s="25"/>
      <c r="AG37" s="25"/>
      <c r="AH37" s="25"/>
      <c r="AI37" s="25"/>
      <c r="AJ37" s="25"/>
      <c r="AK37" s="123"/>
      <c r="AL37" s="51"/>
    </row>
    <row r="38" spans="1:38" ht="23.25">
      <c r="A38" s="4">
        <v>36</v>
      </c>
      <c r="B38" s="89"/>
      <c r="C38" s="24"/>
      <c r="D38" s="25"/>
      <c r="E38" s="25"/>
      <c r="F38" s="25"/>
      <c r="G38" s="25"/>
      <c r="H38" s="25"/>
      <c r="I38" s="32"/>
      <c r="J38" s="25"/>
      <c r="K38" s="25"/>
      <c r="L38" s="25"/>
      <c r="M38" s="25"/>
      <c r="N38" s="36"/>
      <c r="O38" s="110"/>
      <c r="P38" s="110"/>
      <c r="Q38" s="110"/>
      <c r="R38" s="110"/>
      <c r="S38" s="110"/>
      <c r="T38" s="110"/>
      <c r="U38" s="38"/>
      <c r="V38" s="6"/>
      <c r="W38" s="7"/>
      <c r="X38" s="122"/>
      <c r="Y38" s="86"/>
      <c r="Z38" s="22"/>
      <c r="AA38" s="29"/>
      <c r="AB38" s="125"/>
      <c r="AC38" s="25"/>
      <c r="AD38" s="25"/>
      <c r="AE38" s="25"/>
      <c r="AF38" s="25"/>
      <c r="AG38" s="25"/>
      <c r="AH38" s="25"/>
      <c r="AI38" s="25"/>
      <c r="AJ38" s="25"/>
      <c r="AK38" s="123"/>
      <c r="AL38" s="51"/>
    </row>
    <row r="39" spans="1:38" ht="23.25">
      <c r="A39" s="4">
        <v>37</v>
      </c>
      <c r="B39" s="89"/>
      <c r="C39" s="24"/>
      <c r="D39" s="25"/>
      <c r="E39" s="25"/>
      <c r="F39" s="25"/>
      <c r="G39" s="25"/>
      <c r="H39" s="25"/>
      <c r="I39" s="32"/>
      <c r="J39" s="25"/>
      <c r="K39" s="25"/>
      <c r="L39" s="25"/>
      <c r="M39" s="25"/>
      <c r="N39" s="36"/>
      <c r="O39" s="110"/>
      <c r="P39" s="110"/>
      <c r="Q39" s="110"/>
      <c r="R39" s="110"/>
      <c r="S39" s="110"/>
      <c r="T39" s="110"/>
      <c r="U39" s="38"/>
      <c r="V39" s="6"/>
      <c r="W39" s="7"/>
      <c r="X39" s="122"/>
      <c r="Y39" s="86"/>
      <c r="Z39" s="22"/>
      <c r="AA39" s="29"/>
      <c r="AB39" s="125"/>
      <c r="AC39" s="25"/>
      <c r="AD39" s="25"/>
      <c r="AE39" s="25"/>
      <c r="AF39" s="25"/>
      <c r="AG39" s="25"/>
      <c r="AH39" s="25"/>
      <c r="AI39" s="25"/>
      <c r="AJ39" s="25"/>
      <c r="AK39" s="123"/>
      <c r="AL39" s="51"/>
    </row>
    <row r="40" spans="1:38" ht="23.25">
      <c r="A40" s="4">
        <v>38</v>
      </c>
      <c r="B40" s="89"/>
      <c r="C40" s="24"/>
      <c r="D40" s="25"/>
      <c r="E40" s="25"/>
      <c r="F40" s="25"/>
      <c r="G40" s="25"/>
      <c r="H40" s="25"/>
      <c r="I40" s="32"/>
      <c r="J40" s="25"/>
      <c r="K40" s="25"/>
      <c r="L40" s="25"/>
      <c r="M40" s="25"/>
      <c r="N40" s="36"/>
      <c r="O40" s="110"/>
      <c r="P40" s="110"/>
      <c r="Q40" s="110"/>
      <c r="R40" s="110"/>
      <c r="S40" s="110"/>
      <c r="T40" s="110"/>
      <c r="U40" s="38"/>
      <c r="V40" s="6"/>
      <c r="W40" s="7"/>
      <c r="X40" s="122"/>
      <c r="Y40" s="86"/>
      <c r="Z40" s="22"/>
      <c r="AA40" s="29"/>
      <c r="AB40" s="125"/>
      <c r="AC40" s="25"/>
      <c r="AD40" s="25"/>
      <c r="AE40" s="25"/>
      <c r="AF40" s="25"/>
      <c r="AG40" s="25"/>
      <c r="AH40" s="25"/>
      <c r="AI40" s="25"/>
      <c r="AJ40" s="25"/>
      <c r="AK40" s="123"/>
      <c r="AL40" s="51"/>
    </row>
    <row r="41" spans="1:38" ht="23.25">
      <c r="A41" s="4">
        <v>39</v>
      </c>
      <c r="B41" s="89"/>
      <c r="C41" s="24"/>
      <c r="D41" s="25"/>
      <c r="E41" s="25"/>
      <c r="F41" s="25"/>
      <c r="G41" s="25"/>
      <c r="H41" s="25"/>
      <c r="I41" s="32"/>
      <c r="J41" s="25"/>
      <c r="K41" s="25"/>
      <c r="L41" s="25"/>
      <c r="M41" s="25"/>
      <c r="N41" s="36"/>
      <c r="O41" s="110"/>
      <c r="P41" s="110"/>
      <c r="Q41" s="110"/>
      <c r="R41" s="110"/>
      <c r="S41" s="110"/>
      <c r="T41" s="110"/>
      <c r="U41" s="38"/>
      <c r="V41" s="6"/>
      <c r="W41" s="7"/>
      <c r="X41" s="122"/>
      <c r="Y41" s="86"/>
      <c r="Z41" s="22"/>
      <c r="AA41" s="29"/>
      <c r="AB41" s="125"/>
      <c r="AC41" s="25"/>
      <c r="AD41" s="25"/>
      <c r="AE41" s="25"/>
      <c r="AF41" s="25"/>
      <c r="AG41" s="25"/>
      <c r="AH41" s="25"/>
      <c r="AI41" s="25"/>
      <c r="AJ41" s="25"/>
      <c r="AK41" s="123"/>
      <c r="AL41" s="51"/>
    </row>
    <row r="42" spans="1:38" ht="23.25">
      <c r="A42" s="4">
        <v>40</v>
      </c>
      <c r="B42" s="89"/>
      <c r="C42" s="24"/>
      <c r="D42" s="25"/>
      <c r="E42" s="25"/>
      <c r="F42" s="25"/>
      <c r="G42" s="25"/>
      <c r="H42" s="25"/>
      <c r="I42" s="32"/>
      <c r="J42" s="25"/>
      <c r="K42" s="25"/>
      <c r="L42" s="25"/>
      <c r="M42" s="25"/>
      <c r="N42" s="36"/>
      <c r="O42" s="110"/>
      <c r="P42" s="110"/>
      <c r="Q42" s="110"/>
      <c r="R42" s="110"/>
      <c r="S42" s="110"/>
      <c r="T42" s="110"/>
      <c r="U42" s="38"/>
      <c r="V42" s="6"/>
      <c r="W42" s="7"/>
      <c r="X42" s="122"/>
      <c r="Y42" s="86"/>
      <c r="Z42" s="22"/>
      <c r="AA42" s="29"/>
      <c r="AB42" s="125"/>
      <c r="AC42" s="25"/>
      <c r="AD42" s="25"/>
      <c r="AE42" s="25"/>
      <c r="AF42" s="25"/>
      <c r="AG42" s="25"/>
      <c r="AH42" s="25"/>
      <c r="AI42" s="25"/>
      <c r="AJ42" s="25"/>
      <c r="AK42" s="123"/>
      <c r="AL42" s="51"/>
    </row>
    <row r="43" spans="1:38" ht="23.25">
      <c r="A43" s="4">
        <v>41</v>
      </c>
      <c r="B43" s="89"/>
      <c r="C43" s="24"/>
      <c r="D43" s="25"/>
      <c r="E43" s="25"/>
      <c r="F43" s="25"/>
      <c r="G43" s="25"/>
      <c r="H43" s="25"/>
      <c r="I43" s="32"/>
      <c r="J43" s="25"/>
      <c r="K43" s="25"/>
      <c r="L43" s="25"/>
      <c r="M43" s="25"/>
      <c r="N43" s="36"/>
      <c r="O43" s="110"/>
      <c r="P43" s="110"/>
      <c r="Q43" s="110"/>
      <c r="R43" s="110"/>
      <c r="S43" s="110"/>
      <c r="T43" s="110"/>
      <c r="U43" s="38"/>
      <c r="V43" s="6"/>
      <c r="W43" s="7"/>
      <c r="X43" s="122"/>
      <c r="Y43" s="86"/>
      <c r="Z43" s="22"/>
      <c r="AA43" s="29"/>
      <c r="AB43" s="125"/>
      <c r="AC43" s="25"/>
      <c r="AD43" s="25"/>
      <c r="AE43" s="25"/>
      <c r="AF43" s="25"/>
      <c r="AG43" s="25"/>
      <c r="AH43" s="25"/>
      <c r="AI43" s="25"/>
      <c r="AJ43" s="25"/>
      <c r="AK43" s="123"/>
      <c r="AL43" s="51"/>
    </row>
    <row r="44" spans="1:38" ht="23.25">
      <c r="A44" s="4">
        <v>42</v>
      </c>
      <c r="B44" s="89"/>
      <c r="C44" s="24"/>
      <c r="D44" s="25"/>
      <c r="E44" s="25"/>
      <c r="F44" s="25"/>
      <c r="G44" s="25"/>
      <c r="H44" s="25"/>
      <c r="I44" s="32"/>
      <c r="J44" s="25"/>
      <c r="K44" s="25"/>
      <c r="L44" s="25"/>
      <c r="M44" s="25"/>
      <c r="N44" s="36"/>
      <c r="O44" s="110"/>
      <c r="P44" s="110"/>
      <c r="Q44" s="110"/>
      <c r="R44" s="110"/>
      <c r="S44" s="110"/>
      <c r="T44" s="110"/>
      <c r="U44" s="38"/>
      <c r="V44" s="6"/>
      <c r="W44" s="7"/>
      <c r="X44" s="122"/>
      <c r="Y44" s="86"/>
      <c r="Z44" s="22"/>
      <c r="AA44" s="29"/>
      <c r="AB44" s="125"/>
      <c r="AC44" s="25"/>
      <c r="AD44" s="25"/>
      <c r="AE44" s="25"/>
      <c r="AF44" s="25"/>
      <c r="AG44" s="25"/>
      <c r="AH44" s="25"/>
      <c r="AI44" s="25"/>
      <c r="AJ44" s="25"/>
      <c r="AK44" s="123"/>
      <c r="AL44" s="51"/>
    </row>
    <row r="45" spans="1:38" ht="23.25">
      <c r="A45" s="4"/>
      <c r="B45" s="89"/>
      <c r="C45" s="24"/>
      <c r="D45" s="25"/>
      <c r="E45" s="25"/>
      <c r="F45" s="25"/>
      <c r="G45" s="25"/>
      <c r="H45" s="25"/>
      <c r="I45" s="32"/>
      <c r="J45" s="25"/>
      <c r="K45" s="25"/>
      <c r="L45" s="25"/>
      <c r="M45" s="25"/>
      <c r="N45" s="36"/>
      <c r="O45" s="110"/>
      <c r="P45" s="110"/>
      <c r="Q45" s="110"/>
      <c r="R45" s="110"/>
      <c r="S45" s="110"/>
      <c r="T45" s="110"/>
      <c r="U45" s="38"/>
      <c r="V45" s="6"/>
      <c r="W45" s="7"/>
      <c r="X45" s="122"/>
      <c r="Y45" s="86"/>
      <c r="Z45" s="22"/>
      <c r="AA45" s="29"/>
      <c r="AB45" s="125"/>
      <c r="AC45" s="25"/>
      <c r="AD45" s="25"/>
      <c r="AE45" s="25"/>
      <c r="AF45" s="25"/>
      <c r="AG45" s="25"/>
      <c r="AH45" s="25"/>
      <c r="AI45" s="25"/>
      <c r="AJ45" s="25"/>
      <c r="AK45" s="123"/>
      <c r="AL45" s="51"/>
    </row>
    <row r="46" spans="1:28" ht="23.25">
      <c r="A46" s="8" t="s">
        <v>3</v>
      </c>
      <c r="B46" s="8"/>
      <c r="C46" s="25">
        <f>COUNT(C3:C45)</f>
        <v>20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"/>
      <c r="O46" s="7">
        <f>COUNTIF(O3:O45,1)</f>
        <v>15</v>
      </c>
      <c r="P46" s="7">
        <f>COUNTIF(P3:P45,1)</f>
        <v>3</v>
      </c>
      <c r="Q46" s="7">
        <f>COUNTIF(Q3:Q45,1)</f>
        <v>4</v>
      </c>
      <c r="R46" s="7">
        <f>COUNTIF(R3:R45,1)</f>
        <v>4</v>
      </c>
      <c r="S46" s="7">
        <f>COUNTIF(S3:S45,1)</f>
        <v>1</v>
      </c>
      <c r="T46" s="7"/>
      <c r="U46" s="7"/>
      <c r="V46" s="7"/>
      <c r="W46" s="7"/>
      <c r="X46" s="7"/>
      <c r="Y46" s="7"/>
      <c r="Z46" s="6"/>
      <c r="AA46" s="6"/>
      <c r="AB46" s="6"/>
    </row>
    <row r="48" spans="2:38" s="9" customFormat="1" ht="23.25">
      <c r="B48" s="90"/>
      <c r="C48" s="26" t="s">
        <v>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10"/>
      <c r="O48" s="10"/>
      <c r="P48" s="10"/>
      <c r="Q48" s="10"/>
      <c r="R48" s="10"/>
      <c r="S48" s="10"/>
      <c r="T48" s="10"/>
      <c r="U48" s="11">
        <f aca="true" t="shared" si="1" ref="U48:AJ48">AVERAGE(U3:U45)</f>
        <v>3.75</v>
      </c>
      <c r="V48" s="11">
        <f t="shared" si="1"/>
        <v>3.95</v>
      </c>
      <c r="W48" s="11">
        <f t="shared" si="1"/>
        <v>3.8</v>
      </c>
      <c r="X48" s="11">
        <f t="shared" si="1"/>
        <v>4.05</v>
      </c>
      <c r="Y48" s="11">
        <f t="shared" si="1"/>
        <v>4.15</v>
      </c>
      <c r="Z48" s="11">
        <f t="shared" si="1"/>
        <v>4.05</v>
      </c>
      <c r="AA48" s="11">
        <f t="shared" si="1"/>
        <v>4.15</v>
      </c>
      <c r="AB48" s="11">
        <f t="shared" si="1"/>
        <v>3.9444444444444446</v>
      </c>
      <c r="AC48" s="11">
        <f t="shared" si="1"/>
        <v>3.8</v>
      </c>
      <c r="AD48" s="11">
        <f t="shared" si="1"/>
        <v>3.85</v>
      </c>
      <c r="AE48" s="11">
        <f t="shared" si="1"/>
        <v>3.95</v>
      </c>
      <c r="AF48" s="11">
        <f t="shared" si="1"/>
        <v>3.85</v>
      </c>
      <c r="AG48" s="11">
        <f t="shared" si="1"/>
        <v>4.1</v>
      </c>
      <c r="AH48" s="11">
        <f t="shared" si="1"/>
        <v>4.05</v>
      </c>
      <c r="AI48" s="11">
        <f t="shared" si="1"/>
        <v>3.65</v>
      </c>
      <c r="AJ48" s="11">
        <f t="shared" si="1"/>
        <v>3.95</v>
      </c>
      <c r="AL48" s="50">
        <f>AVERAGE(U48:AJ48)</f>
        <v>3.940277777777778</v>
      </c>
    </row>
    <row r="49" spans="2:38" s="9" customFormat="1" ht="23.25">
      <c r="B49" s="90"/>
      <c r="C49" s="26" t="s">
        <v>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10"/>
      <c r="O49" s="10"/>
      <c r="P49" s="10"/>
      <c r="Q49" s="10"/>
      <c r="R49" s="10"/>
      <c r="S49" s="10"/>
      <c r="T49" s="10"/>
      <c r="U49" s="12">
        <f aca="true" t="shared" si="2" ref="U49:AJ49">STDEV(U3:U45)</f>
        <v>0.7163503994113789</v>
      </c>
      <c r="V49" s="12">
        <f t="shared" si="2"/>
        <v>0.7591546545162478</v>
      </c>
      <c r="W49" s="12">
        <f t="shared" si="2"/>
        <v>0.6958523739384589</v>
      </c>
      <c r="X49" s="12">
        <f t="shared" si="2"/>
        <v>0.6863327411532593</v>
      </c>
      <c r="Y49" s="12">
        <f t="shared" si="2"/>
        <v>0.745159820370595</v>
      </c>
      <c r="Z49" s="12">
        <f t="shared" si="2"/>
        <v>0.7591546545162478</v>
      </c>
      <c r="AA49" s="12">
        <f t="shared" si="2"/>
        <v>0.4893604849295935</v>
      </c>
      <c r="AB49" s="12">
        <f t="shared" si="2"/>
        <v>0.4161761818978661</v>
      </c>
      <c r="AC49" s="12">
        <f t="shared" si="2"/>
        <v>0.6155870112510919</v>
      </c>
      <c r="AD49" s="12">
        <f t="shared" si="2"/>
        <v>0.5871429486124002</v>
      </c>
      <c r="AE49" s="12">
        <f t="shared" si="2"/>
        <v>0.5104177855340398</v>
      </c>
      <c r="AF49" s="12">
        <f t="shared" si="2"/>
        <v>0.5871429486124002</v>
      </c>
      <c r="AG49" s="12">
        <f t="shared" si="2"/>
        <v>0.6407232755171879</v>
      </c>
      <c r="AH49" s="12">
        <f t="shared" si="2"/>
        <v>0.6863327411532593</v>
      </c>
      <c r="AI49" s="12">
        <f t="shared" si="2"/>
        <v>0.8750939799154209</v>
      </c>
      <c r="AJ49" s="12">
        <f t="shared" si="2"/>
        <v>0.6048053188292989</v>
      </c>
      <c r="AL49" s="50">
        <f>STDEV(AL3:AL45)</f>
        <v>0.4537970792195461</v>
      </c>
    </row>
    <row r="51" spans="2:37" s="13" customFormat="1" ht="23.25">
      <c r="B51" s="20"/>
      <c r="C51" s="40" t="s">
        <v>12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3"/>
      <c r="O51" s="43"/>
      <c r="P51" s="43"/>
      <c r="Q51" s="43"/>
      <c r="R51" s="43"/>
      <c r="S51" s="43"/>
      <c r="T51" s="43"/>
      <c r="U51" s="43"/>
      <c r="V51" s="43"/>
      <c r="W51" s="14"/>
      <c r="X51" s="14"/>
      <c r="Y51" s="186" t="s">
        <v>27</v>
      </c>
      <c r="Z51" s="186"/>
      <c r="AA51" s="186"/>
      <c r="AB51" s="186"/>
      <c r="AC51" s="186"/>
      <c r="AD51" s="92"/>
      <c r="AE51" s="92"/>
      <c r="AF51" s="92"/>
      <c r="AG51" s="92"/>
      <c r="AH51" s="20"/>
      <c r="AI51" s="20"/>
      <c r="AJ51" s="20"/>
      <c r="AK51" s="20"/>
    </row>
    <row r="52" spans="2:37" s="13" customFormat="1" ht="23.25">
      <c r="B52" s="20"/>
      <c r="C52" s="197" t="s">
        <v>45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5"/>
      <c r="P52" s="15"/>
      <c r="Q52" s="15"/>
      <c r="R52" s="15"/>
      <c r="S52" s="15"/>
      <c r="T52" s="15"/>
      <c r="U52" s="94">
        <f>COUNTIF(B3:B45,1)</f>
        <v>8</v>
      </c>
      <c r="V52" s="104">
        <f>U52*100/U$55</f>
        <v>40</v>
      </c>
      <c r="W52" s="14"/>
      <c r="X52" s="14"/>
      <c r="Y52" s="93" t="s">
        <v>28</v>
      </c>
      <c r="Z52" s="41"/>
      <c r="AA52" s="41"/>
      <c r="AB52" s="41"/>
      <c r="AC52" s="20"/>
      <c r="AD52" s="20">
        <f>COUNTIF(C3:C45,3)</f>
        <v>7</v>
      </c>
      <c r="AE52" s="102">
        <f>AD52*100/AD$56</f>
        <v>35</v>
      </c>
      <c r="AF52" s="102"/>
      <c r="AG52" s="102"/>
      <c r="AH52" s="20"/>
      <c r="AI52" s="20"/>
      <c r="AJ52" s="173"/>
      <c r="AK52" s="20"/>
    </row>
    <row r="53" spans="2:37" s="13" customFormat="1" ht="23.25">
      <c r="B53" s="20"/>
      <c r="C53" s="197" t="s">
        <v>46</v>
      </c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5"/>
      <c r="P53" s="15"/>
      <c r="Q53" s="15"/>
      <c r="R53" s="15"/>
      <c r="S53" s="15"/>
      <c r="T53" s="15"/>
      <c r="U53" s="94">
        <f>COUNTIF(B3:B45,2)</f>
        <v>12</v>
      </c>
      <c r="V53" s="104">
        <f>U53*100/U$55</f>
        <v>60</v>
      </c>
      <c r="W53" s="14"/>
      <c r="X53" s="14"/>
      <c r="Y53" s="93" t="s">
        <v>29</v>
      </c>
      <c r="Z53" s="41"/>
      <c r="AA53" s="41"/>
      <c r="AB53" s="41"/>
      <c r="AC53" s="20"/>
      <c r="AD53" s="20">
        <f>COUNTIF(C3:C45,2)</f>
        <v>7</v>
      </c>
      <c r="AE53" s="102">
        <f>AD53*100/AD$56</f>
        <v>35</v>
      </c>
      <c r="AF53" s="102"/>
      <c r="AG53" s="102"/>
      <c r="AH53" s="20"/>
      <c r="AI53" s="20"/>
      <c r="AJ53" s="173"/>
      <c r="AK53" s="20"/>
    </row>
    <row r="54" spans="2:36" s="13" customFormat="1" ht="23.25">
      <c r="B54" s="20"/>
      <c r="C54" s="15" t="s">
        <v>74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94">
        <f>COUNTIF(B3:B46,0)</f>
        <v>0</v>
      </c>
      <c r="V54" s="104">
        <f>U54*100/U$55</f>
        <v>0</v>
      </c>
      <c r="W54" s="14"/>
      <c r="X54" s="14"/>
      <c r="Y54" s="93"/>
      <c r="Z54" s="41"/>
      <c r="AA54" s="41"/>
      <c r="AB54" s="41"/>
      <c r="AC54" s="20"/>
      <c r="AD54" s="20"/>
      <c r="AE54" s="102"/>
      <c r="AF54" s="102"/>
      <c r="AG54" s="102"/>
      <c r="AH54" s="20"/>
      <c r="AI54" s="20"/>
      <c r="AJ54" s="27"/>
    </row>
    <row r="55" spans="2:36" s="13" customFormat="1" ht="23.25">
      <c r="B55" s="20"/>
      <c r="C55" s="40" t="s">
        <v>4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3">
        <f>SUM(U52:U59)</f>
        <v>40</v>
      </c>
      <c r="O55" s="43"/>
      <c r="P55" s="43"/>
      <c r="Q55" s="43"/>
      <c r="R55" s="43"/>
      <c r="S55" s="43"/>
      <c r="T55" s="43"/>
      <c r="U55" s="40">
        <f>SUM(U52:U54)</f>
        <v>20</v>
      </c>
      <c r="V55" s="105">
        <f>SUM(V52:V54)</f>
        <v>100</v>
      </c>
      <c r="W55" s="16"/>
      <c r="X55" s="16"/>
      <c r="Y55" s="93" t="s">
        <v>30</v>
      </c>
      <c r="Z55" s="41"/>
      <c r="AA55" s="41"/>
      <c r="AB55" s="41"/>
      <c r="AC55" s="20"/>
      <c r="AD55" s="20">
        <f>COUNTIF(C3:C45,1)</f>
        <v>6</v>
      </c>
      <c r="AE55" s="102">
        <f>AD55*100/AD$56</f>
        <v>30</v>
      </c>
      <c r="AF55" s="102"/>
      <c r="AG55" s="102"/>
      <c r="AH55" s="20"/>
      <c r="AI55" s="20"/>
      <c r="AJ55" s="27"/>
    </row>
    <row r="56" spans="2:36" s="13" customFormat="1" ht="23.25">
      <c r="B56" s="20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5"/>
      <c r="P56" s="15"/>
      <c r="Q56" s="15"/>
      <c r="R56" s="15"/>
      <c r="S56" s="15"/>
      <c r="T56" s="15"/>
      <c r="U56" s="94"/>
      <c r="V56" s="104"/>
      <c r="W56" s="14"/>
      <c r="X56" s="14"/>
      <c r="Y56" s="100"/>
      <c r="Z56" s="101"/>
      <c r="AA56" s="101"/>
      <c r="AB56" s="101"/>
      <c r="AC56" s="92"/>
      <c r="AD56" s="92">
        <f>SUM(AD52:AD55)</f>
        <v>20</v>
      </c>
      <c r="AE56" s="103">
        <f>SUM(AE52:AE55)</f>
        <v>100</v>
      </c>
      <c r="AF56" s="103"/>
      <c r="AG56" s="103"/>
      <c r="AH56" s="20"/>
      <c r="AI56" s="20"/>
      <c r="AJ56" s="27"/>
    </row>
    <row r="57" spans="2:36" s="13" customFormat="1" ht="23.25">
      <c r="B57" s="20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5"/>
      <c r="P57" s="15"/>
      <c r="Q57" s="15"/>
      <c r="R57" s="15"/>
      <c r="S57" s="15"/>
      <c r="T57" s="15"/>
      <c r="U57" s="94"/>
      <c r="V57" s="104"/>
      <c r="W57" s="14"/>
      <c r="X57" s="14"/>
      <c r="Y57" s="44"/>
      <c r="Z57" s="42"/>
      <c r="AA57" s="41"/>
      <c r="AB57" s="41"/>
      <c r="AC57" s="20"/>
      <c r="AD57" s="20"/>
      <c r="AE57" s="20"/>
      <c r="AF57" s="20"/>
      <c r="AG57" s="20"/>
      <c r="AH57" s="20"/>
      <c r="AI57" s="20"/>
      <c r="AJ57" s="27"/>
    </row>
    <row r="58" spans="2:36" s="13" customFormat="1" ht="23.25">
      <c r="B58" s="2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4"/>
      <c r="V58" s="104"/>
      <c r="W58" s="14"/>
      <c r="X58" s="14"/>
      <c r="Y58" s="44" t="s">
        <v>43</v>
      </c>
      <c r="Z58" s="42"/>
      <c r="AA58" s="41"/>
      <c r="AB58" s="41"/>
      <c r="AC58" s="20"/>
      <c r="AD58" s="20"/>
      <c r="AE58" s="20"/>
      <c r="AF58" s="20"/>
      <c r="AG58" s="20"/>
      <c r="AH58" s="20"/>
      <c r="AI58" s="20"/>
      <c r="AJ58" s="27"/>
    </row>
    <row r="59" spans="2:36" s="13" customFormat="1" ht="23.25">
      <c r="B59" s="20"/>
      <c r="C59" s="15"/>
      <c r="N59" s="14"/>
      <c r="O59" s="14"/>
      <c r="P59" s="14"/>
      <c r="Q59" s="14"/>
      <c r="R59" s="14"/>
      <c r="S59" s="14"/>
      <c r="T59" s="14"/>
      <c r="U59" s="94"/>
      <c r="V59" s="104"/>
      <c r="W59" s="14"/>
      <c r="X59" s="14"/>
      <c r="Y59" s="14" t="s">
        <v>38</v>
      </c>
      <c r="Z59" s="19">
        <f>COUNT(O3:O45)</f>
        <v>15</v>
      </c>
      <c r="AA59" s="41"/>
      <c r="AB59" s="41"/>
      <c r="AC59" s="20"/>
      <c r="AD59" s="20"/>
      <c r="AE59" s="20"/>
      <c r="AF59" s="20"/>
      <c r="AG59" s="20"/>
      <c r="AH59" s="20"/>
      <c r="AI59" s="20"/>
      <c r="AJ59" s="27"/>
    </row>
    <row r="60" spans="2:36" s="13" customFormat="1" ht="23.25">
      <c r="B60" s="20"/>
      <c r="W60" s="14"/>
      <c r="X60" s="14"/>
      <c r="Y60" s="14" t="s">
        <v>17</v>
      </c>
      <c r="Z60" s="19">
        <f>COUNT(O3:O46)</f>
        <v>16</v>
      </c>
      <c r="AA60" s="41"/>
      <c r="AB60" s="41"/>
      <c r="AC60" s="20"/>
      <c r="AD60" s="20"/>
      <c r="AE60" s="20"/>
      <c r="AF60" s="20"/>
      <c r="AG60" s="20"/>
      <c r="AH60" s="20"/>
      <c r="AI60" s="20"/>
      <c r="AJ60" s="27"/>
    </row>
    <row r="61" spans="2:36" s="13" customFormat="1" ht="23.25">
      <c r="B61" s="20"/>
      <c r="N61" s="14"/>
      <c r="O61" s="14"/>
      <c r="P61" s="14"/>
      <c r="Q61" s="14"/>
      <c r="R61" s="14"/>
      <c r="S61" s="14"/>
      <c r="T61" s="14"/>
      <c r="U61" s="39"/>
      <c r="V61" s="14"/>
      <c r="W61" s="14"/>
      <c r="X61" s="14"/>
      <c r="Y61" s="14" t="s">
        <v>39</v>
      </c>
      <c r="Z61" s="19">
        <f>COUNT(O3:O47)</f>
        <v>16</v>
      </c>
      <c r="AA61" s="41"/>
      <c r="AB61" s="41"/>
      <c r="AC61" s="20"/>
      <c r="AD61" s="20"/>
      <c r="AE61" s="20"/>
      <c r="AF61" s="20"/>
      <c r="AG61" s="20"/>
      <c r="AH61" s="20"/>
      <c r="AI61" s="20"/>
      <c r="AJ61" s="27"/>
    </row>
    <row r="62" spans="2:36" s="13" customFormat="1" ht="23.25">
      <c r="B62" s="20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 t="s">
        <v>44</v>
      </c>
      <c r="Z62" s="19">
        <f>COUNT(O3:O48)</f>
        <v>16</v>
      </c>
      <c r="AA62" s="41"/>
      <c r="AB62" s="41"/>
      <c r="AC62" s="20"/>
      <c r="AD62" s="20"/>
      <c r="AE62" s="20"/>
      <c r="AF62" s="20"/>
      <c r="AG62" s="20"/>
      <c r="AH62" s="20"/>
      <c r="AI62" s="20"/>
      <c r="AJ62" s="27"/>
    </row>
    <row r="63" spans="2:36" s="13" customFormat="1" ht="23.25">
      <c r="B63" s="20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 t="s">
        <v>41</v>
      </c>
      <c r="Z63" s="19">
        <f>COUNT(O3:O49)</f>
        <v>16</v>
      </c>
      <c r="AA63" s="41"/>
      <c r="AB63" s="41"/>
      <c r="AC63" s="20"/>
      <c r="AD63" s="20"/>
      <c r="AE63" s="20"/>
      <c r="AF63" s="20"/>
      <c r="AG63" s="20"/>
      <c r="AH63" s="20"/>
      <c r="AI63" s="20"/>
      <c r="AJ63" s="27"/>
    </row>
    <row r="64" spans="2:36" s="13" customFormat="1" ht="23.25">
      <c r="B64" s="20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 t="s">
        <v>42</v>
      </c>
      <c r="Z64" s="42"/>
      <c r="AA64" s="20"/>
      <c r="AB64" s="20"/>
      <c r="AC64" s="20"/>
      <c r="AD64" s="20"/>
      <c r="AE64" s="20"/>
      <c r="AF64" s="20"/>
      <c r="AG64" s="20"/>
      <c r="AH64" s="20"/>
      <c r="AI64" s="20"/>
      <c r="AJ64" s="27"/>
    </row>
    <row r="65" spans="36:37" ht="23.25">
      <c r="AJ65" s="27"/>
      <c r="AK65" s="13"/>
    </row>
    <row r="66" spans="36:37" ht="23.25">
      <c r="AJ66" s="27"/>
      <c r="AK66" s="13"/>
    </row>
    <row r="67" spans="26:37" ht="23.25">
      <c r="Z67" s="19"/>
      <c r="AA67" s="19"/>
      <c r="AK67" s="30"/>
    </row>
  </sheetData>
  <sheetProtection/>
  <mergeCells count="8">
    <mergeCell ref="C57:N57"/>
    <mergeCell ref="U1:Y1"/>
    <mergeCell ref="Z1:AB1"/>
    <mergeCell ref="C52:N52"/>
    <mergeCell ref="C53:N53"/>
    <mergeCell ref="C56:N56"/>
    <mergeCell ref="D1:K1"/>
    <mergeCell ref="Y51:AC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7"/>
  <sheetViews>
    <sheetView zoomScalePageLayoutView="0" workbookViewId="0" topLeftCell="A1">
      <pane ySplit="3" topLeftCell="BM37" activePane="bottomLeft" state="frozen"/>
      <selection pane="topLeft" activeCell="A1" sqref="A1"/>
      <selection pane="bottomLeft" activeCell="Y47" sqref="Y47"/>
    </sheetView>
  </sheetViews>
  <sheetFormatPr defaultColWidth="9.140625" defaultRowHeight="21.75"/>
  <cols>
    <col min="1" max="1" width="5.00390625" style="5" customWidth="1"/>
    <col min="2" max="2" width="4.57421875" style="19" bestFit="1" customWidth="1"/>
    <col min="3" max="3" width="5.28125" style="13" customWidth="1"/>
    <col min="4" max="4" width="4.421875" style="13" hidden="1" customWidth="1"/>
    <col min="5" max="5" width="4.8515625" style="13" hidden="1" customWidth="1"/>
    <col min="6" max="6" width="7.28125" style="13" hidden="1" customWidth="1"/>
    <col min="7" max="7" width="6.140625" style="13" hidden="1" customWidth="1"/>
    <col min="8" max="8" width="4.8515625" style="13" hidden="1" customWidth="1"/>
    <col min="9" max="10" width="5.28125" style="13" hidden="1" customWidth="1"/>
    <col min="11" max="13" width="4.00390625" style="13" hidden="1" customWidth="1"/>
    <col min="14" max="14" width="3.7109375" style="14" hidden="1" customWidth="1"/>
    <col min="15" max="15" width="4.421875" style="14" bestFit="1" customWidth="1"/>
    <col min="16" max="17" width="5.140625" style="14" customWidth="1"/>
    <col min="18" max="18" width="4.57421875" style="14" bestFit="1" customWidth="1"/>
    <col min="19" max="19" width="4.8515625" style="14" customWidth="1"/>
    <col min="20" max="20" width="5.140625" style="14" customWidth="1"/>
    <col min="21" max="21" width="6.28125" style="14" customWidth="1"/>
    <col min="22" max="22" width="6.140625" style="14" customWidth="1"/>
    <col min="23" max="25" width="5.00390625" style="14" bestFit="1" customWidth="1"/>
    <col min="26" max="28" width="4.57421875" style="5" customWidth="1"/>
    <col min="29" max="29" width="5.57421875" style="5" bestFit="1" customWidth="1"/>
    <col min="30" max="30" width="5.57421875" style="5" customWidth="1"/>
    <col min="31" max="31" width="29.421875" style="5" bestFit="1" customWidth="1"/>
    <col min="32" max="32" width="6.8515625" style="5" customWidth="1"/>
    <col min="33" max="33" width="17.00390625" style="5" customWidth="1"/>
    <col min="34" max="34" width="5.7109375" style="5" customWidth="1"/>
    <col min="35" max="36" width="6.140625" style="5" customWidth="1"/>
    <col min="37" max="37" width="104.140625" style="5" bestFit="1" customWidth="1"/>
    <col min="38" max="38" width="20.00390625" style="5" customWidth="1"/>
    <col min="39" max="39" width="15.57421875" style="5" customWidth="1"/>
    <col min="40" max="16384" width="9.140625" style="5" customWidth="1"/>
  </cols>
  <sheetData>
    <row r="1" spans="3:30" s="19" customFormat="1" ht="23.25">
      <c r="C1" s="20"/>
      <c r="D1" s="200" t="s">
        <v>11</v>
      </c>
      <c r="E1" s="200"/>
      <c r="F1" s="200"/>
      <c r="G1" s="200"/>
      <c r="H1" s="200"/>
      <c r="I1" s="200"/>
      <c r="J1" s="200"/>
      <c r="K1" s="201"/>
      <c r="L1" s="31"/>
      <c r="M1" s="31"/>
      <c r="N1" s="21"/>
      <c r="O1" s="21"/>
      <c r="P1" s="21"/>
      <c r="Q1" s="21"/>
      <c r="R1" s="21"/>
      <c r="S1" s="21"/>
      <c r="T1" s="21"/>
      <c r="U1" s="198"/>
      <c r="V1" s="198"/>
      <c r="W1" s="198"/>
      <c r="X1" s="198"/>
      <c r="Y1" s="198"/>
      <c r="Z1" s="199"/>
      <c r="AA1" s="199"/>
      <c r="AB1" s="199"/>
      <c r="AC1" s="199"/>
      <c r="AD1" s="8"/>
    </row>
    <row r="2" spans="1:39" s="3" customFormat="1" ht="23.25">
      <c r="A2" s="1" t="s">
        <v>0</v>
      </c>
      <c r="B2" s="187" t="s">
        <v>52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Q2" s="202" t="s">
        <v>61</v>
      </c>
      <c r="R2" s="203"/>
      <c r="S2" s="203"/>
      <c r="T2" s="204"/>
      <c r="U2" s="205" t="s">
        <v>62</v>
      </c>
      <c r="V2" s="206"/>
      <c r="W2" s="206"/>
      <c r="X2" s="206"/>
      <c r="Y2" s="207" t="s">
        <v>63</v>
      </c>
      <c r="Z2" s="120" t="s">
        <v>38</v>
      </c>
      <c r="AA2" s="120"/>
      <c r="AB2" s="120"/>
      <c r="AC2" s="119" t="s">
        <v>66</v>
      </c>
      <c r="AD2" s="118" t="s">
        <v>141</v>
      </c>
      <c r="AE2" s="118" t="s">
        <v>67</v>
      </c>
      <c r="AF2" s="118" t="s">
        <v>140</v>
      </c>
      <c r="AG2" s="119" t="s">
        <v>68</v>
      </c>
      <c r="AH2" s="118" t="s">
        <v>69</v>
      </c>
      <c r="AI2" s="119" t="s">
        <v>19</v>
      </c>
      <c r="AJ2" s="118" t="s">
        <v>142</v>
      </c>
      <c r="AK2" s="118" t="s">
        <v>70</v>
      </c>
      <c r="AL2" s="32"/>
      <c r="AM2" s="32"/>
    </row>
    <row r="3" spans="1:39" s="3" customFormat="1" ht="23.25">
      <c r="A3" s="1"/>
      <c r="B3" s="85" t="s">
        <v>48</v>
      </c>
      <c r="C3" s="128" t="s">
        <v>49</v>
      </c>
      <c r="D3" s="129"/>
      <c r="E3" s="129"/>
      <c r="F3" s="129"/>
      <c r="G3" s="129"/>
      <c r="H3" s="129"/>
      <c r="I3" s="129"/>
      <c r="J3" s="129"/>
      <c r="K3" s="128"/>
      <c r="L3" s="128"/>
      <c r="M3" s="128"/>
      <c r="N3" s="130"/>
      <c r="O3" s="128" t="s">
        <v>50</v>
      </c>
      <c r="P3" s="128" t="s">
        <v>51</v>
      </c>
      <c r="Q3" s="131" t="s">
        <v>53</v>
      </c>
      <c r="R3" s="126" t="s">
        <v>54</v>
      </c>
      <c r="S3" s="126" t="s">
        <v>55</v>
      </c>
      <c r="T3" s="127" t="s">
        <v>56</v>
      </c>
      <c r="U3" s="85" t="s">
        <v>57</v>
      </c>
      <c r="V3" s="128" t="s">
        <v>58</v>
      </c>
      <c r="W3" s="129" t="s">
        <v>59</v>
      </c>
      <c r="X3" s="129" t="s">
        <v>60</v>
      </c>
      <c r="Y3" s="208"/>
      <c r="Z3" s="91" t="s">
        <v>64</v>
      </c>
      <c r="AA3" s="116" t="s">
        <v>65</v>
      </c>
      <c r="AB3" s="116" t="s">
        <v>17</v>
      </c>
      <c r="AC3" s="134"/>
      <c r="AD3" s="129"/>
      <c r="AE3" s="129"/>
      <c r="AF3" s="129"/>
      <c r="AG3" s="137"/>
      <c r="AH3" s="129"/>
      <c r="AI3" s="137"/>
      <c r="AJ3" s="129"/>
      <c r="AK3" s="129"/>
      <c r="AL3" s="32"/>
      <c r="AM3" s="32"/>
    </row>
    <row r="4" spans="1:40" ht="23.25">
      <c r="A4" s="4">
        <v>1</v>
      </c>
      <c r="B4" s="88">
        <v>1</v>
      </c>
      <c r="C4" s="33"/>
      <c r="D4" s="25"/>
      <c r="E4" s="25"/>
      <c r="F4" s="25"/>
      <c r="G4" s="25"/>
      <c r="H4" s="25"/>
      <c r="I4" s="32"/>
      <c r="J4" s="25"/>
      <c r="K4" s="33"/>
      <c r="L4" s="33"/>
      <c r="M4" s="33"/>
      <c r="N4" s="35"/>
      <c r="O4" s="111"/>
      <c r="P4" s="111"/>
      <c r="Q4" s="132"/>
      <c r="R4" s="111"/>
      <c r="S4" s="111"/>
      <c r="T4" s="35">
        <v>1</v>
      </c>
      <c r="U4" s="37"/>
      <c r="V4" s="18">
        <v>1</v>
      </c>
      <c r="W4" s="7"/>
      <c r="X4" s="7"/>
      <c r="Y4" s="139">
        <v>1</v>
      </c>
      <c r="Z4" s="22"/>
      <c r="AA4" s="22"/>
      <c r="AB4" s="29"/>
      <c r="AC4" s="135"/>
      <c r="AD4" s="29">
        <v>1</v>
      </c>
      <c r="AE4" s="25"/>
      <c r="AF4" s="25"/>
      <c r="AG4" s="138"/>
      <c r="AH4" s="25"/>
      <c r="AI4" s="138"/>
      <c r="AJ4" s="25"/>
      <c r="AK4" s="25"/>
      <c r="AL4" s="25"/>
      <c r="AM4" s="25"/>
      <c r="AN4" s="123"/>
    </row>
    <row r="5" spans="1:40" ht="24">
      <c r="A5" s="4">
        <v>2</v>
      </c>
      <c r="B5" s="89"/>
      <c r="C5" s="25"/>
      <c r="D5" s="25"/>
      <c r="E5" s="25"/>
      <c r="F5" s="25"/>
      <c r="G5" s="25"/>
      <c r="H5" s="25"/>
      <c r="I5" s="32"/>
      <c r="J5" s="25"/>
      <c r="K5" s="25"/>
      <c r="L5" s="25"/>
      <c r="M5" s="25"/>
      <c r="N5" s="36"/>
      <c r="O5" s="110"/>
      <c r="P5" s="110"/>
      <c r="Q5" s="133"/>
      <c r="R5" s="110"/>
      <c r="S5" s="110">
        <v>1</v>
      </c>
      <c r="T5" s="36"/>
      <c r="U5" s="38"/>
      <c r="V5" s="6"/>
      <c r="W5" s="7">
        <v>1</v>
      </c>
      <c r="X5" s="7"/>
      <c r="Y5" s="140">
        <v>1</v>
      </c>
      <c r="Z5" s="22"/>
      <c r="AA5" s="22"/>
      <c r="AB5" s="29"/>
      <c r="AC5" s="136">
        <v>1</v>
      </c>
      <c r="AD5" s="29">
        <v>1</v>
      </c>
      <c r="AE5" s="141" t="s">
        <v>144</v>
      </c>
      <c r="AF5" s="141"/>
      <c r="AG5" s="138"/>
      <c r="AH5" s="25">
        <v>1</v>
      </c>
      <c r="AI5" s="138"/>
      <c r="AJ5" s="25"/>
      <c r="AK5" s="25"/>
      <c r="AL5" s="25"/>
      <c r="AM5" s="25"/>
      <c r="AN5" s="123"/>
    </row>
    <row r="6" spans="1:40" ht="24">
      <c r="A6" s="4">
        <v>3</v>
      </c>
      <c r="B6" s="89"/>
      <c r="C6" s="25">
        <v>1</v>
      </c>
      <c r="D6" s="25"/>
      <c r="E6" s="25"/>
      <c r="F6" s="25"/>
      <c r="G6" s="25"/>
      <c r="H6" s="25"/>
      <c r="I6" s="32"/>
      <c r="J6" s="25"/>
      <c r="K6" s="25"/>
      <c r="L6" s="25"/>
      <c r="M6" s="25"/>
      <c r="N6" s="36"/>
      <c r="O6" s="110"/>
      <c r="P6" s="110"/>
      <c r="Q6" s="133"/>
      <c r="R6" s="110">
        <v>1</v>
      </c>
      <c r="S6" s="110"/>
      <c r="T6" s="36"/>
      <c r="U6" s="38"/>
      <c r="V6" s="6">
        <v>1</v>
      </c>
      <c r="W6" s="7"/>
      <c r="X6" s="7"/>
      <c r="Y6" s="140">
        <v>1</v>
      </c>
      <c r="Z6" s="22">
        <v>1</v>
      </c>
      <c r="AA6" s="22">
        <v>1</v>
      </c>
      <c r="AB6" s="29">
        <v>1</v>
      </c>
      <c r="AC6" s="136">
        <v>1</v>
      </c>
      <c r="AD6" s="29">
        <v>1</v>
      </c>
      <c r="AE6" s="141" t="s">
        <v>72</v>
      </c>
      <c r="AF6" s="141"/>
      <c r="AG6" s="138"/>
      <c r="AH6" s="25"/>
      <c r="AI6" s="138"/>
      <c r="AJ6" s="25"/>
      <c r="AK6" s="25"/>
      <c r="AL6" s="25"/>
      <c r="AM6" s="25"/>
      <c r="AN6" s="123"/>
    </row>
    <row r="7" spans="1:40" ht="24">
      <c r="A7" s="4">
        <v>4</v>
      </c>
      <c r="B7" s="89"/>
      <c r="C7" s="25">
        <v>1</v>
      </c>
      <c r="D7" s="25"/>
      <c r="E7" s="25"/>
      <c r="F7" s="25"/>
      <c r="G7" s="25"/>
      <c r="H7" s="25"/>
      <c r="I7" s="32"/>
      <c r="J7" s="25"/>
      <c r="K7" s="25"/>
      <c r="L7" s="25"/>
      <c r="M7" s="25"/>
      <c r="N7" s="36"/>
      <c r="O7" s="110"/>
      <c r="P7" s="110"/>
      <c r="Q7" s="133"/>
      <c r="R7" s="110">
        <v>1</v>
      </c>
      <c r="S7" s="110"/>
      <c r="T7" s="36"/>
      <c r="U7" s="38"/>
      <c r="V7" s="6">
        <v>1</v>
      </c>
      <c r="W7" s="7"/>
      <c r="X7" s="7"/>
      <c r="Y7" s="140">
        <v>2</v>
      </c>
      <c r="Z7" s="22"/>
      <c r="AA7" s="22"/>
      <c r="AB7" s="29">
        <v>1</v>
      </c>
      <c r="AC7" s="136">
        <v>1</v>
      </c>
      <c r="AD7" s="29"/>
      <c r="AE7" s="141"/>
      <c r="AF7" s="141"/>
      <c r="AG7" s="138"/>
      <c r="AH7" s="25"/>
      <c r="AI7" s="138">
        <v>1</v>
      </c>
      <c r="AJ7" s="25"/>
      <c r="AK7" s="25"/>
      <c r="AL7" s="25"/>
      <c r="AM7" s="25"/>
      <c r="AN7" s="123"/>
    </row>
    <row r="8" spans="1:40" ht="24">
      <c r="A8" s="4">
        <v>5</v>
      </c>
      <c r="B8" s="89"/>
      <c r="C8" s="25"/>
      <c r="D8" s="25"/>
      <c r="E8" s="25"/>
      <c r="F8" s="25"/>
      <c r="G8" s="25"/>
      <c r="H8" s="25"/>
      <c r="I8" s="32"/>
      <c r="J8" s="25"/>
      <c r="K8" s="25"/>
      <c r="L8" s="25"/>
      <c r="M8" s="25"/>
      <c r="N8" s="36"/>
      <c r="O8" s="110"/>
      <c r="P8" s="110"/>
      <c r="Q8" s="133"/>
      <c r="R8" s="110"/>
      <c r="S8" s="110"/>
      <c r="T8" s="36"/>
      <c r="U8" s="38"/>
      <c r="V8" s="6"/>
      <c r="W8" s="7"/>
      <c r="X8" s="7"/>
      <c r="Y8" s="140">
        <v>1</v>
      </c>
      <c r="Z8" s="22">
        <v>1</v>
      </c>
      <c r="AA8" s="22">
        <v>1</v>
      </c>
      <c r="AB8" s="29">
        <v>1</v>
      </c>
      <c r="AC8" s="136">
        <v>1</v>
      </c>
      <c r="AD8" s="29"/>
      <c r="AE8" s="141"/>
      <c r="AF8" s="141"/>
      <c r="AG8" s="138"/>
      <c r="AH8" s="25"/>
      <c r="AI8" s="138"/>
      <c r="AJ8" s="25"/>
      <c r="AK8" s="25"/>
      <c r="AL8" s="25"/>
      <c r="AM8" s="25"/>
      <c r="AN8" s="123"/>
    </row>
    <row r="9" spans="1:40" ht="24">
      <c r="A9" s="4">
        <v>6</v>
      </c>
      <c r="B9" s="89"/>
      <c r="C9" s="25"/>
      <c r="D9" s="25"/>
      <c r="E9" s="25"/>
      <c r="F9" s="25"/>
      <c r="G9" s="25"/>
      <c r="H9" s="25"/>
      <c r="I9" s="32"/>
      <c r="J9" s="25"/>
      <c r="K9" s="25"/>
      <c r="L9" s="25"/>
      <c r="M9" s="25"/>
      <c r="N9" s="36"/>
      <c r="O9" s="110"/>
      <c r="P9" s="110"/>
      <c r="Q9" s="133"/>
      <c r="R9" s="110">
        <v>1</v>
      </c>
      <c r="S9" s="110"/>
      <c r="T9" s="36"/>
      <c r="U9" s="38"/>
      <c r="V9" s="6"/>
      <c r="W9" s="7"/>
      <c r="X9" s="7"/>
      <c r="Y9" s="140">
        <v>1</v>
      </c>
      <c r="Z9" s="22"/>
      <c r="AA9" s="22"/>
      <c r="AB9" s="29"/>
      <c r="AC9" s="136">
        <v>1</v>
      </c>
      <c r="AD9" s="29">
        <v>1</v>
      </c>
      <c r="AE9" s="141" t="s">
        <v>145</v>
      </c>
      <c r="AF9" s="141"/>
      <c r="AG9" s="138"/>
      <c r="AH9" s="25"/>
      <c r="AI9" s="138"/>
      <c r="AJ9" s="25"/>
      <c r="AK9" s="25"/>
      <c r="AL9" s="25"/>
      <c r="AM9" s="25"/>
      <c r="AN9" s="123"/>
    </row>
    <row r="10" spans="1:40" ht="24">
      <c r="A10" s="4">
        <v>7</v>
      </c>
      <c r="B10" s="89"/>
      <c r="C10" s="25"/>
      <c r="D10" s="25"/>
      <c r="E10" s="25"/>
      <c r="F10" s="25"/>
      <c r="G10" s="25"/>
      <c r="H10" s="25"/>
      <c r="I10" s="32"/>
      <c r="J10" s="25"/>
      <c r="K10" s="25"/>
      <c r="L10" s="25"/>
      <c r="M10" s="25"/>
      <c r="N10" s="36"/>
      <c r="O10" s="110">
        <v>1</v>
      </c>
      <c r="P10" s="110"/>
      <c r="Q10" s="133"/>
      <c r="R10" s="110"/>
      <c r="S10" s="110">
        <v>1</v>
      </c>
      <c r="T10" s="36"/>
      <c r="U10" s="38"/>
      <c r="V10" s="6"/>
      <c r="W10" s="7">
        <v>1</v>
      </c>
      <c r="X10" s="7"/>
      <c r="Y10" s="140">
        <v>1</v>
      </c>
      <c r="Z10" s="22"/>
      <c r="AA10" s="22">
        <v>1</v>
      </c>
      <c r="AB10" s="29"/>
      <c r="AC10" s="136">
        <v>1</v>
      </c>
      <c r="AD10" s="29">
        <v>1</v>
      </c>
      <c r="AE10" s="141" t="s">
        <v>79</v>
      </c>
      <c r="AF10" s="141"/>
      <c r="AG10" s="138"/>
      <c r="AH10" s="25">
        <v>1</v>
      </c>
      <c r="AI10" s="138"/>
      <c r="AJ10" s="25"/>
      <c r="AK10" s="25"/>
      <c r="AL10" s="25"/>
      <c r="AM10" s="25"/>
      <c r="AN10" s="123"/>
    </row>
    <row r="11" spans="1:40" ht="24">
      <c r="A11" s="4">
        <v>8</v>
      </c>
      <c r="B11" s="89">
        <v>1</v>
      </c>
      <c r="C11" s="25">
        <v>1</v>
      </c>
      <c r="D11" s="25"/>
      <c r="E11" s="25"/>
      <c r="F11" s="25"/>
      <c r="G11" s="25"/>
      <c r="H11" s="25"/>
      <c r="I11" s="32"/>
      <c r="J11" s="25"/>
      <c r="K11" s="25"/>
      <c r="L11" s="25"/>
      <c r="M11" s="25"/>
      <c r="N11" s="36"/>
      <c r="O11" s="110">
        <v>1</v>
      </c>
      <c r="P11" s="110">
        <v>1</v>
      </c>
      <c r="Q11" s="133">
        <v>1</v>
      </c>
      <c r="R11" s="110">
        <v>1</v>
      </c>
      <c r="S11" s="110">
        <v>1</v>
      </c>
      <c r="T11" s="36">
        <v>1</v>
      </c>
      <c r="U11" s="38">
        <v>1</v>
      </c>
      <c r="V11" s="6">
        <v>1</v>
      </c>
      <c r="W11" s="7"/>
      <c r="X11" s="7">
        <v>1</v>
      </c>
      <c r="Y11" s="140">
        <v>1</v>
      </c>
      <c r="Z11" s="22"/>
      <c r="AA11" s="22">
        <v>1</v>
      </c>
      <c r="AB11" s="29"/>
      <c r="AC11" s="136"/>
      <c r="AD11" s="29">
        <v>1</v>
      </c>
      <c r="AE11" s="141" t="s">
        <v>75</v>
      </c>
      <c r="AF11" s="178">
        <v>1</v>
      </c>
      <c r="AG11" s="138" t="s">
        <v>76</v>
      </c>
      <c r="AH11" s="25">
        <v>1</v>
      </c>
      <c r="AI11" s="138"/>
      <c r="AJ11" s="25"/>
      <c r="AK11" s="25"/>
      <c r="AL11" s="25"/>
      <c r="AM11" s="25"/>
      <c r="AN11" s="123"/>
    </row>
    <row r="12" spans="1:40" ht="24">
      <c r="A12" s="4">
        <v>9</v>
      </c>
      <c r="B12" s="89"/>
      <c r="C12" s="25">
        <v>1</v>
      </c>
      <c r="D12" s="25"/>
      <c r="E12" s="25"/>
      <c r="F12" s="25"/>
      <c r="G12" s="25"/>
      <c r="H12" s="25"/>
      <c r="I12" s="32"/>
      <c r="J12" s="25"/>
      <c r="K12" s="25"/>
      <c r="L12" s="25"/>
      <c r="M12" s="25"/>
      <c r="N12" s="36"/>
      <c r="O12" s="110"/>
      <c r="P12" s="110"/>
      <c r="Q12" s="133"/>
      <c r="R12" s="110">
        <v>1</v>
      </c>
      <c r="S12" s="110"/>
      <c r="T12" s="36"/>
      <c r="U12" s="38"/>
      <c r="V12" s="6">
        <v>1</v>
      </c>
      <c r="W12" s="7"/>
      <c r="X12" s="7"/>
      <c r="Y12" s="140">
        <v>1</v>
      </c>
      <c r="Z12" s="22">
        <v>1</v>
      </c>
      <c r="AA12" s="22">
        <v>1</v>
      </c>
      <c r="AB12" s="29">
        <v>1</v>
      </c>
      <c r="AC12" s="136"/>
      <c r="AD12" s="29">
        <v>1</v>
      </c>
      <c r="AE12" s="141" t="s">
        <v>77</v>
      </c>
      <c r="AF12" s="178">
        <v>1</v>
      </c>
      <c r="AG12" s="138" t="s">
        <v>78</v>
      </c>
      <c r="AH12" s="25">
        <v>1</v>
      </c>
      <c r="AI12" s="138"/>
      <c r="AJ12" s="25"/>
      <c r="AK12" s="25"/>
      <c r="AL12" s="25"/>
      <c r="AM12" s="25"/>
      <c r="AN12" s="123"/>
    </row>
    <row r="13" spans="1:40" ht="24">
      <c r="A13" s="4">
        <v>10</v>
      </c>
      <c r="B13" s="89"/>
      <c r="C13" s="25"/>
      <c r="D13" s="25"/>
      <c r="E13" s="25"/>
      <c r="F13" s="25"/>
      <c r="G13" s="25"/>
      <c r="H13" s="25"/>
      <c r="I13" s="32"/>
      <c r="J13" s="25"/>
      <c r="K13" s="25"/>
      <c r="L13" s="25"/>
      <c r="M13" s="25"/>
      <c r="N13" s="36"/>
      <c r="O13" s="110"/>
      <c r="P13" s="110"/>
      <c r="Q13" s="133"/>
      <c r="R13" s="110"/>
      <c r="S13" s="110"/>
      <c r="T13" s="36"/>
      <c r="U13" s="38">
        <v>1</v>
      </c>
      <c r="V13" s="6"/>
      <c r="W13" s="7"/>
      <c r="X13" s="7"/>
      <c r="Y13" s="140">
        <v>1</v>
      </c>
      <c r="Z13" s="22"/>
      <c r="AA13" s="22"/>
      <c r="AB13" s="29"/>
      <c r="AC13" s="136"/>
      <c r="AD13" s="29">
        <v>1</v>
      </c>
      <c r="AE13" s="141" t="s">
        <v>80</v>
      </c>
      <c r="AF13" s="25">
        <v>1</v>
      </c>
      <c r="AG13" s="138" t="s">
        <v>81</v>
      </c>
      <c r="AH13" s="25"/>
      <c r="AI13" s="138"/>
      <c r="AJ13" s="25"/>
      <c r="AK13" s="25"/>
      <c r="AL13" s="25"/>
      <c r="AM13" s="25"/>
      <c r="AN13" s="123"/>
    </row>
    <row r="14" spans="1:40" ht="24">
      <c r="A14" s="4">
        <v>11</v>
      </c>
      <c r="B14" s="89"/>
      <c r="C14" s="25"/>
      <c r="D14" s="25"/>
      <c r="E14" s="25"/>
      <c r="F14" s="25"/>
      <c r="G14" s="25"/>
      <c r="H14" s="25"/>
      <c r="I14" s="32"/>
      <c r="J14" s="25"/>
      <c r="K14" s="25"/>
      <c r="L14" s="25"/>
      <c r="M14" s="25"/>
      <c r="N14" s="36"/>
      <c r="O14" s="110"/>
      <c r="P14" s="110"/>
      <c r="Q14" s="133">
        <v>1</v>
      </c>
      <c r="R14" s="110"/>
      <c r="S14" s="110"/>
      <c r="T14" s="36"/>
      <c r="U14" s="38"/>
      <c r="V14" s="6"/>
      <c r="W14" s="7"/>
      <c r="X14" s="7"/>
      <c r="Y14" s="140">
        <v>1</v>
      </c>
      <c r="Z14" s="22">
        <v>1</v>
      </c>
      <c r="AA14" s="22">
        <v>1</v>
      </c>
      <c r="AB14" s="29">
        <v>1</v>
      </c>
      <c r="AC14" s="136"/>
      <c r="AD14" s="29"/>
      <c r="AE14" s="141"/>
      <c r="AF14" s="141"/>
      <c r="AG14" s="138"/>
      <c r="AH14" s="25"/>
      <c r="AI14" s="138"/>
      <c r="AJ14" s="25"/>
      <c r="AK14" s="25"/>
      <c r="AL14" s="25"/>
      <c r="AM14" s="25"/>
      <c r="AN14" s="123"/>
    </row>
    <row r="15" spans="1:40" ht="24">
      <c r="A15" s="4">
        <v>12</v>
      </c>
      <c r="B15" s="89"/>
      <c r="C15" s="25"/>
      <c r="D15" s="25"/>
      <c r="E15" s="25"/>
      <c r="F15" s="25"/>
      <c r="G15" s="25"/>
      <c r="H15" s="25"/>
      <c r="I15" s="32"/>
      <c r="J15" s="25"/>
      <c r="K15" s="25"/>
      <c r="L15" s="25"/>
      <c r="M15" s="25"/>
      <c r="N15" s="36"/>
      <c r="O15" s="110"/>
      <c r="P15" s="110"/>
      <c r="Q15" s="133"/>
      <c r="R15" s="110">
        <v>1</v>
      </c>
      <c r="S15" s="110"/>
      <c r="T15" s="36"/>
      <c r="U15" s="38">
        <v>1</v>
      </c>
      <c r="V15" s="6"/>
      <c r="W15" s="7"/>
      <c r="X15" s="7"/>
      <c r="Y15" s="140">
        <v>2</v>
      </c>
      <c r="Z15" s="22">
        <v>1</v>
      </c>
      <c r="AA15" s="22">
        <v>1</v>
      </c>
      <c r="AB15" s="29"/>
      <c r="AC15" s="136"/>
      <c r="AD15" s="29">
        <v>1</v>
      </c>
      <c r="AE15" s="141" t="s">
        <v>154</v>
      </c>
      <c r="AF15" s="178">
        <v>1</v>
      </c>
      <c r="AG15" s="138" t="s">
        <v>73</v>
      </c>
      <c r="AH15" s="25"/>
      <c r="AI15" s="138"/>
      <c r="AJ15" s="25">
        <v>1</v>
      </c>
      <c r="AK15" s="25" t="s">
        <v>153</v>
      </c>
      <c r="AL15" s="25"/>
      <c r="AM15" s="25"/>
      <c r="AN15" s="123"/>
    </row>
    <row r="16" spans="1:40" ht="24">
      <c r="A16" s="4">
        <v>13</v>
      </c>
      <c r="B16" s="89">
        <v>1</v>
      </c>
      <c r="C16" s="25"/>
      <c r="D16" s="25"/>
      <c r="E16" s="25"/>
      <c r="F16" s="25"/>
      <c r="G16" s="25"/>
      <c r="H16" s="25"/>
      <c r="I16" s="32"/>
      <c r="J16" s="25"/>
      <c r="K16" s="25"/>
      <c r="L16" s="25"/>
      <c r="M16" s="25"/>
      <c r="N16" s="36"/>
      <c r="O16" s="110">
        <v>1</v>
      </c>
      <c r="P16" s="110"/>
      <c r="Q16" s="133"/>
      <c r="R16" s="110">
        <v>1</v>
      </c>
      <c r="S16" s="110">
        <v>1</v>
      </c>
      <c r="T16" s="36"/>
      <c r="U16" s="38">
        <v>1</v>
      </c>
      <c r="V16" s="6">
        <v>1</v>
      </c>
      <c r="W16" s="7"/>
      <c r="X16" s="7"/>
      <c r="Y16" s="140">
        <v>2</v>
      </c>
      <c r="Z16" s="22"/>
      <c r="AA16" s="22">
        <v>1</v>
      </c>
      <c r="AB16" s="29">
        <v>1</v>
      </c>
      <c r="AC16" s="136"/>
      <c r="AD16" s="29">
        <v>1</v>
      </c>
      <c r="AE16" s="141" t="s">
        <v>155</v>
      </c>
      <c r="AF16" s="141"/>
      <c r="AG16" s="138"/>
      <c r="AH16" s="25"/>
      <c r="AI16" s="138"/>
      <c r="AJ16" s="25"/>
      <c r="AK16" s="25"/>
      <c r="AL16" s="25"/>
      <c r="AM16" s="25"/>
      <c r="AN16" s="123"/>
    </row>
    <row r="17" spans="1:40" ht="24">
      <c r="A17" s="4">
        <v>14</v>
      </c>
      <c r="B17" s="89"/>
      <c r="C17" s="25"/>
      <c r="D17" s="25"/>
      <c r="E17" s="25"/>
      <c r="F17" s="25"/>
      <c r="G17" s="25"/>
      <c r="H17" s="25"/>
      <c r="I17" s="32"/>
      <c r="J17" s="25"/>
      <c r="K17" s="25"/>
      <c r="L17" s="25"/>
      <c r="M17" s="25"/>
      <c r="N17" s="36"/>
      <c r="O17" s="110"/>
      <c r="P17" s="110">
        <v>1</v>
      </c>
      <c r="Q17" s="133"/>
      <c r="R17" s="110"/>
      <c r="S17" s="110">
        <v>1</v>
      </c>
      <c r="T17" s="36"/>
      <c r="U17" s="38"/>
      <c r="V17" s="6"/>
      <c r="W17" s="7"/>
      <c r="X17" s="7">
        <v>1</v>
      </c>
      <c r="Y17" s="140">
        <v>1</v>
      </c>
      <c r="Z17" s="22"/>
      <c r="AA17" s="22">
        <v>1</v>
      </c>
      <c r="AB17" s="29">
        <v>1</v>
      </c>
      <c r="AC17" s="136"/>
      <c r="AD17" s="29">
        <v>1</v>
      </c>
      <c r="AE17" s="141" t="s">
        <v>157</v>
      </c>
      <c r="AF17" s="25">
        <v>1</v>
      </c>
      <c r="AG17" s="138" t="s">
        <v>156</v>
      </c>
      <c r="AH17" s="25">
        <v>1</v>
      </c>
      <c r="AI17" s="138"/>
      <c r="AJ17" s="25"/>
      <c r="AK17" s="25"/>
      <c r="AL17" s="25"/>
      <c r="AM17" s="25"/>
      <c r="AN17" s="123"/>
    </row>
    <row r="18" spans="1:40" ht="24">
      <c r="A18" s="4">
        <v>15</v>
      </c>
      <c r="B18" s="89">
        <v>1</v>
      </c>
      <c r="C18" s="25"/>
      <c r="D18" s="25"/>
      <c r="E18" s="25"/>
      <c r="F18" s="25"/>
      <c r="G18" s="25"/>
      <c r="H18" s="25"/>
      <c r="I18" s="32"/>
      <c r="J18" s="25"/>
      <c r="K18" s="25"/>
      <c r="L18" s="25"/>
      <c r="M18" s="25"/>
      <c r="N18" s="36"/>
      <c r="O18" s="110"/>
      <c r="P18" s="110"/>
      <c r="Q18" s="133">
        <v>1</v>
      </c>
      <c r="R18" s="110"/>
      <c r="S18" s="110"/>
      <c r="T18" s="36"/>
      <c r="U18" s="38"/>
      <c r="V18" s="6">
        <v>1</v>
      </c>
      <c r="W18" s="7"/>
      <c r="X18" s="7"/>
      <c r="Y18" s="140">
        <v>1</v>
      </c>
      <c r="Z18" s="22">
        <v>1</v>
      </c>
      <c r="AA18" s="22">
        <v>1</v>
      </c>
      <c r="AB18" s="29">
        <v>1</v>
      </c>
      <c r="AC18" s="136"/>
      <c r="AD18" s="29">
        <v>1</v>
      </c>
      <c r="AE18" s="141" t="s">
        <v>159</v>
      </c>
      <c r="AF18" s="141"/>
      <c r="AG18" s="138"/>
      <c r="AH18" s="25"/>
      <c r="AI18" s="138"/>
      <c r="AJ18" s="25"/>
      <c r="AK18" s="25"/>
      <c r="AL18" s="25"/>
      <c r="AM18" s="25"/>
      <c r="AN18" s="123"/>
    </row>
    <row r="19" spans="1:40" ht="23.25">
      <c r="A19" s="4">
        <v>16</v>
      </c>
      <c r="B19" s="89"/>
      <c r="C19" s="25">
        <v>1</v>
      </c>
      <c r="D19" s="25"/>
      <c r="E19" s="25"/>
      <c r="F19" s="25"/>
      <c r="G19" s="25"/>
      <c r="H19" s="25"/>
      <c r="I19" s="32"/>
      <c r="J19" s="25"/>
      <c r="K19" s="25"/>
      <c r="L19" s="25"/>
      <c r="M19" s="25"/>
      <c r="N19" s="36"/>
      <c r="O19" s="110"/>
      <c r="P19" s="110"/>
      <c r="Q19" s="133"/>
      <c r="R19" s="110">
        <v>1</v>
      </c>
      <c r="S19" s="110"/>
      <c r="T19" s="36"/>
      <c r="U19" s="38"/>
      <c r="V19" s="6">
        <v>1</v>
      </c>
      <c r="W19" s="7"/>
      <c r="X19" s="7"/>
      <c r="Y19" s="140">
        <v>1</v>
      </c>
      <c r="Z19" s="22"/>
      <c r="AA19" s="22">
        <v>1</v>
      </c>
      <c r="AB19" s="29"/>
      <c r="AC19" s="136"/>
      <c r="AD19" s="29"/>
      <c r="AE19" s="25"/>
      <c r="AF19" s="25"/>
      <c r="AG19" s="138"/>
      <c r="AH19" s="25"/>
      <c r="AI19" s="138"/>
      <c r="AJ19" s="25"/>
      <c r="AK19" s="25"/>
      <c r="AL19" s="25"/>
      <c r="AM19" s="25"/>
      <c r="AN19" s="123"/>
    </row>
    <row r="20" spans="1:40" ht="24">
      <c r="A20" s="4">
        <v>17</v>
      </c>
      <c r="B20" s="89"/>
      <c r="C20" s="25">
        <v>1</v>
      </c>
      <c r="D20" s="25"/>
      <c r="E20" s="25"/>
      <c r="F20" s="25"/>
      <c r="G20" s="25"/>
      <c r="H20" s="25"/>
      <c r="I20" s="32"/>
      <c r="J20" s="25"/>
      <c r="K20" s="25"/>
      <c r="L20" s="25"/>
      <c r="M20" s="25"/>
      <c r="N20" s="36"/>
      <c r="O20" s="110"/>
      <c r="P20" s="110"/>
      <c r="Q20" s="133"/>
      <c r="R20" s="110">
        <v>1</v>
      </c>
      <c r="S20" s="110"/>
      <c r="T20" s="36"/>
      <c r="U20" s="38"/>
      <c r="V20" s="6">
        <v>1</v>
      </c>
      <c r="W20" s="7"/>
      <c r="X20" s="7"/>
      <c r="Y20" s="140">
        <v>1</v>
      </c>
      <c r="Z20" s="22"/>
      <c r="AA20" s="22">
        <v>1</v>
      </c>
      <c r="AB20" s="29"/>
      <c r="AC20" s="136"/>
      <c r="AD20" s="29"/>
      <c r="AE20" s="141"/>
      <c r="AF20" s="141"/>
      <c r="AG20" s="138"/>
      <c r="AH20" s="25"/>
      <c r="AI20" s="138"/>
      <c r="AJ20" s="25"/>
      <c r="AK20" s="25"/>
      <c r="AL20" s="25"/>
      <c r="AM20" s="25"/>
      <c r="AN20" s="123"/>
    </row>
    <row r="21" spans="1:40" ht="23.25">
      <c r="A21" s="4">
        <v>18</v>
      </c>
      <c r="B21" s="89"/>
      <c r="C21" s="25"/>
      <c r="D21" s="25"/>
      <c r="E21" s="25"/>
      <c r="F21" s="25"/>
      <c r="G21" s="25"/>
      <c r="H21" s="25"/>
      <c r="I21" s="32"/>
      <c r="J21" s="25"/>
      <c r="K21" s="25"/>
      <c r="L21" s="25"/>
      <c r="M21" s="25"/>
      <c r="N21" s="36"/>
      <c r="O21" s="110"/>
      <c r="P21" s="110"/>
      <c r="Q21" s="133">
        <v>1</v>
      </c>
      <c r="R21" s="110"/>
      <c r="S21" s="110"/>
      <c r="T21" s="36"/>
      <c r="U21" s="38"/>
      <c r="V21" s="6">
        <v>1</v>
      </c>
      <c r="W21" s="7">
        <v>1</v>
      </c>
      <c r="X21" s="7">
        <v>1</v>
      </c>
      <c r="Y21" s="140">
        <v>2</v>
      </c>
      <c r="Z21" s="22">
        <v>1</v>
      </c>
      <c r="AA21" s="22">
        <v>1</v>
      </c>
      <c r="AB21" s="29">
        <v>1</v>
      </c>
      <c r="AC21" s="136"/>
      <c r="AD21" s="29"/>
      <c r="AE21" s="25"/>
      <c r="AF21" s="25"/>
      <c r="AG21" s="138"/>
      <c r="AH21" s="25"/>
      <c r="AI21" s="138"/>
      <c r="AJ21" s="25"/>
      <c r="AK21" s="25"/>
      <c r="AL21" s="25"/>
      <c r="AM21" s="25"/>
      <c r="AN21" s="123"/>
    </row>
    <row r="22" spans="1:40" ht="23.25">
      <c r="A22" s="4">
        <v>19</v>
      </c>
      <c r="B22" s="89"/>
      <c r="C22" s="25">
        <v>1</v>
      </c>
      <c r="D22" s="25"/>
      <c r="E22" s="25"/>
      <c r="F22" s="25"/>
      <c r="G22" s="25"/>
      <c r="H22" s="25"/>
      <c r="I22" s="32"/>
      <c r="J22" s="25"/>
      <c r="K22" s="25"/>
      <c r="L22" s="25"/>
      <c r="M22" s="25"/>
      <c r="N22" s="36"/>
      <c r="O22" s="110"/>
      <c r="P22" s="110"/>
      <c r="Q22" s="133"/>
      <c r="R22" s="110"/>
      <c r="S22" s="110">
        <v>1</v>
      </c>
      <c r="T22" s="36"/>
      <c r="U22" s="38"/>
      <c r="V22" s="6">
        <v>1</v>
      </c>
      <c r="W22" s="7"/>
      <c r="X22" s="7"/>
      <c r="Y22" s="140">
        <v>1</v>
      </c>
      <c r="Z22" s="22"/>
      <c r="AA22" s="22">
        <v>1</v>
      </c>
      <c r="AB22" s="29">
        <v>1</v>
      </c>
      <c r="AC22" s="136"/>
      <c r="AD22" s="29"/>
      <c r="AE22" s="25"/>
      <c r="AF22" s="25"/>
      <c r="AG22" s="138"/>
      <c r="AH22" s="25"/>
      <c r="AI22" s="138"/>
      <c r="AJ22" s="25"/>
      <c r="AK22" s="25"/>
      <c r="AL22" s="25"/>
      <c r="AM22" s="25"/>
      <c r="AN22" s="123"/>
    </row>
    <row r="23" spans="1:40" ht="23.25">
      <c r="A23" s="4">
        <v>20</v>
      </c>
      <c r="B23" s="89">
        <v>1</v>
      </c>
      <c r="C23" s="25"/>
      <c r="D23" s="25"/>
      <c r="E23" s="25"/>
      <c r="F23" s="25"/>
      <c r="G23" s="25"/>
      <c r="H23" s="25"/>
      <c r="I23" s="32"/>
      <c r="J23" s="25"/>
      <c r="K23" s="25"/>
      <c r="L23" s="25"/>
      <c r="M23" s="25"/>
      <c r="N23" s="36"/>
      <c r="O23" s="110"/>
      <c r="P23" s="110"/>
      <c r="Q23" s="133">
        <v>1</v>
      </c>
      <c r="R23" s="110"/>
      <c r="S23" s="110"/>
      <c r="T23" s="36"/>
      <c r="U23" s="38"/>
      <c r="V23" s="6"/>
      <c r="W23" s="7"/>
      <c r="X23" s="7">
        <v>1</v>
      </c>
      <c r="Y23" s="140">
        <v>1</v>
      </c>
      <c r="Z23" s="22">
        <v>1</v>
      </c>
      <c r="AA23" s="22">
        <v>1</v>
      </c>
      <c r="AB23" s="29">
        <v>1</v>
      </c>
      <c r="AC23" s="136"/>
      <c r="AD23" s="29"/>
      <c r="AE23" s="25"/>
      <c r="AF23" s="25"/>
      <c r="AG23" s="138"/>
      <c r="AH23" s="25"/>
      <c r="AI23" s="138">
        <v>1</v>
      </c>
      <c r="AJ23" s="25"/>
      <c r="AK23" s="25"/>
      <c r="AL23" s="25"/>
      <c r="AM23" s="25"/>
      <c r="AN23" s="123"/>
    </row>
    <row r="24" spans="1:40" ht="23.25">
      <c r="A24" s="4">
        <v>21</v>
      </c>
      <c r="B24" s="89"/>
      <c r="C24" s="25"/>
      <c r="D24" s="25"/>
      <c r="E24" s="25"/>
      <c r="F24" s="25"/>
      <c r="G24" s="25"/>
      <c r="H24" s="25"/>
      <c r="I24" s="32"/>
      <c r="J24" s="25"/>
      <c r="K24" s="25"/>
      <c r="L24" s="25"/>
      <c r="M24" s="25"/>
      <c r="N24" s="36"/>
      <c r="O24" s="110"/>
      <c r="P24" s="110"/>
      <c r="Q24" s="133"/>
      <c r="R24" s="110"/>
      <c r="S24" s="110"/>
      <c r="T24" s="36"/>
      <c r="U24" s="38"/>
      <c r="V24" s="6"/>
      <c r="W24" s="7"/>
      <c r="X24" s="7"/>
      <c r="Y24" s="140"/>
      <c r="Z24" s="22"/>
      <c r="AA24" s="22"/>
      <c r="AB24" s="29"/>
      <c r="AC24" s="136"/>
      <c r="AD24" s="29"/>
      <c r="AE24" s="25"/>
      <c r="AF24" s="25"/>
      <c r="AG24" s="138"/>
      <c r="AH24" s="25"/>
      <c r="AI24" s="138"/>
      <c r="AJ24" s="25"/>
      <c r="AK24" s="25"/>
      <c r="AL24" s="25"/>
      <c r="AM24" s="25"/>
      <c r="AN24" s="123"/>
    </row>
    <row r="25" spans="1:40" ht="24">
      <c r="A25" s="4">
        <v>22</v>
      </c>
      <c r="B25" s="89"/>
      <c r="C25" s="25"/>
      <c r="D25" s="25"/>
      <c r="E25" s="25"/>
      <c r="F25" s="25"/>
      <c r="G25" s="25"/>
      <c r="H25" s="25"/>
      <c r="I25" s="32"/>
      <c r="J25" s="25"/>
      <c r="K25" s="25"/>
      <c r="L25" s="25"/>
      <c r="M25" s="25"/>
      <c r="N25" s="36"/>
      <c r="O25" s="110"/>
      <c r="P25" s="110"/>
      <c r="Q25" s="133"/>
      <c r="R25" s="110"/>
      <c r="S25" s="110"/>
      <c r="T25" s="36"/>
      <c r="U25" s="38"/>
      <c r="V25" s="6"/>
      <c r="W25" s="7"/>
      <c r="X25" s="7"/>
      <c r="Y25" s="140"/>
      <c r="Z25" s="22"/>
      <c r="AA25" s="22"/>
      <c r="AB25" s="29"/>
      <c r="AC25" s="136"/>
      <c r="AD25" s="29"/>
      <c r="AE25" s="141"/>
      <c r="AF25" s="141"/>
      <c r="AG25" s="138"/>
      <c r="AH25" s="25"/>
      <c r="AI25" s="138"/>
      <c r="AJ25" s="25"/>
      <c r="AK25" s="25"/>
      <c r="AL25" s="25"/>
      <c r="AM25" s="25"/>
      <c r="AN25" s="123"/>
    </row>
    <row r="26" spans="1:40" ht="23.25">
      <c r="A26" s="4">
        <v>23</v>
      </c>
      <c r="B26" s="89"/>
      <c r="C26" s="25"/>
      <c r="D26" s="25"/>
      <c r="E26" s="25"/>
      <c r="F26" s="25"/>
      <c r="G26" s="25"/>
      <c r="H26" s="25"/>
      <c r="I26" s="32"/>
      <c r="J26" s="25"/>
      <c r="K26" s="25"/>
      <c r="L26" s="25"/>
      <c r="M26" s="25"/>
      <c r="N26" s="36"/>
      <c r="O26" s="110"/>
      <c r="P26" s="110"/>
      <c r="Q26" s="133"/>
      <c r="R26" s="110"/>
      <c r="S26" s="110"/>
      <c r="T26" s="36"/>
      <c r="U26" s="38"/>
      <c r="V26" s="6"/>
      <c r="W26" s="7"/>
      <c r="X26" s="7"/>
      <c r="Y26" s="140"/>
      <c r="Z26" s="22"/>
      <c r="AA26" s="22"/>
      <c r="AB26" s="29"/>
      <c r="AC26" s="136"/>
      <c r="AD26" s="29"/>
      <c r="AE26" s="25"/>
      <c r="AF26" s="25"/>
      <c r="AG26" s="138"/>
      <c r="AH26" s="25"/>
      <c r="AI26" s="138"/>
      <c r="AJ26" s="25"/>
      <c r="AK26" s="25"/>
      <c r="AL26" s="25"/>
      <c r="AM26" s="25"/>
      <c r="AN26" s="123"/>
    </row>
    <row r="27" spans="1:40" ht="23.25">
      <c r="A27" s="4">
        <v>24</v>
      </c>
      <c r="B27" s="89"/>
      <c r="C27" s="25"/>
      <c r="D27" s="25"/>
      <c r="E27" s="25"/>
      <c r="F27" s="25"/>
      <c r="G27" s="25"/>
      <c r="H27" s="25"/>
      <c r="I27" s="32"/>
      <c r="J27" s="25"/>
      <c r="K27" s="25"/>
      <c r="L27" s="25"/>
      <c r="M27" s="25"/>
      <c r="N27" s="36"/>
      <c r="O27" s="110"/>
      <c r="P27" s="110"/>
      <c r="Q27" s="133"/>
      <c r="R27" s="110"/>
      <c r="S27" s="110"/>
      <c r="T27" s="36"/>
      <c r="U27" s="38"/>
      <c r="V27" s="6"/>
      <c r="W27" s="7"/>
      <c r="X27" s="7"/>
      <c r="Y27" s="140"/>
      <c r="Z27" s="22"/>
      <c r="AA27" s="22"/>
      <c r="AB27" s="29"/>
      <c r="AC27" s="136"/>
      <c r="AD27" s="29"/>
      <c r="AE27" s="25"/>
      <c r="AF27" s="25"/>
      <c r="AG27" s="138"/>
      <c r="AH27" s="25"/>
      <c r="AI27" s="138"/>
      <c r="AJ27" s="25"/>
      <c r="AK27" s="25"/>
      <c r="AL27" s="25"/>
      <c r="AM27" s="25"/>
      <c r="AN27" s="123"/>
    </row>
    <row r="28" spans="1:40" ht="23.25">
      <c r="A28" s="4">
        <v>25</v>
      </c>
      <c r="B28" s="89"/>
      <c r="C28" s="25"/>
      <c r="D28" s="25"/>
      <c r="E28" s="25"/>
      <c r="F28" s="25"/>
      <c r="G28" s="25"/>
      <c r="H28" s="25"/>
      <c r="I28" s="32"/>
      <c r="J28" s="25"/>
      <c r="K28" s="25"/>
      <c r="L28" s="25"/>
      <c r="M28" s="25"/>
      <c r="N28" s="36"/>
      <c r="O28" s="110"/>
      <c r="P28" s="110"/>
      <c r="Q28" s="133"/>
      <c r="R28" s="110"/>
      <c r="S28" s="110"/>
      <c r="T28" s="36"/>
      <c r="U28" s="38"/>
      <c r="V28" s="6"/>
      <c r="W28" s="7"/>
      <c r="X28" s="7"/>
      <c r="Y28" s="140"/>
      <c r="Z28" s="22"/>
      <c r="AA28" s="22"/>
      <c r="AB28" s="29"/>
      <c r="AC28" s="136"/>
      <c r="AD28" s="29"/>
      <c r="AE28" s="25"/>
      <c r="AF28" s="25"/>
      <c r="AG28" s="138"/>
      <c r="AH28" s="25"/>
      <c r="AI28" s="138"/>
      <c r="AJ28" s="25"/>
      <c r="AK28" s="25"/>
      <c r="AL28" s="25"/>
      <c r="AM28" s="25"/>
      <c r="AN28" s="123"/>
    </row>
    <row r="29" spans="1:40" ht="24">
      <c r="A29" s="4">
        <v>26</v>
      </c>
      <c r="B29" s="89"/>
      <c r="C29" s="25"/>
      <c r="D29" s="25"/>
      <c r="E29" s="25"/>
      <c r="F29" s="25"/>
      <c r="G29" s="25"/>
      <c r="H29" s="25"/>
      <c r="I29" s="32"/>
      <c r="J29" s="25"/>
      <c r="K29" s="25"/>
      <c r="L29" s="25"/>
      <c r="M29" s="25"/>
      <c r="N29" s="36"/>
      <c r="O29" s="110"/>
      <c r="P29" s="110"/>
      <c r="Q29" s="133"/>
      <c r="R29" s="110"/>
      <c r="S29" s="110"/>
      <c r="T29" s="36"/>
      <c r="U29" s="38"/>
      <c r="V29" s="6"/>
      <c r="W29" s="7"/>
      <c r="X29" s="7"/>
      <c r="Y29" s="140"/>
      <c r="Z29" s="22"/>
      <c r="AA29" s="22"/>
      <c r="AB29" s="29"/>
      <c r="AC29" s="136"/>
      <c r="AD29" s="29"/>
      <c r="AE29" s="141"/>
      <c r="AF29" s="141"/>
      <c r="AG29" s="138"/>
      <c r="AH29" s="25"/>
      <c r="AI29" s="138"/>
      <c r="AJ29" s="25"/>
      <c r="AK29" s="25"/>
      <c r="AL29" s="25"/>
      <c r="AM29" s="25"/>
      <c r="AN29" s="123"/>
    </row>
    <row r="30" spans="1:40" ht="23.25">
      <c r="A30" s="4">
        <v>27</v>
      </c>
      <c r="B30" s="89"/>
      <c r="C30" s="25"/>
      <c r="D30" s="25"/>
      <c r="E30" s="25"/>
      <c r="F30" s="25"/>
      <c r="G30" s="25"/>
      <c r="H30" s="25"/>
      <c r="I30" s="32"/>
      <c r="J30" s="25"/>
      <c r="K30" s="25"/>
      <c r="L30" s="25"/>
      <c r="M30" s="25"/>
      <c r="N30" s="36"/>
      <c r="O30" s="110"/>
      <c r="P30" s="110"/>
      <c r="Q30" s="133"/>
      <c r="R30" s="110"/>
      <c r="S30" s="110"/>
      <c r="T30" s="36"/>
      <c r="U30" s="38"/>
      <c r="V30" s="6"/>
      <c r="W30" s="7"/>
      <c r="X30" s="7"/>
      <c r="Y30" s="140"/>
      <c r="Z30" s="22"/>
      <c r="AA30" s="22"/>
      <c r="AB30" s="29"/>
      <c r="AC30" s="136"/>
      <c r="AD30" s="29"/>
      <c r="AE30" s="25"/>
      <c r="AF30" s="25"/>
      <c r="AG30" s="138"/>
      <c r="AH30" s="25"/>
      <c r="AI30" s="138"/>
      <c r="AJ30" s="25"/>
      <c r="AK30" s="25"/>
      <c r="AL30" s="25"/>
      <c r="AM30" s="25"/>
      <c r="AN30" s="123"/>
    </row>
    <row r="31" spans="1:40" ht="23.25">
      <c r="A31" s="4">
        <v>28</v>
      </c>
      <c r="B31" s="89"/>
      <c r="C31" s="25"/>
      <c r="D31" s="25"/>
      <c r="E31" s="25"/>
      <c r="F31" s="25"/>
      <c r="G31" s="25"/>
      <c r="H31" s="25"/>
      <c r="I31" s="32"/>
      <c r="J31" s="25"/>
      <c r="K31" s="25"/>
      <c r="L31" s="25"/>
      <c r="M31" s="25"/>
      <c r="N31" s="36"/>
      <c r="O31" s="110"/>
      <c r="P31" s="110"/>
      <c r="Q31" s="133"/>
      <c r="R31" s="110"/>
      <c r="S31" s="110"/>
      <c r="T31" s="36"/>
      <c r="U31" s="38"/>
      <c r="V31" s="6"/>
      <c r="W31" s="7"/>
      <c r="X31" s="7"/>
      <c r="Y31" s="140"/>
      <c r="Z31" s="22"/>
      <c r="AA31" s="22"/>
      <c r="AB31" s="29"/>
      <c r="AC31" s="136"/>
      <c r="AD31" s="29"/>
      <c r="AE31" s="25"/>
      <c r="AF31" s="25"/>
      <c r="AG31" s="138"/>
      <c r="AH31" s="25"/>
      <c r="AI31" s="138"/>
      <c r="AJ31" s="25"/>
      <c r="AK31" s="25"/>
      <c r="AL31" s="25"/>
      <c r="AM31" s="25"/>
      <c r="AN31" s="123"/>
    </row>
    <row r="32" spans="1:40" ht="23.25">
      <c r="A32" s="4">
        <v>29</v>
      </c>
      <c r="B32" s="89"/>
      <c r="C32" s="25"/>
      <c r="D32" s="25"/>
      <c r="E32" s="25"/>
      <c r="F32" s="25"/>
      <c r="G32" s="25"/>
      <c r="H32" s="25"/>
      <c r="I32" s="32"/>
      <c r="J32" s="25"/>
      <c r="K32" s="25"/>
      <c r="L32" s="25"/>
      <c r="M32" s="25"/>
      <c r="N32" s="36"/>
      <c r="O32" s="110"/>
      <c r="P32" s="110"/>
      <c r="Q32" s="133"/>
      <c r="R32" s="110"/>
      <c r="S32" s="110"/>
      <c r="T32" s="36"/>
      <c r="U32" s="38"/>
      <c r="V32" s="6"/>
      <c r="W32" s="7"/>
      <c r="X32" s="7"/>
      <c r="Y32" s="140"/>
      <c r="Z32" s="22"/>
      <c r="AA32" s="22"/>
      <c r="AB32" s="29"/>
      <c r="AC32" s="136"/>
      <c r="AD32" s="29"/>
      <c r="AE32" s="25"/>
      <c r="AF32" s="25"/>
      <c r="AG32" s="138"/>
      <c r="AH32" s="25"/>
      <c r="AI32" s="138"/>
      <c r="AJ32" s="25"/>
      <c r="AK32" s="25"/>
      <c r="AL32" s="25"/>
      <c r="AM32" s="25"/>
      <c r="AN32" s="123"/>
    </row>
    <row r="33" spans="1:40" ht="24">
      <c r="A33" s="4">
        <v>30</v>
      </c>
      <c r="B33" s="89"/>
      <c r="C33" s="25"/>
      <c r="D33" s="25"/>
      <c r="E33" s="25"/>
      <c r="F33" s="25"/>
      <c r="G33" s="25"/>
      <c r="H33" s="25"/>
      <c r="I33" s="32"/>
      <c r="J33" s="25"/>
      <c r="K33" s="25"/>
      <c r="L33" s="25"/>
      <c r="M33" s="25"/>
      <c r="N33" s="36"/>
      <c r="O33" s="110"/>
      <c r="P33" s="110"/>
      <c r="Q33" s="133"/>
      <c r="R33" s="110"/>
      <c r="S33" s="110"/>
      <c r="T33" s="36"/>
      <c r="U33" s="38"/>
      <c r="V33" s="6"/>
      <c r="W33" s="7"/>
      <c r="X33" s="7"/>
      <c r="Y33" s="140"/>
      <c r="Z33" s="22"/>
      <c r="AA33" s="22"/>
      <c r="AB33" s="29"/>
      <c r="AC33" s="136"/>
      <c r="AD33" s="29"/>
      <c r="AE33" s="141"/>
      <c r="AF33" s="141"/>
      <c r="AG33" s="138"/>
      <c r="AH33" s="25"/>
      <c r="AI33" s="138"/>
      <c r="AJ33" s="25"/>
      <c r="AK33" s="25"/>
      <c r="AL33" s="25"/>
      <c r="AM33" s="25"/>
      <c r="AN33" s="123"/>
    </row>
    <row r="34" spans="1:40" ht="24">
      <c r="A34" s="4">
        <v>31</v>
      </c>
      <c r="B34" s="89"/>
      <c r="C34" s="25"/>
      <c r="D34" s="25"/>
      <c r="E34" s="25"/>
      <c r="F34" s="25"/>
      <c r="G34" s="25"/>
      <c r="H34" s="25"/>
      <c r="I34" s="32"/>
      <c r="J34" s="25"/>
      <c r="K34" s="25"/>
      <c r="L34" s="25"/>
      <c r="M34" s="25"/>
      <c r="N34" s="36"/>
      <c r="O34" s="110"/>
      <c r="P34" s="110"/>
      <c r="Q34" s="133"/>
      <c r="R34" s="110"/>
      <c r="S34" s="110"/>
      <c r="T34" s="36"/>
      <c r="U34" s="38"/>
      <c r="V34" s="6"/>
      <c r="W34" s="7"/>
      <c r="X34" s="7"/>
      <c r="Y34" s="140"/>
      <c r="Z34" s="22"/>
      <c r="AA34" s="22"/>
      <c r="AB34" s="29"/>
      <c r="AC34" s="136"/>
      <c r="AD34" s="29"/>
      <c r="AE34" s="141"/>
      <c r="AF34" s="141"/>
      <c r="AG34" s="138"/>
      <c r="AH34" s="25"/>
      <c r="AI34" s="138"/>
      <c r="AJ34" s="25"/>
      <c r="AK34" s="25"/>
      <c r="AL34" s="25"/>
      <c r="AM34" s="25"/>
      <c r="AN34" s="123"/>
    </row>
    <row r="35" spans="1:40" ht="24">
      <c r="A35" s="4">
        <v>32</v>
      </c>
      <c r="B35" s="89"/>
      <c r="C35" s="25"/>
      <c r="D35" s="25"/>
      <c r="E35" s="25"/>
      <c r="F35" s="25"/>
      <c r="G35" s="25"/>
      <c r="H35" s="25"/>
      <c r="I35" s="32"/>
      <c r="J35" s="25"/>
      <c r="K35" s="25"/>
      <c r="L35" s="25"/>
      <c r="M35" s="25"/>
      <c r="N35" s="36"/>
      <c r="O35" s="110"/>
      <c r="P35" s="110"/>
      <c r="Q35" s="133"/>
      <c r="R35" s="110"/>
      <c r="S35" s="110"/>
      <c r="T35" s="36"/>
      <c r="U35" s="38"/>
      <c r="V35" s="6"/>
      <c r="W35" s="7"/>
      <c r="X35" s="7"/>
      <c r="Y35" s="140"/>
      <c r="Z35" s="22"/>
      <c r="AA35" s="22"/>
      <c r="AB35" s="29"/>
      <c r="AC35" s="136"/>
      <c r="AD35" s="29"/>
      <c r="AE35" s="141"/>
      <c r="AF35" s="141"/>
      <c r="AG35" s="138"/>
      <c r="AH35" s="25"/>
      <c r="AI35" s="138"/>
      <c r="AJ35" s="25"/>
      <c r="AK35" s="25"/>
      <c r="AL35" s="25"/>
      <c r="AM35" s="25"/>
      <c r="AN35" s="123"/>
    </row>
    <row r="36" spans="1:40" ht="24">
      <c r="A36" s="4">
        <v>33</v>
      </c>
      <c r="B36" s="89"/>
      <c r="C36" s="25"/>
      <c r="D36" s="25"/>
      <c r="E36" s="25"/>
      <c r="F36" s="25"/>
      <c r="G36" s="25"/>
      <c r="H36" s="25"/>
      <c r="I36" s="32"/>
      <c r="J36" s="25"/>
      <c r="K36" s="25"/>
      <c r="L36" s="25"/>
      <c r="M36" s="25"/>
      <c r="N36" s="36"/>
      <c r="O36" s="110"/>
      <c r="P36" s="110"/>
      <c r="Q36" s="133"/>
      <c r="R36" s="110"/>
      <c r="S36" s="110"/>
      <c r="T36" s="36"/>
      <c r="U36" s="38"/>
      <c r="V36" s="6"/>
      <c r="W36" s="7"/>
      <c r="X36" s="7"/>
      <c r="Y36" s="140"/>
      <c r="Z36" s="22"/>
      <c r="AA36" s="22"/>
      <c r="AB36" s="29"/>
      <c r="AC36" s="136"/>
      <c r="AD36" s="29"/>
      <c r="AE36" s="141"/>
      <c r="AF36" s="141"/>
      <c r="AG36" s="138"/>
      <c r="AH36" s="25"/>
      <c r="AI36" s="138"/>
      <c r="AJ36" s="25"/>
      <c r="AK36" s="25"/>
      <c r="AL36" s="25"/>
      <c r="AM36" s="25"/>
      <c r="AN36" s="123"/>
    </row>
    <row r="37" spans="1:40" ht="24">
      <c r="A37" s="4">
        <v>34</v>
      </c>
      <c r="B37" s="89"/>
      <c r="C37" s="25"/>
      <c r="D37" s="25"/>
      <c r="E37" s="25"/>
      <c r="F37" s="25"/>
      <c r="G37" s="25"/>
      <c r="H37" s="25"/>
      <c r="I37" s="32"/>
      <c r="J37" s="25"/>
      <c r="K37" s="25"/>
      <c r="L37" s="25"/>
      <c r="M37" s="25"/>
      <c r="N37" s="36"/>
      <c r="O37" s="110"/>
      <c r="P37" s="110"/>
      <c r="Q37" s="133"/>
      <c r="R37" s="110"/>
      <c r="S37" s="110"/>
      <c r="T37" s="36"/>
      <c r="U37" s="38"/>
      <c r="V37" s="6"/>
      <c r="W37" s="7"/>
      <c r="X37" s="7"/>
      <c r="Y37" s="140"/>
      <c r="Z37" s="22"/>
      <c r="AA37" s="22"/>
      <c r="AB37" s="29"/>
      <c r="AC37" s="136"/>
      <c r="AD37" s="29"/>
      <c r="AE37" s="141"/>
      <c r="AF37" s="141"/>
      <c r="AG37" s="138"/>
      <c r="AH37" s="25"/>
      <c r="AI37" s="138"/>
      <c r="AJ37" s="25"/>
      <c r="AK37" s="25"/>
      <c r="AL37" s="25"/>
      <c r="AM37" s="25"/>
      <c r="AN37" s="123"/>
    </row>
    <row r="38" spans="1:40" ht="23.25">
      <c r="A38" s="4">
        <v>35</v>
      </c>
      <c r="B38" s="89"/>
      <c r="C38" s="25"/>
      <c r="D38" s="25"/>
      <c r="E38" s="25"/>
      <c r="F38" s="25"/>
      <c r="G38" s="25"/>
      <c r="H38" s="25"/>
      <c r="I38" s="32"/>
      <c r="J38" s="25"/>
      <c r="K38" s="25"/>
      <c r="L38" s="25"/>
      <c r="M38" s="25"/>
      <c r="N38" s="36"/>
      <c r="O38" s="110"/>
      <c r="P38" s="110"/>
      <c r="Q38" s="133"/>
      <c r="R38" s="110"/>
      <c r="S38" s="110"/>
      <c r="T38" s="36"/>
      <c r="U38" s="38"/>
      <c r="V38" s="6"/>
      <c r="W38" s="7"/>
      <c r="X38" s="7"/>
      <c r="Y38" s="140"/>
      <c r="Z38" s="22"/>
      <c r="AA38" s="22"/>
      <c r="AB38" s="29"/>
      <c r="AC38" s="136"/>
      <c r="AD38" s="29"/>
      <c r="AE38" s="25"/>
      <c r="AF38" s="25"/>
      <c r="AG38" s="138"/>
      <c r="AH38" s="25"/>
      <c r="AI38" s="138"/>
      <c r="AJ38" s="25"/>
      <c r="AK38" s="25"/>
      <c r="AL38" s="25"/>
      <c r="AM38" s="25"/>
      <c r="AN38" s="123"/>
    </row>
    <row r="39" spans="1:40" ht="23.25">
      <c r="A39" s="4">
        <v>36</v>
      </c>
      <c r="B39" s="89"/>
      <c r="C39" s="25"/>
      <c r="D39" s="25"/>
      <c r="E39" s="25"/>
      <c r="F39" s="25"/>
      <c r="G39" s="25"/>
      <c r="H39" s="25"/>
      <c r="I39" s="32"/>
      <c r="J39" s="25"/>
      <c r="K39" s="25"/>
      <c r="L39" s="25"/>
      <c r="M39" s="25"/>
      <c r="N39" s="36"/>
      <c r="O39" s="110"/>
      <c r="P39" s="110"/>
      <c r="Q39" s="133"/>
      <c r="R39" s="110"/>
      <c r="S39" s="110"/>
      <c r="T39" s="36"/>
      <c r="U39" s="38"/>
      <c r="V39" s="6"/>
      <c r="W39" s="7"/>
      <c r="X39" s="7"/>
      <c r="Y39" s="140"/>
      <c r="Z39" s="22"/>
      <c r="AA39" s="22"/>
      <c r="AB39" s="29"/>
      <c r="AC39" s="136"/>
      <c r="AD39" s="29"/>
      <c r="AE39" s="25"/>
      <c r="AF39" s="25"/>
      <c r="AG39" s="138"/>
      <c r="AH39" s="25"/>
      <c r="AI39" s="138"/>
      <c r="AJ39" s="25"/>
      <c r="AK39" s="25"/>
      <c r="AL39" s="25"/>
      <c r="AM39" s="25"/>
      <c r="AN39" s="123"/>
    </row>
    <row r="40" spans="1:40" ht="23.25">
      <c r="A40" s="4">
        <v>37</v>
      </c>
      <c r="B40" s="89"/>
      <c r="C40" s="25"/>
      <c r="D40" s="25"/>
      <c r="E40" s="25"/>
      <c r="F40" s="25"/>
      <c r="G40" s="25"/>
      <c r="H40" s="25"/>
      <c r="I40" s="32"/>
      <c r="J40" s="25"/>
      <c r="K40" s="25"/>
      <c r="L40" s="25"/>
      <c r="M40" s="25"/>
      <c r="N40" s="36"/>
      <c r="O40" s="110"/>
      <c r="P40" s="110"/>
      <c r="Q40" s="133"/>
      <c r="R40" s="110"/>
      <c r="S40" s="110"/>
      <c r="T40" s="36"/>
      <c r="U40" s="38"/>
      <c r="V40" s="6"/>
      <c r="W40" s="7"/>
      <c r="X40" s="7"/>
      <c r="Y40" s="140"/>
      <c r="Z40" s="22"/>
      <c r="AA40" s="22"/>
      <c r="AB40" s="29"/>
      <c r="AC40" s="136"/>
      <c r="AD40" s="29"/>
      <c r="AE40" s="25"/>
      <c r="AF40" s="25"/>
      <c r="AG40" s="138"/>
      <c r="AH40" s="25"/>
      <c r="AI40" s="138"/>
      <c r="AJ40" s="25"/>
      <c r="AK40" s="25"/>
      <c r="AL40" s="25"/>
      <c r="AM40" s="25"/>
      <c r="AN40" s="123"/>
    </row>
    <row r="41" spans="1:40" ht="23.25">
      <c r="A41" s="4">
        <v>38</v>
      </c>
      <c r="B41" s="89"/>
      <c r="C41" s="25"/>
      <c r="D41" s="25"/>
      <c r="E41" s="25"/>
      <c r="F41" s="25"/>
      <c r="G41" s="25"/>
      <c r="H41" s="25"/>
      <c r="I41" s="32"/>
      <c r="J41" s="25"/>
      <c r="K41" s="25"/>
      <c r="L41" s="25"/>
      <c r="M41" s="25"/>
      <c r="N41" s="36"/>
      <c r="O41" s="110"/>
      <c r="P41" s="110"/>
      <c r="Q41" s="133"/>
      <c r="R41" s="110"/>
      <c r="S41" s="110"/>
      <c r="T41" s="36"/>
      <c r="U41" s="38"/>
      <c r="V41" s="6"/>
      <c r="W41" s="7"/>
      <c r="X41" s="7"/>
      <c r="Y41" s="140"/>
      <c r="Z41" s="22"/>
      <c r="AA41" s="22"/>
      <c r="AB41" s="29"/>
      <c r="AC41" s="136"/>
      <c r="AD41" s="29"/>
      <c r="AE41" s="25"/>
      <c r="AF41" s="25"/>
      <c r="AG41" s="138"/>
      <c r="AH41" s="25"/>
      <c r="AI41" s="138"/>
      <c r="AJ41" s="25"/>
      <c r="AK41" s="25"/>
      <c r="AL41" s="25"/>
      <c r="AM41" s="25"/>
      <c r="AN41" s="123"/>
    </row>
    <row r="42" spans="1:40" ht="23.25">
      <c r="A42" s="4">
        <v>39</v>
      </c>
      <c r="B42" s="89"/>
      <c r="C42" s="25"/>
      <c r="D42" s="25"/>
      <c r="E42" s="25"/>
      <c r="F42" s="25"/>
      <c r="G42" s="25"/>
      <c r="H42" s="25"/>
      <c r="I42" s="32"/>
      <c r="J42" s="25"/>
      <c r="K42" s="25"/>
      <c r="L42" s="25"/>
      <c r="M42" s="25"/>
      <c r="N42" s="36"/>
      <c r="O42" s="110"/>
      <c r="P42" s="110"/>
      <c r="Q42" s="133"/>
      <c r="R42" s="110"/>
      <c r="S42" s="110"/>
      <c r="T42" s="36"/>
      <c r="U42" s="38"/>
      <c r="V42" s="6"/>
      <c r="W42" s="7"/>
      <c r="X42" s="7"/>
      <c r="Y42" s="140"/>
      <c r="Z42" s="22"/>
      <c r="AA42" s="22"/>
      <c r="AB42" s="29"/>
      <c r="AC42" s="136"/>
      <c r="AD42" s="29"/>
      <c r="AE42" s="25"/>
      <c r="AF42" s="25"/>
      <c r="AG42" s="138"/>
      <c r="AH42" s="25"/>
      <c r="AI42" s="138"/>
      <c r="AJ42" s="25"/>
      <c r="AK42" s="25"/>
      <c r="AL42" s="25"/>
      <c r="AM42" s="25"/>
      <c r="AN42" s="123"/>
    </row>
    <row r="43" spans="1:40" ht="23.25">
      <c r="A43" s="4">
        <v>40</v>
      </c>
      <c r="B43" s="89"/>
      <c r="C43" s="25"/>
      <c r="D43" s="25"/>
      <c r="E43" s="25"/>
      <c r="F43" s="25"/>
      <c r="G43" s="25"/>
      <c r="H43" s="25"/>
      <c r="I43" s="32"/>
      <c r="J43" s="25"/>
      <c r="K43" s="25"/>
      <c r="L43" s="25"/>
      <c r="M43" s="25"/>
      <c r="N43" s="36"/>
      <c r="O43" s="110"/>
      <c r="P43" s="110"/>
      <c r="Q43" s="133"/>
      <c r="R43" s="110"/>
      <c r="S43" s="110"/>
      <c r="T43" s="36"/>
      <c r="U43" s="38"/>
      <c r="V43" s="6"/>
      <c r="W43" s="7"/>
      <c r="X43" s="7"/>
      <c r="Y43" s="140"/>
      <c r="Z43" s="22"/>
      <c r="AA43" s="22"/>
      <c r="AB43" s="29"/>
      <c r="AC43" s="136"/>
      <c r="AD43" s="29"/>
      <c r="AE43" s="25"/>
      <c r="AF43" s="25"/>
      <c r="AG43" s="138"/>
      <c r="AH43" s="25"/>
      <c r="AI43" s="138"/>
      <c r="AJ43" s="25"/>
      <c r="AK43" s="25"/>
      <c r="AL43" s="25"/>
      <c r="AM43" s="25"/>
      <c r="AN43" s="123"/>
    </row>
    <row r="44" spans="1:40" ht="23.25">
      <c r="A44" s="4">
        <v>41</v>
      </c>
      <c r="B44" s="89"/>
      <c r="C44" s="25"/>
      <c r="D44" s="25"/>
      <c r="E44" s="25"/>
      <c r="F44" s="25"/>
      <c r="G44" s="25"/>
      <c r="H44" s="25"/>
      <c r="I44" s="32"/>
      <c r="J44" s="25"/>
      <c r="K44" s="25"/>
      <c r="L44" s="25"/>
      <c r="M44" s="25"/>
      <c r="N44" s="36"/>
      <c r="O44" s="110"/>
      <c r="P44" s="110"/>
      <c r="Q44" s="133"/>
      <c r="R44" s="110"/>
      <c r="S44" s="110"/>
      <c r="T44" s="36"/>
      <c r="U44" s="38"/>
      <c r="V44" s="6"/>
      <c r="W44" s="7"/>
      <c r="X44" s="7"/>
      <c r="Y44" s="140"/>
      <c r="Z44" s="22"/>
      <c r="AA44" s="22"/>
      <c r="AB44" s="29"/>
      <c r="AC44" s="136"/>
      <c r="AD44" s="29"/>
      <c r="AE44" s="25"/>
      <c r="AF44" s="25"/>
      <c r="AG44" s="138"/>
      <c r="AH44" s="25"/>
      <c r="AI44" s="138"/>
      <c r="AJ44" s="25"/>
      <c r="AK44" s="25"/>
      <c r="AL44" s="25"/>
      <c r="AM44" s="25"/>
      <c r="AN44" s="123"/>
    </row>
    <row r="45" spans="1:40" ht="23.25">
      <c r="A45" s="4">
        <v>42</v>
      </c>
      <c r="B45" s="89"/>
      <c r="C45" s="25"/>
      <c r="D45" s="25"/>
      <c r="E45" s="25"/>
      <c r="F45" s="25"/>
      <c r="G45" s="25"/>
      <c r="H45" s="25"/>
      <c r="I45" s="32"/>
      <c r="J45" s="25"/>
      <c r="K45" s="25"/>
      <c r="L45" s="25"/>
      <c r="M45" s="25"/>
      <c r="N45" s="36"/>
      <c r="O45" s="110"/>
      <c r="P45" s="110"/>
      <c r="Q45" s="133"/>
      <c r="R45" s="110"/>
      <c r="S45" s="110"/>
      <c r="T45" s="36"/>
      <c r="U45" s="38"/>
      <c r="V45" s="6"/>
      <c r="W45" s="7"/>
      <c r="X45" s="7"/>
      <c r="Y45" s="140"/>
      <c r="Z45" s="22"/>
      <c r="AA45" s="22"/>
      <c r="AB45" s="29"/>
      <c r="AC45" s="136"/>
      <c r="AD45" s="29"/>
      <c r="AE45" s="25"/>
      <c r="AF45" s="25"/>
      <c r="AG45" s="138"/>
      <c r="AH45" s="25"/>
      <c r="AI45" s="138"/>
      <c r="AJ45" s="25"/>
      <c r="AK45" s="25"/>
      <c r="AL45" s="25"/>
      <c r="AM45" s="25"/>
      <c r="AN45" s="123"/>
    </row>
    <row r="46" spans="1:40" ht="23.25">
      <c r="A46" s="4"/>
      <c r="B46" s="89"/>
      <c r="C46" s="25"/>
      <c r="D46" s="25"/>
      <c r="E46" s="25"/>
      <c r="F46" s="25"/>
      <c r="G46" s="25"/>
      <c r="H46" s="25"/>
      <c r="I46" s="32"/>
      <c r="J46" s="25"/>
      <c r="K46" s="25"/>
      <c r="L46" s="25"/>
      <c r="M46" s="25"/>
      <c r="N46" s="36"/>
      <c r="O46" s="110"/>
      <c r="P46" s="110"/>
      <c r="Q46" s="133"/>
      <c r="R46" s="110"/>
      <c r="S46" s="110"/>
      <c r="T46" s="36"/>
      <c r="U46" s="38"/>
      <c r="V46" s="6"/>
      <c r="W46" s="7"/>
      <c r="X46" s="7"/>
      <c r="Y46" s="140"/>
      <c r="Z46" s="22"/>
      <c r="AA46" s="22"/>
      <c r="AB46" s="29"/>
      <c r="AC46" s="136"/>
      <c r="AD46" s="29"/>
      <c r="AE46" s="25"/>
      <c r="AF46" s="25"/>
      <c r="AG46" s="138"/>
      <c r="AH46" s="25"/>
      <c r="AI46" s="138"/>
      <c r="AJ46" s="25"/>
      <c r="AK46" s="25"/>
      <c r="AL46" s="25"/>
      <c r="AM46" s="25"/>
      <c r="AN46" s="123"/>
    </row>
    <row r="47" spans="1:37" ht="23.25">
      <c r="A47" s="8" t="s">
        <v>3</v>
      </c>
      <c r="B47" s="25">
        <f>COUNT(B4:B46)</f>
        <v>5</v>
      </c>
      <c r="C47" s="25">
        <f>COUNT(C4:C46)</f>
        <v>7</v>
      </c>
      <c r="D47" s="25">
        <f aca="true" t="shared" si="0" ref="D47:X47">COUNT(D4:D46)</f>
        <v>0</v>
      </c>
      <c r="E47" s="25">
        <f t="shared" si="0"/>
        <v>0</v>
      </c>
      <c r="F47" s="25">
        <f t="shared" si="0"/>
        <v>0</v>
      </c>
      <c r="G47" s="25">
        <f t="shared" si="0"/>
        <v>0</v>
      </c>
      <c r="H47" s="25">
        <f t="shared" si="0"/>
        <v>0</v>
      </c>
      <c r="I47" s="25">
        <f t="shared" si="0"/>
        <v>0</v>
      </c>
      <c r="J47" s="25">
        <f t="shared" si="0"/>
        <v>0</v>
      </c>
      <c r="K47" s="25">
        <f t="shared" si="0"/>
        <v>0</v>
      </c>
      <c r="L47" s="25">
        <f t="shared" si="0"/>
        <v>0</v>
      </c>
      <c r="M47" s="25">
        <f t="shared" si="0"/>
        <v>0</v>
      </c>
      <c r="N47" s="25">
        <f t="shared" si="0"/>
        <v>0</v>
      </c>
      <c r="O47" s="25">
        <f t="shared" si="0"/>
        <v>3</v>
      </c>
      <c r="P47" s="25">
        <f t="shared" si="0"/>
        <v>2</v>
      </c>
      <c r="Q47" s="25">
        <f t="shared" si="0"/>
        <v>5</v>
      </c>
      <c r="R47" s="25">
        <f t="shared" si="0"/>
        <v>9</v>
      </c>
      <c r="S47" s="25">
        <f t="shared" si="0"/>
        <v>6</v>
      </c>
      <c r="T47" s="25">
        <f t="shared" si="0"/>
        <v>2</v>
      </c>
      <c r="U47" s="25">
        <f t="shared" si="0"/>
        <v>4</v>
      </c>
      <c r="V47" s="25">
        <f t="shared" si="0"/>
        <v>11</v>
      </c>
      <c r="W47" s="25">
        <f t="shared" si="0"/>
        <v>3</v>
      </c>
      <c r="X47" s="25">
        <f t="shared" si="0"/>
        <v>4</v>
      </c>
      <c r="Y47" s="25"/>
      <c r="Z47" s="25">
        <f>COUNT(Z4:Z46)</f>
        <v>8</v>
      </c>
      <c r="AA47" s="25">
        <f>COUNT(AA4:AA46)</f>
        <v>15</v>
      </c>
      <c r="AB47" s="25">
        <f>COUNT(AB4:AB46)</f>
        <v>11</v>
      </c>
      <c r="AC47" s="25">
        <f>COUNT(AC4:AC46)</f>
        <v>6</v>
      </c>
      <c r="AD47" s="25">
        <f aca="true" t="shared" si="1" ref="AD47:AI47">COUNT(AD4:AD46)</f>
        <v>12</v>
      </c>
      <c r="AE47" s="25">
        <f t="shared" si="1"/>
        <v>0</v>
      </c>
      <c r="AF47" s="25">
        <f t="shared" si="1"/>
        <v>5</v>
      </c>
      <c r="AG47" s="25">
        <f t="shared" si="1"/>
        <v>0</v>
      </c>
      <c r="AH47" s="25">
        <f t="shared" si="1"/>
        <v>5</v>
      </c>
      <c r="AI47" s="25">
        <f t="shared" si="1"/>
        <v>2</v>
      </c>
      <c r="AJ47" s="25">
        <f>COUNT(AJ4:AJ46)</f>
        <v>1</v>
      </c>
      <c r="AK47" s="25">
        <f>COUNT(AK4:AK46)</f>
        <v>0</v>
      </c>
    </row>
    <row r="49" spans="2:39" s="9" customFormat="1" ht="23.25">
      <c r="B49" s="90"/>
      <c r="C49" s="26" t="s">
        <v>2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10"/>
      <c r="O49" s="10"/>
      <c r="P49" s="10"/>
      <c r="Q49" s="10"/>
      <c r="R49" s="10"/>
      <c r="S49" s="10"/>
      <c r="T49" s="10"/>
      <c r="U49" s="11">
        <f aca="true" t="shared" si="2" ref="U49:AM49">AVERAGE(U4:U46)</f>
        <v>1</v>
      </c>
      <c r="V49" s="11">
        <f t="shared" si="2"/>
        <v>1</v>
      </c>
      <c r="W49" s="11">
        <f t="shared" si="2"/>
        <v>1</v>
      </c>
      <c r="X49" s="11">
        <f t="shared" si="2"/>
        <v>1</v>
      </c>
      <c r="Y49" s="11">
        <f t="shared" si="2"/>
        <v>1.2</v>
      </c>
      <c r="Z49" s="11">
        <f t="shared" si="2"/>
        <v>1</v>
      </c>
      <c r="AA49" s="11"/>
      <c r="AB49" s="11">
        <f t="shared" si="2"/>
        <v>1</v>
      </c>
      <c r="AC49" s="11">
        <f t="shared" si="2"/>
        <v>1</v>
      </c>
      <c r="AD49" s="11"/>
      <c r="AE49" s="11" t="e">
        <f t="shared" si="2"/>
        <v>#DIV/0!</v>
      </c>
      <c r="AF49" s="11"/>
      <c r="AG49" s="11" t="e">
        <f t="shared" si="2"/>
        <v>#DIV/0!</v>
      </c>
      <c r="AH49" s="11">
        <f t="shared" si="2"/>
        <v>1</v>
      </c>
      <c r="AI49" s="11">
        <f t="shared" si="2"/>
        <v>1</v>
      </c>
      <c r="AJ49" s="11"/>
      <c r="AK49" s="11" t="e">
        <f t="shared" si="2"/>
        <v>#DIV/0!</v>
      </c>
      <c r="AL49" s="11" t="e">
        <f t="shared" si="2"/>
        <v>#DIV/0!</v>
      </c>
      <c r="AM49" s="11" t="e">
        <f t="shared" si="2"/>
        <v>#DIV/0!</v>
      </c>
    </row>
    <row r="50" spans="2:39" s="9" customFormat="1" ht="23.25">
      <c r="B50" s="90"/>
      <c r="C50" s="26" t="s">
        <v>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10"/>
      <c r="O50" s="10"/>
      <c r="P50" s="10"/>
      <c r="Q50" s="10"/>
      <c r="R50" s="10"/>
      <c r="S50" s="10"/>
      <c r="T50" s="10"/>
      <c r="U50" s="12">
        <f aca="true" t="shared" si="3" ref="U50:AM50">STDEV(U4:U46)</f>
        <v>0</v>
      </c>
      <c r="V50" s="12">
        <f t="shared" si="3"/>
        <v>0</v>
      </c>
      <c r="W50" s="12">
        <f t="shared" si="3"/>
        <v>0</v>
      </c>
      <c r="X50" s="12">
        <f t="shared" si="3"/>
        <v>0</v>
      </c>
      <c r="Y50" s="12">
        <f t="shared" si="3"/>
        <v>0.4103913408340616</v>
      </c>
      <c r="Z50" s="12">
        <f t="shared" si="3"/>
        <v>0</v>
      </c>
      <c r="AA50" s="12"/>
      <c r="AB50" s="12">
        <f t="shared" si="3"/>
        <v>0</v>
      </c>
      <c r="AC50" s="12">
        <f t="shared" si="3"/>
        <v>0</v>
      </c>
      <c r="AD50" s="12"/>
      <c r="AE50" s="12" t="e">
        <f t="shared" si="3"/>
        <v>#DIV/0!</v>
      </c>
      <c r="AF50" s="12"/>
      <c r="AG50" s="12" t="e">
        <f t="shared" si="3"/>
        <v>#DIV/0!</v>
      </c>
      <c r="AH50" s="12">
        <f t="shared" si="3"/>
        <v>0</v>
      </c>
      <c r="AI50" s="12">
        <f t="shared" si="3"/>
        <v>0</v>
      </c>
      <c r="AJ50" s="12"/>
      <c r="AK50" s="12" t="e">
        <f t="shared" si="3"/>
        <v>#DIV/0!</v>
      </c>
      <c r="AL50" s="12" t="e">
        <f t="shared" si="3"/>
        <v>#DIV/0!</v>
      </c>
      <c r="AM50" s="12" t="e">
        <f t="shared" si="3"/>
        <v>#DIV/0!</v>
      </c>
    </row>
    <row r="52" spans="2:44" s="13" customFormat="1" ht="23.25">
      <c r="B52" s="2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3"/>
      <c r="O52" s="167" t="s">
        <v>63</v>
      </c>
      <c r="P52" s="43"/>
      <c r="Q52" s="43"/>
      <c r="R52" s="43"/>
      <c r="S52" s="43"/>
      <c r="T52" s="43"/>
      <c r="U52" s="43"/>
      <c r="V52" s="43"/>
      <c r="W52" s="14"/>
      <c r="X52" s="14"/>
      <c r="Y52" s="170"/>
      <c r="Z52" s="170"/>
      <c r="AA52" s="170"/>
      <c r="AB52" s="170"/>
      <c r="AC52" s="170"/>
      <c r="AD52" s="170"/>
      <c r="AE52" s="177" t="s">
        <v>132</v>
      </c>
      <c r="AF52" s="177"/>
      <c r="AG52" s="177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2:44" s="13" customFormat="1" ht="23.25">
      <c r="B53" s="20"/>
      <c r="C53" s="168" t="s">
        <v>123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5"/>
      <c r="P53" s="15"/>
      <c r="Q53" s="15"/>
      <c r="R53" s="15"/>
      <c r="S53" s="15"/>
      <c r="T53" s="15"/>
      <c r="U53" s="94">
        <f>COUNTIF(Y4:Y46,1)</f>
        <v>16</v>
      </c>
      <c r="V53" s="104" t="e">
        <f>U53*100/U$55</f>
        <v>#DIV/0!</v>
      </c>
      <c r="W53" s="14"/>
      <c r="X53" s="14"/>
      <c r="Y53" s="169"/>
      <c r="Z53" s="170"/>
      <c r="AA53" s="170"/>
      <c r="AB53" s="170"/>
      <c r="AC53" s="170"/>
      <c r="AD53" s="170"/>
      <c r="AE53" s="169" t="s">
        <v>129</v>
      </c>
      <c r="AF53" s="169"/>
      <c r="AG53" s="171">
        <f>Z47</f>
        <v>8</v>
      </c>
      <c r="AH53" s="102"/>
      <c r="AI53" s="102"/>
      <c r="AJ53" s="102"/>
      <c r="AK53" s="102"/>
      <c r="AL53" s="20"/>
      <c r="AM53" s="173"/>
      <c r="AN53" s="20"/>
      <c r="AO53" s="20"/>
      <c r="AP53" s="20"/>
      <c r="AQ53" s="20"/>
      <c r="AR53" s="20"/>
    </row>
    <row r="54" spans="2:44" s="13" customFormat="1" ht="23.25">
      <c r="B54" s="20"/>
      <c r="C54" s="168" t="s">
        <v>124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5"/>
      <c r="P54" s="15"/>
      <c r="Q54" s="15"/>
      <c r="R54" s="15"/>
      <c r="S54" s="15"/>
      <c r="T54" s="15"/>
      <c r="U54" s="94">
        <f>COUNTIF(Y4:Y46,2)</f>
        <v>4</v>
      </c>
      <c r="V54" s="104" t="e">
        <f>U54*100/U$55</f>
        <v>#DIV/0!</v>
      </c>
      <c r="W54" s="14"/>
      <c r="X54" s="14"/>
      <c r="Y54" s="169"/>
      <c r="Z54" s="170"/>
      <c r="AA54" s="170"/>
      <c r="AB54" s="170"/>
      <c r="AC54" s="170"/>
      <c r="AD54" s="170"/>
      <c r="AE54" s="169" t="s">
        <v>130</v>
      </c>
      <c r="AF54" s="169"/>
      <c r="AG54" s="171">
        <f>AA47</f>
        <v>15</v>
      </c>
      <c r="AH54" s="102"/>
      <c r="AI54" s="102"/>
      <c r="AJ54" s="102"/>
      <c r="AK54" s="102"/>
      <c r="AL54" s="20"/>
      <c r="AM54" s="173"/>
      <c r="AN54" s="20"/>
      <c r="AO54" s="20"/>
      <c r="AP54" s="20"/>
      <c r="AQ54" s="20"/>
      <c r="AR54" s="20"/>
    </row>
    <row r="55" spans="2:44" s="13" customFormat="1" ht="23.25">
      <c r="B55" s="20"/>
      <c r="C55" s="40" t="s">
        <v>4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3">
        <f>SUM(U53:U59)</f>
        <v>0</v>
      </c>
      <c r="O55" s="43"/>
      <c r="P55" s="43"/>
      <c r="Q55" s="43"/>
      <c r="R55" s="43"/>
      <c r="S55" s="43"/>
      <c r="T55" s="43"/>
      <c r="U55" s="40">
        <f>SUM(U53:U59)</f>
        <v>0</v>
      </c>
      <c r="V55" s="105" t="e">
        <f>SUM(V53:V59)</f>
        <v>#DIV/0!</v>
      </c>
      <c r="W55" s="16"/>
      <c r="X55" s="16"/>
      <c r="Y55" s="169"/>
      <c r="Z55" s="170"/>
      <c r="AA55" s="170"/>
      <c r="AB55" s="170"/>
      <c r="AC55" s="170"/>
      <c r="AD55" s="170"/>
      <c r="AE55" s="169" t="s">
        <v>131</v>
      </c>
      <c r="AF55" s="169"/>
      <c r="AG55" s="171">
        <f>AB47</f>
        <v>11</v>
      </c>
      <c r="AH55" s="102"/>
      <c r="AI55" s="102"/>
      <c r="AJ55" s="102"/>
      <c r="AK55" s="102"/>
      <c r="AL55" s="20"/>
      <c r="AM55" s="173"/>
      <c r="AN55" s="20"/>
      <c r="AO55" s="20"/>
      <c r="AP55" s="20"/>
      <c r="AQ55" s="20"/>
      <c r="AR55" s="20"/>
    </row>
    <row r="56" spans="2:44" s="13" customFormat="1" ht="23.25">
      <c r="B56" s="20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5"/>
      <c r="P56" s="15"/>
      <c r="Q56" s="15"/>
      <c r="R56" s="15"/>
      <c r="S56" s="15"/>
      <c r="T56" s="15"/>
      <c r="U56" s="94"/>
      <c r="V56" s="104"/>
      <c r="W56" s="14"/>
      <c r="X56" s="14"/>
      <c r="Y56" s="171"/>
      <c r="Z56" s="170"/>
      <c r="AA56" s="170"/>
      <c r="AB56" s="170"/>
      <c r="AC56" s="170"/>
      <c r="AD56" s="170"/>
      <c r="AE56" s="169" t="s">
        <v>133</v>
      </c>
      <c r="AF56" s="169"/>
      <c r="AG56" s="171">
        <f>AC47</f>
        <v>6</v>
      </c>
      <c r="AH56" s="102"/>
      <c r="AI56" s="102"/>
      <c r="AJ56" s="102"/>
      <c r="AK56" s="102"/>
      <c r="AL56" s="20"/>
      <c r="AM56" s="173"/>
      <c r="AN56" s="20"/>
      <c r="AO56" s="20"/>
      <c r="AP56" s="20"/>
      <c r="AQ56" s="20"/>
      <c r="AR56" s="20"/>
    </row>
    <row r="57" spans="2:44" s="13" customFormat="1" ht="23.25">
      <c r="B57" s="20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5"/>
      <c r="P57" s="15"/>
      <c r="Q57" s="15"/>
      <c r="R57" s="15"/>
      <c r="S57" s="15"/>
      <c r="T57" s="15"/>
      <c r="U57" s="94"/>
      <c r="V57" s="104"/>
      <c r="W57" s="14"/>
      <c r="X57" s="14"/>
      <c r="Y57" s="171"/>
      <c r="Z57" s="169"/>
      <c r="AA57" s="169"/>
      <c r="AB57" s="170"/>
      <c r="AC57" s="170"/>
      <c r="AD57" s="170"/>
      <c r="AE57" s="169" t="s">
        <v>13</v>
      </c>
      <c r="AF57" s="169"/>
      <c r="AG57" s="171">
        <f>AE47</f>
        <v>0</v>
      </c>
      <c r="AH57" s="20"/>
      <c r="AI57" s="20"/>
      <c r="AJ57" s="20"/>
      <c r="AK57" s="20"/>
      <c r="AL57" s="20"/>
      <c r="AM57" s="173"/>
      <c r="AN57" s="20"/>
      <c r="AO57" s="20"/>
      <c r="AP57" s="20"/>
      <c r="AQ57" s="20"/>
      <c r="AR57" s="20"/>
    </row>
    <row r="58" spans="2:44" s="13" customFormat="1" ht="23.25">
      <c r="B58" s="2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4"/>
      <c r="V58" s="104"/>
      <c r="W58" s="14"/>
      <c r="X58" s="14"/>
      <c r="Y58" s="171"/>
      <c r="Z58" s="169"/>
      <c r="AA58" s="169"/>
      <c r="AB58" s="170"/>
      <c r="AC58" s="170"/>
      <c r="AD58" s="170"/>
      <c r="AE58" s="169" t="s">
        <v>134</v>
      </c>
      <c r="AF58" s="169"/>
      <c r="AG58" s="171">
        <f>AG47</f>
        <v>0</v>
      </c>
      <c r="AH58" s="20"/>
      <c r="AI58" s="20"/>
      <c r="AJ58" s="20"/>
      <c r="AK58" s="20"/>
      <c r="AL58" s="20"/>
      <c r="AM58" s="173"/>
      <c r="AN58" s="20"/>
      <c r="AO58" s="20"/>
      <c r="AP58" s="20"/>
      <c r="AQ58" s="20"/>
      <c r="AR58" s="20"/>
    </row>
    <row r="59" spans="2:44" s="13" customFormat="1" ht="23.25">
      <c r="B59" s="20"/>
      <c r="C59" s="15"/>
      <c r="N59" s="14"/>
      <c r="O59" s="14"/>
      <c r="P59" s="14"/>
      <c r="Q59" s="14"/>
      <c r="R59" s="14"/>
      <c r="S59" s="14"/>
      <c r="T59" s="14"/>
      <c r="U59" s="94"/>
      <c r="V59" s="104"/>
      <c r="W59" s="14"/>
      <c r="X59" s="14"/>
      <c r="Y59" s="171"/>
      <c r="Z59" s="172"/>
      <c r="AA59" s="172"/>
      <c r="AB59" s="170"/>
      <c r="AC59" s="170"/>
      <c r="AD59" s="170"/>
      <c r="AE59" s="169" t="s">
        <v>14</v>
      </c>
      <c r="AF59" s="169"/>
      <c r="AG59" s="171">
        <f>AH47</f>
        <v>5</v>
      </c>
      <c r="AH59" s="20"/>
      <c r="AI59" s="20"/>
      <c r="AJ59" s="20"/>
      <c r="AK59" s="20"/>
      <c r="AL59" s="20"/>
      <c r="AM59" s="173"/>
      <c r="AN59" s="20"/>
      <c r="AO59" s="20"/>
      <c r="AP59" s="20"/>
      <c r="AQ59" s="20"/>
      <c r="AR59" s="20"/>
    </row>
    <row r="60" spans="2:44" s="13" customFormat="1" ht="23.25">
      <c r="B60" s="20"/>
      <c r="W60" s="14"/>
      <c r="X60" s="14"/>
      <c r="Y60" s="171"/>
      <c r="Z60" s="172"/>
      <c r="AA60" s="172"/>
      <c r="AB60" s="170"/>
      <c r="AC60" s="170"/>
      <c r="AD60" s="170"/>
      <c r="AE60" s="169" t="s">
        <v>135</v>
      </c>
      <c r="AF60" s="169"/>
      <c r="AG60" s="171">
        <f>AI47</f>
        <v>2</v>
      </c>
      <c r="AH60" s="20"/>
      <c r="AI60" s="20"/>
      <c r="AJ60" s="20"/>
      <c r="AK60" s="20"/>
      <c r="AL60" s="20"/>
      <c r="AM60" s="173"/>
      <c r="AN60" s="20"/>
      <c r="AO60" s="20"/>
      <c r="AP60" s="20"/>
      <c r="AQ60" s="20"/>
      <c r="AR60" s="20"/>
    </row>
    <row r="61" spans="2:44" s="13" customFormat="1" ht="23.25">
      <c r="B61" s="20"/>
      <c r="N61" s="14"/>
      <c r="O61" s="14"/>
      <c r="P61" s="14"/>
      <c r="Q61" s="14"/>
      <c r="R61" s="14"/>
      <c r="S61" s="14"/>
      <c r="T61" s="14"/>
      <c r="U61" s="39"/>
      <c r="V61" s="14"/>
      <c r="W61" s="14"/>
      <c r="X61" s="14"/>
      <c r="Y61" s="171"/>
      <c r="Z61" s="172"/>
      <c r="AA61" s="172"/>
      <c r="AB61" s="170"/>
      <c r="AC61" s="170"/>
      <c r="AD61" s="170"/>
      <c r="AE61" s="169" t="s">
        <v>136</v>
      </c>
      <c r="AF61" s="169"/>
      <c r="AG61" s="171">
        <f>AK47</f>
        <v>0</v>
      </c>
      <c r="AH61" s="20"/>
      <c r="AI61" s="20"/>
      <c r="AJ61" s="20"/>
      <c r="AK61" s="20"/>
      <c r="AL61" s="20"/>
      <c r="AM61" s="173"/>
      <c r="AN61" s="20"/>
      <c r="AO61" s="20"/>
      <c r="AP61" s="20"/>
      <c r="AQ61" s="20"/>
      <c r="AR61" s="20"/>
    </row>
    <row r="62" spans="2:44" s="13" customFormat="1" ht="23.25">
      <c r="B62" s="20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71"/>
      <c r="Z62" s="172"/>
      <c r="AA62" s="172"/>
      <c r="AB62" s="170"/>
      <c r="AC62" s="170"/>
      <c r="AD62" s="170"/>
      <c r="AE62" s="171"/>
      <c r="AF62" s="171"/>
      <c r="AG62" s="171"/>
      <c r="AH62" s="20"/>
      <c r="AI62" s="20"/>
      <c r="AJ62" s="20"/>
      <c r="AK62" s="20"/>
      <c r="AL62" s="20"/>
      <c r="AM62" s="173"/>
      <c r="AN62" s="20"/>
      <c r="AO62" s="20"/>
      <c r="AP62" s="20"/>
      <c r="AQ62" s="20"/>
      <c r="AR62" s="20"/>
    </row>
    <row r="63" spans="2:44" s="13" customFormat="1" ht="23.25">
      <c r="B63" s="20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71"/>
      <c r="Z63" s="172"/>
      <c r="AA63" s="172"/>
      <c r="AB63" s="170"/>
      <c r="AC63" s="170"/>
      <c r="AD63" s="170"/>
      <c r="AE63" s="171"/>
      <c r="AF63" s="171"/>
      <c r="AG63" s="171"/>
      <c r="AH63" s="20"/>
      <c r="AI63" s="20"/>
      <c r="AJ63" s="20"/>
      <c r="AK63" s="20"/>
      <c r="AL63" s="20"/>
      <c r="AM63" s="173"/>
      <c r="AN63" s="20"/>
      <c r="AO63" s="20"/>
      <c r="AP63" s="20"/>
      <c r="AQ63" s="20"/>
      <c r="AR63" s="20"/>
    </row>
    <row r="64" spans="2:44" s="13" customFormat="1" ht="23.25">
      <c r="B64" s="20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1"/>
      <c r="Z64" s="169"/>
      <c r="AA64" s="169"/>
      <c r="AB64" s="171"/>
      <c r="AC64" s="171"/>
      <c r="AD64" s="171"/>
      <c r="AE64" s="171"/>
      <c r="AF64" s="171"/>
      <c r="AG64" s="171"/>
      <c r="AH64" s="20"/>
      <c r="AI64" s="20"/>
      <c r="AJ64" s="20"/>
      <c r="AK64" s="20"/>
      <c r="AL64" s="20"/>
      <c r="AM64" s="173"/>
      <c r="AN64" s="20"/>
      <c r="AO64" s="20"/>
      <c r="AP64" s="20"/>
      <c r="AQ64" s="20"/>
      <c r="AR64" s="20"/>
    </row>
    <row r="65" spans="25:44" ht="23.25">
      <c r="Y65" s="171"/>
      <c r="Z65" s="172"/>
      <c r="AA65" s="172"/>
      <c r="AB65" s="172"/>
      <c r="AC65" s="172"/>
      <c r="AD65" s="172"/>
      <c r="AE65" s="172"/>
      <c r="AF65" s="172"/>
      <c r="AG65" s="172"/>
      <c r="AH65" s="19"/>
      <c r="AI65" s="19"/>
      <c r="AJ65" s="19"/>
      <c r="AK65" s="19"/>
      <c r="AL65" s="19"/>
      <c r="AM65" s="173"/>
      <c r="AN65" s="20"/>
      <c r="AO65" s="19"/>
      <c r="AP65" s="19"/>
      <c r="AQ65" s="19"/>
      <c r="AR65" s="19"/>
    </row>
    <row r="66" spans="25:44" ht="23.25">
      <c r="Y66" s="171"/>
      <c r="Z66" s="172"/>
      <c r="AA66" s="172"/>
      <c r="AB66" s="172"/>
      <c r="AC66" s="172"/>
      <c r="AD66" s="172"/>
      <c r="AE66" s="172"/>
      <c r="AF66" s="172"/>
      <c r="AG66" s="172"/>
      <c r="AH66" s="19"/>
      <c r="AI66" s="19"/>
      <c r="AJ66" s="19"/>
      <c r="AK66" s="19"/>
      <c r="AL66" s="19"/>
      <c r="AM66" s="173"/>
      <c r="AN66" s="20"/>
      <c r="AO66" s="19"/>
      <c r="AP66" s="19"/>
      <c r="AQ66" s="19"/>
      <c r="AR66" s="19"/>
    </row>
    <row r="67" spans="26:40" ht="23.25">
      <c r="Z67" s="19"/>
      <c r="AA67" s="19"/>
      <c r="AB67" s="19"/>
      <c r="AN67" s="30"/>
    </row>
  </sheetData>
  <sheetProtection/>
  <mergeCells count="9">
    <mergeCell ref="C57:N57"/>
    <mergeCell ref="U1:Y1"/>
    <mergeCell ref="Z1:AC1"/>
    <mergeCell ref="C56:N56"/>
    <mergeCell ref="D1:K1"/>
    <mergeCell ref="B2:P2"/>
    <mergeCell ref="Q2:T2"/>
    <mergeCell ref="U2:X2"/>
    <mergeCell ref="Y2:Y3"/>
  </mergeCells>
  <hyperlinks>
    <hyperlink ref="AE5" r:id="rId1" display="nutmsameau@gmail.com"/>
    <hyperlink ref="AE6" r:id="rId2" display="kukietk@hotmail.com"/>
    <hyperlink ref="AE9" r:id="rId3" display="hondew@hotmail.com"/>
    <hyperlink ref="AE10" r:id="rId4" display="jindawanu@hotmail.com"/>
    <hyperlink ref="AE11" r:id="rId5" display="suda773@hotmail.com"/>
    <hyperlink ref="AE12" r:id="rId6" display="jet_nu@hotmail.com"/>
    <hyperlink ref="AE13" r:id="rId7" display="daw.chunse@hotmail.com"/>
    <hyperlink ref="AE15" r:id="rId8" display="aweera05@gmail.com"/>
    <hyperlink ref="AE16" r:id="rId9" display="o.pongsak@hotmail.com"/>
    <hyperlink ref="AE17" r:id="rId10" display="ppisith@hotmail.com"/>
    <hyperlink ref="AE18" r:id="rId11" display="pornnapas85@hotmail.com"/>
  </hyperlinks>
  <printOptions/>
  <pageMargins left="0.75" right="0.75" top="1" bottom="1" header="0.5" footer="0.5"/>
  <pageSetup horizontalDpi="600" verticalDpi="600" orientation="portrait" paperSize="9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8" zoomScaleNormal="118" zoomScalePageLayoutView="0" workbookViewId="0" topLeftCell="A10">
      <selection activeCell="N17" sqref="N17"/>
    </sheetView>
  </sheetViews>
  <sheetFormatPr defaultColWidth="9.140625" defaultRowHeight="21.75"/>
  <cols>
    <col min="1" max="1" width="11.28125" style="45" customWidth="1"/>
    <col min="2" max="2" width="11.57421875" style="45" customWidth="1"/>
    <col min="3" max="3" width="11.7109375" style="45" customWidth="1"/>
    <col min="4" max="7" width="9.140625" style="45" customWidth="1"/>
    <col min="8" max="8" width="8.00390625" style="45" customWidth="1"/>
    <col min="9" max="10" width="7.8515625" style="45" customWidth="1"/>
    <col min="11" max="11" width="10.00390625" style="45" customWidth="1"/>
    <col min="12" max="12" width="1.7109375" style="45" customWidth="1"/>
    <col min="13" max="16384" width="9.140625" style="45" customWidth="1"/>
  </cols>
  <sheetData>
    <row r="1" spans="1:11" ht="26.25">
      <c r="A1" s="209" t="s">
        <v>20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26.25">
      <c r="A2" s="209" t="s">
        <v>184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6.25">
      <c r="A3" s="209" t="s">
        <v>138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26.25">
      <c r="A4" s="209" t="s">
        <v>139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1" ht="26.25">
      <c r="A5" s="209" t="s">
        <v>82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0" ht="9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8" spans="1:2" ht="24">
      <c r="A8" s="151" t="s">
        <v>185</v>
      </c>
      <c r="B8" s="47"/>
    </row>
    <row r="9" spans="1:2" ht="24">
      <c r="A9" s="151" t="s">
        <v>186</v>
      </c>
      <c r="B9" s="47"/>
    </row>
    <row r="10" spans="1:2" ht="24">
      <c r="A10" s="151" t="s">
        <v>187</v>
      </c>
      <c r="B10" s="47"/>
    </row>
    <row r="11" spans="1:2" ht="24">
      <c r="A11" s="151" t="s">
        <v>192</v>
      </c>
      <c r="B11" s="47"/>
    </row>
    <row r="12" spans="1:2" ht="24">
      <c r="A12" s="151" t="s">
        <v>193</v>
      </c>
      <c r="B12" s="47"/>
    </row>
    <row r="13" spans="1:2" ht="24">
      <c r="A13" s="151" t="s">
        <v>194</v>
      </c>
      <c r="B13" s="47"/>
    </row>
    <row r="14" spans="1:2" s="48" customFormat="1" ht="24">
      <c r="A14" s="151" t="s">
        <v>190</v>
      </c>
      <c r="B14" s="47"/>
    </row>
    <row r="15" spans="1:2" s="48" customFormat="1" ht="24">
      <c r="A15" s="151" t="s">
        <v>197</v>
      </c>
      <c r="B15" s="47"/>
    </row>
    <row r="16" spans="1:2" s="48" customFormat="1" ht="24">
      <c r="A16" s="158" t="s">
        <v>198</v>
      </c>
      <c r="B16" s="47"/>
    </row>
    <row r="17" spans="1:2" s="48" customFormat="1" ht="24">
      <c r="A17" s="158" t="s">
        <v>191</v>
      </c>
      <c r="B17" s="47"/>
    </row>
    <row r="18" ht="24">
      <c r="A18" s="158"/>
    </row>
    <row r="19" ht="24">
      <c r="A19" s="158"/>
    </row>
  </sheetData>
  <sheetProtection/>
  <mergeCells count="5">
    <mergeCell ref="A1:K1"/>
    <mergeCell ref="A2:K2"/>
    <mergeCell ref="A5:K5"/>
    <mergeCell ref="A3:K3"/>
    <mergeCell ref="A4:K4"/>
  </mergeCells>
  <printOptions/>
  <pageMargins left="0.4330708661417323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4"/>
  <sheetViews>
    <sheetView zoomScale="124" zoomScaleNormal="124" zoomScalePageLayoutView="0" workbookViewId="0" topLeftCell="A1">
      <selection activeCell="D100" sqref="D100"/>
    </sheetView>
  </sheetViews>
  <sheetFormatPr defaultColWidth="9.140625" defaultRowHeight="21.75"/>
  <cols>
    <col min="1" max="1" width="12.421875" style="45" customWidth="1"/>
    <col min="2" max="2" width="9.140625" style="45" customWidth="1"/>
    <col min="3" max="3" width="17.7109375" style="45" customWidth="1"/>
    <col min="4" max="4" width="31.57421875" style="45" customWidth="1"/>
    <col min="5" max="5" width="8.28125" style="52" customWidth="1"/>
    <col min="6" max="6" width="8.421875" style="52" customWidth="1"/>
    <col min="7" max="7" width="17.140625" style="52" bestFit="1" customWidth="1"/>
    <col min="8" max="16384" width="9.140625" style="45" customWidth="1"/>
  </cols>
  <sheetData>
    <row r="1" spans="1:11" ht="26.25">
      <c r="A1" s="209" t="s">
        <v>137</v>
      </c>
      <c r="B1" s="209"/>
      <c r="C1" s="209"/>
      <c r="D1" s="209"/>
      <c r="E1" s="209"/>
      <c r="F1" s="209"/>
      <c r="G1" s="209"/>
      <c r="H1" s="152"/>
      <c r="I1" s="152"/>
      <c r="J1" s="152"/>
      <c r="K1" s="152"/>
    </row>
    <row r="2" spans="1:11" ht="26.25">
      <c r="A2" s="209" t="s">
        <v>138</v>
      </c>
      <c r="B2" s="209"/>
      <c r="C2" s="209"/>
      <c r="D2" s="209"/>
      <c r="E2" s="209"/>
      <c r="F2" s="209"/>
      <c r="G2" s="209"/>
      <c r="H2" s="152"/>
      <c r="I2" s="152"/>
      <c r="J2" s="152"/>
      <c r="K2" s="152"/>
    </row>
    <row r="3" spans="1:8" ht="24">
      <c r="A3" s="212" t="s">
        <v>139</v>
      </c>
      <c r="B3" s="212"/>
      <c r="C3" s="212"/>
      <c r="D3" s="212"/>
      <c r="E3" s="212"/>
      <c r="F3" s="212"/>
      <c r="G3" s="212"/>
      <c r="H3" s="60"/>
    </row>
    <row r="4" spans="1:8" ht="24">
      <c r="A4" s="212" t="s">
        <v>82</v>
      </c>
      <c r="B4" s="212"/>
      <c r="C4" s="212"/>
      <c r="D4" s="212"/>
      <c r="E4" s="212"/>
      <c r="F4" s="212"/>
      <c r="G4" s="212"/>
      <c r="H4" s="60"/>
    </row>
    <row r="5" spans="1:7" ht="24">
      <c r="A5" s="212"/>
      <c r="B5" s="212"/>
      <c r="C5" s="212"/>
      <c r="D5" s="212"/>
      <c r="E5" s="212"/>
      <c r="F5" s="212"/>
      <c r="G5" s="212"/>
    </row>
    <row r="6" ht="24">
      <c r="A6" s="53" t="s">
        <v>23</v>
      </c>
    </row>
    <row r="7" ht="10.5" customHeight="1"/>
    <row r="8" ht="24">
      <c r="A8" s="61" t="s">
        <v>83</v>
      </c>
    </row>
    <row r="9" ht="18" customHeight="1" thickBot="1">
      <c r="A9" s="61"/>
    </row>
    <row r="10" spans="1:6" ht="25.5" thickBot="1" thickTop="1">
      <c r="A10" s="61"/>
      <c r="B10" s="211" t="s">
        <v>84</v>
      </c>
      <c r="C10" s="211"/>
      <c r="D10" s="211"/>
      <c r="E10" s="56" t="s">
        <v>8</v>
      </c>
      <c r="F10" s="56" t="s">
        <v>7</v>
      </c>
    </row>
    <row r="11" spans="1:6" ht="24.75" thickTop="1">
      <c r="A11" s="61"/>
      <c r="B11" s="62" t="str">
        <f>คีย์ข้อมูล!C53</f>
        <v>ปริญญาเอก</v>
      </c>
      <c r="C11" s="67"/>
      <c r="D11" s="67"/>
      <c r="E11" s="63">
        <f>คีย์ข้อมูล!U53</f>
        <v>12</v>
      </c>
      <c r="F11" s="64">
        <f>E11*100/E$13</f>
        <v>60</v>
      </c>
    </row>
    <row r="12" spans="1:6" ht="24.75" thickBot="1">
      <c r="A12" s="61"/>
      <c r="B12" s="62" t="str">
        <f>คีย์ข้อมูล!C52</f>
        <v>ปริญญาโท</v>
      </c>
      <c r="C12" s="67"/>
      <c r="D12" s="67"/>
      <c r="E12" s="63">
        <f>คีย์ข้อมูล!U52</f>
        <v>8</v>
      </c>
      <c r="F12" s="64">
        <f>E12*100/E$13</f>
        <v>40</v>
      </c>
    </row>
    <row r="13" spans="1:6" ht="25.5" thickBot="1" thickTop="1">
      <c r="A13" s="61"/>
      <c r="B13" s="211" t="s">
        <v>4</v>
      </c>
      <c r="C13" s="211"/>
      <c r="D13" s="211"/>
      <c r="E13" s="65">
        <f>SUM(E11:E12)</f>
        <v>20</v>
      </c>
      <c r="F13" s="66">
        <f>SUM(F11:F12)</f>
        <v>100</v>
      </c>
    </row>
    <row r="14" spans="1:6" ht="24.75" thickTop="1">
      <c r="A14" s="61"/>
      <c r="B14" s="67"/>
      <c r="C14" s="67"/>
      <c r="D14" s="67"/>
      <c r="E14" s="68"/>
      <c r="F14" s="69"/>
    </row>
    <row r="15" spans="1:4" ht="24">
      <c r="A15" s="84" t="s">
        <v>167</v>
      </c>
      <c r="B15" s="47"/>
      <c r="C15" s="70"/>
      <c r="D15" s="70"/>
    </row>
    <row r="16" spans="1:5" ht="24">
      <c r="A16" s="47"/>
      <c r="B16" s="47"/>
      <c r="C16" s="49"/>
      <c r="D16" s="49"/>
      <c r="E16" s="58"/>
    </row>
    <row r="17" spans="1:5" ht="24">
      <c r="A17" s="61" t="s">
        <v>32</v>
      </c>
      <c r="B17" s="47"/>
      <c r="C17" s="49"/>
      <c r="D17" s="49"/>
      <c r="E17" s="58"/>
    </row>
    <row r="18" spans="1:5" ht="24.75" thickBot="1">
      <c r="A18" s="47"/>
      <c r="B18" s="47"/>
      <c r="C18" s="49"/>
      <c r="D18" s="49"/>
      <c r="E18" s="58"/>
    </row>
    <row r="19" spans="2:6" ht="25.5" thickBot="1" thickTop="1">
      <c r="B19" s="107"/>
      <c r="C19" s="223" t="s">
        <v>26</v>
      </c>
      <c r="D19" s="223"/>
      <c r="E19" s="56" t="s">
        <v>8</v>
      </c>
      <c r="F19" s="56" t="s">
        <v>7</v>
      </c>
    </row>
    <row r="20" spans="2:6" ht="24.75" thickTop="1">
      <c r="B20" s="107"/>
      <c r="C20" s="49" t="s">
        <v>35</v>
      </c>
      <c r="D20" s="49"/>
      <c r="E20" s="58">
        <f>คีย์ข้อมูล!AD53</f>
        <v>7</v>
      </c>
      <c r="F20" s="106">
        <f>คีย์ข้อมูล!AE53</f>
        <v>35</v>
      </c>
    </row>
    <row r="21" spans="2:6" ht="24">
      <c r="B21" s="107"/>
      <c r="C21" s="49" t="s">
        <v>33</v>
      </c>
      <c r="D21" s="49"/>
      <c r="E21" s="58">
        <f>คีย์ข้อมูล!AD52</f>
        <v>7</v>
      </c>
      <c r="F21" s="106">
        <f>คีย์ข้อมูล!AE52</f>
        <v>35</v>
      </c>
    </row>
    <row r="22" spans="3:6" ht="24.75" thickBot="1">
      <c r="C22" s="49" t="s">
        <v>34</v>
      </c>
      <c r="D22" s="49"/>
      <c r="E22" s="58">
        <f>คีย์ข้อมูล!AD55</f>
        <v>6</v>
      </c>
      <c r="F22" s="106">
        <f>คีย์ข้อมูล!AE55</f>
        <v>30</v>
      </c>
    </row>
    <row r="23" spans="3:6" ht="25.5" thickBot="1" thickTop="1">
      <c r="C23" s="223" t="s">
        <v>4</v>
      </c>
      <c r="D23" s="223"/>
      <c r="E23" s="108">
        <f>SUM(E20:E22)</f>
        <v>20</v>
      </c>
      <c r="F23" s="109">
        <f>SUM(F20:F22)</f>
        <v>100</v>
      </c>
    </row>
    <row r="24" spans="3:5" ht="24.75" thickTop="1">
      <c r="C24" s="49"/>
      <c r="D24" s="49"/>
      <c r="E24" s="58"/>
    </row>
    <row r="25" spans="1:5" ht="24">
      <c r="A25" s="84" t="s">
        <v>189</v>
      </c>
      <c r="C25" s="49"/>
      <c r="D25" s="49"/>
      <c r="E25" s="58"/>
    </row>
    <row r="26" spans="1:5" ht="24">
      <c r="A26" s="45" t="s">
        <v>188</v>
      </c>
      <c r="C26" s="49"/>
      <c r="D26" s="49"/>
      <c r="E26" s="58"/>
    </row>
    <row r="27" spans="3:5" ht="24">
      <c r="C27" s="49"/>
      <c r="D27" s="49"/>
      <c r="E27" s="58"/>
    </row>
    <row r="28" spans="3:5" ht="24">
      <c r="C28" s="49"/>
      <c r="D28" s="49"/>
      <c r="E28" s="58"/>
    </row>
    <row r="29" spans="3:5" ht="24">
      <c r="C29" s="49"/>
      <c r="D29" s="49"/>
      <c r="E29" s="58"/>
    </row>
    <row r="30" spans="3:5" ht="24">
      <c r="C30" s="49"/>
      <c r="D30" s="49"/>
      <c r="E30" s="58"/>
    </row>
    <row r="31" spans="3:5" ht="24">
      <c r="C31" s="49"/>
      <c r="D31" s="49"/>
      <c r="E31" s="58"/>
    </row>
    <row r="32" spans="1:7" ht="24">
      <c r="A32" s="218" t="s">
        <v>9</v>
      </c>
      <c r="B32" s="218"/>
      <c r="C32" s="218"/>
      <c r="D32" s="218"/>
      <c r="E32" s="218"/>
      <c r="F32" s="218"/>
      <c r="G32" s="218"/>
    </row>
    <row r="33" spans="3:5" ht="24">
      <c r="C33" s="49"/>
      <c r="D33" s="49"/>
      <c r="E33" s="58"/>
    </row>
    <row r="34" spans="1:5" ht="24">
      <c r="A34" s="61" t="s">
        <v>85</v>
      </c>
      <c r="B34" s="47"/>
      <c r="C34" s="49"/>
      <c r="D34" s="49"/>
      <c r="E34" s="58"/>
    </row>
    <row r="35" spans="1:5" ht="24">
      <c r="A35" s="45" t="s">
        <v>168</v>
      </c>
      <c r="B35" s="47"/>
      <c r="C35" s="49"/>
      <c r="D35" s="49"/>
      <c r="E35" s="58"/>
    </row>
    <row r="36" spans="1:5" ht="24.75" thickBot="1">
      <c r="A36" s="47"/>
      <c r="B36" s="47"/>
      <c r="C36" s="49"/>
      <c r="D36" s="49"/>
      <c r="E36" s="58"/>
    </row>
    <row r="37" spans="2:6" ht="25.5" thickBot="1" thickTop="1">
      <c r="B37" s="107"/>
      <c r="C37" s="223" t="s">
        <v>86</v>
      </c>
      <c r="D37" s="223"/>
      <c r="E37" s="56" t="s">
        <v>8</v>
      </c>
      <c r="F37" s="56" t="s">
        <v>7</v>
      </c>
    </row>
    <row r="38" spans="2:6" ht="24.75" thickTop="1">
      <c r="B38" s="107"/>
      <c r="C38" s="95" t="s">
        <v>91</v>
      </c>
      <c r="D38" s="153"/>
      <c r="E38" s="63">
        <f>คีย์ข้อมูล!O46</f>
        <v>15</v>
      </c>
      <c r="F38" s="64">
        <f aca="true" t="shared" si="0" ref="F38:F43">E38*100/E$44</f>
        <v>53.57142857142857</v>
      </c>
    </row>
    <row r="39" spans="2:6" ht="24">
      <c r="B39" s="107"/>
      <c r="C39" s="95" t="s">
        <v>88</v>
      </c>
      <c r="D39" s="153"/>
      <c r="E39" s="63">
        <f>คีย์ข้อมูล!Q46</f>
        <v>4</v>
      </c>
      <c r="F39" s="64">
        <f t="shared" si="0"/>
        <v>14.285714285714286</v>
      </c>
    </row>
    <row r="40" spans="2:6" ht="24">
      <c r="B40" s="107"/>
      <c r="C40" s="95" t="s">
        <v>13</v>
      </c>
      <c r="D40" s="49"/>
      <c r="E40" s="58">
        <f>คีย์ข้อมูล!R46</f>
        <v>4</v>
      </c>
      <c r="F40" s="64">
        <f t="shared" si="0"/>
        <v>14.285714285714286</v>
      </c>
    </row>
    <row r="41" spans="2:6" ht="24">
      <c r="B41" s="107"/>
      <c r="C41" s="95" t="s">
        <v>87</v>
      </c>
      <c r="D41" s="153"/>
      <c r="E41" s="63">
        <f>คีย์ข้อมูล!P46</f>
        <v>3</v>
      </c>
      <c r="F41" s="64">
        <f t="shared" si="0"/>
        <v>10.714285714285714</v>
      </c>
    </row>
    <row r="42" spans="2:6" ht="24">
      <c r="B42" s="107"/>
      <c r="C42" s="95" t="s">
        <v>89</v>
      </c>
      <c r="D42" s="153"/>
      <c r="E42" s="63">
        <f>คีย์ข้อมูล!S46</f>
        <v>1</v>
      </c>
      <c r="F42" s="64">
        <f t="shared" si="0"/>
        <v>3.5714285714285716</v>
      </c>
    </row>
    <row r="43" spans="2:6" ht="24.75" thickBot="1">
      <c r="B43" s="107"/>
      <c r="C43" s="95" t="s">
        <v>90</v>
      </c>
      <c r="D43" s="49"/>
      <c r="E43" s="58">
        <v>1</v>
      </c>
      <c r="F43" s="64">
        <f t="shared" si="0"/>
        <v>3.5714285714285716</v>
      </c>
    </row>
    <row r="44" spans="3:6" ht="25.5" thickBot="1" thickTop="1">
      <c r="C44" s="223" t="s">
        <v>4</v>
      </c>
      <c r="D44" s="223"/>
      <c r="E44" s="108">
        <f>SUM(E38:E43)</f>
        <v>28</v>
      </c>
      <c r="F44" s="109">
        <f>SUM(F38:F43)</f>
        <v>100</v>
      </c>
    </row>
    <row r="45" spans="3:5" ht="24.75" thickTop="1">
      <c r="C45" s="49"/>
      <c r="D45" s="49"/>
      <c r="E45" s="58"/>
    </row>
    <row r="46" spans="1:5" ht="24">
      <c r="A46" s="84" t="s">
        <v>169</v>
      </c>
      <c r="C46" s="49"/>
      <c r="D46" s="49"/>
      <c r="E46" s="58"/>
    </row>
    <row r="47" spans="1:5" ht="24">
      <c r="A47" s="45" t="s">
        <v>170</v>
      </c>
      <c r="C47" s="49"/>
      <c r="D47" s="49"/>
      <c r="E47" s="58"/>
    </row>
    <row r="48" spans="3:5" ht="24">
      <c r="C48" s="49"/>
      <c r="D48" s="49"/>
      <c r="E48" s="58"/>
    </row>
    <row r="49" spans="3:5" ht="24">
      <c r="C49" s="49"/>
      <c r="D49" s="49"/>
      <c r="E49" s="58"/>
    </row>
    <row r="50" spans="3:5" ht="24">
      <c r="C50" s="49"/>
      <c r="D50" s="49"/>
      <c r="E50" s="58"/>
    </row>
    <row r="51" spans="3:5" ht="24">
      <c r="C51" s="49"/>
      <c r="D51" s="49"/>
      <c r="E51" s="58"/>
    </row>
    <row r="52" spans="3:5" ht="24">
      <c r="C52" s="49"/>
      <c r="D52" s="49"/>
      <c r="E52" s="58"/>
    </row>
    <row r="53" spans="3:5" ht="24">
      <c r="C53" s="49"/>
      <c r="D53" s="49"/>
      <c r="E53" s="58"/>
    </row>
    <row r="54" spans="3:5" ht="24">
      <c r="C54" s="49"/>
      <c r="D54" s="49"/>
      <c r="E54" s="58"/>
    </row>
    <row r="55" spans="3:5" ht="24">
      <c r="C55" s="49"/>
      <c r="D55" s="49"/>
      <c r="E55" s="58"/>
    </row>
    <row r="56" spans="3:5" ht="24">
      <c r="C56" s="49"/>
      <c r="D56" s="49"/>
      <c r="E56" s="58"/>
    </row>
    <row r="57" spans="3:5" ht="24">
      <c r="C57" s="49"/>
      <c r="D57" s="49"/>
      <c r="E57" s="58"/>
    </row>
    <row r="58" spans="3:5" ht="24">
      <c r="C58" s="49"/>
      <c r="D58" s="49"/>
      <c r="E58" s="58"/>
    </row>
    <row r="59" spans="3:5" ht="24">
      <c r="C59" s="49"/>
      <c r="D59" s="49"/>
      <c r="E59" s="58"/>
    </row>
    <row r="60" spans="3:5" ht="24">
      <c r="C60" s="49"/>
      <c r="D60" s="49"/>
      <c r="E60" s="58"/>
    </row>
    <row r="61" spans="3:5" ht="24">
      <c r="C61" s="49"/>
      <c r="D61" s="49"/>
      <c r="E61" s="58"/>
    </row>
    <row r="62" spans="1:7" ht="24">
      <c r="A62" s="218" t="s">
        <v>25</v>
      </c>
      <c r="B62" s="218"/>
      <c r="C62" s="218"/>
      <c r="D62" s="218"/>
      <c r="E62" s="218"/>
      <c r="F62" s="218"/>
      <c r="G62" s="218"/>
    </row>
    <row r="63" spans="1:4" ht="23.25" customHeight="1">
      <c r="A63" s="52"/>
      <c r="B63" s="52"/>
      <c r="C63" s="52"/>
      <c r="D63" s="52"/>
    </row>
    <row r="64" ht="24">
      <c r="A64" s="53" t="s">
        <v>24</v>
      </c>
    </row>
    <row r="65" ht="24">
      <c r="A65" s="61" t="s">
        <v>102</v>
      </c>
    </row>
    <row r="66" ht="16.5" customHeight="1" thickBot="1">
      <c r="A66" s="61"/>
    </row>
    <row r="67" spans="1:7" ht="24.75" thickTop="1">
      <c r="A67" s="219" t="s">
        <v>5</v>
      </c>
      <c r="B67" s="220"/>
      <c r="C67" s="220"/>
      <c r="D67" s="220"/>
      <c r="E67" s="213" t="s">
        <v>171</v>
      </c>
      <c r="F67" s="214"/>
      <c r="G67" s="215"/>
    </row>
    <row r="68" spans="1:7" ht="24.75" thickBot="1">
      <c r="A68" s="221"/>
      <c r="B68" s="222"/>
      <c r="C68" s="222"/>
      <c r="D68" s="222"/>
      <c r="E68" s="71"/>
      <c r="F68" s="71" t="s">
        <v>1</v>
      </c>
      <c r="G68" s="71" t="s">
        <v>10</v>
      </c>
    </row>
    <row r="69" spans="1:7" ht="24.75" thickTop="1">
      <c r="A69" s="72" t="s">
        <v>36</v>
      </c>
      <c r="B69" s="73"/>
      <c r="C69" s="73"/>
      <c r="D69" s="73"/>
      <c r="E69" s="74"/>
      <c r="F69" s="75"/>
      <c r="G69" s="76"/>
    </row>
    <row r="70" spans="1:7" ht="24">
      <c r="A70" s="77" t="s">
        <v>92</v>
      </c>
      <c r="B70" s="49"/>
      <c r="C70" s="49"/>
      <c r="D70" s="49"/>
      <c r="E70" s="78">
        <f>คีย์ข้อมูล!U48</f>
        <v>3.75</v>
      </c>
      <c r="F70" s="78">
        <f>คีย์ข้อมูล!U49</f>
        <v>0.7163503994113789</v>
      </c>
      <c r="G70" s="79" t="str">
        <f aca="true" t="shared" si="1" ref="G70:G75">IF(E70&gt;4.5,"มากที่สุด",IF(E70&gt;3.5,"มาก",IF(E70&gt;2.5,"ปานกลาง",IF(E70&gt;1.5,"น้อย",IF(E70&lt;=1.5,"น้อยที่สุด")))))</f>
        <v>มาก</v>
      </c>
    </row>
    <row r="71" spans="1:7" ht="24">
      <c r="A71" s="182" t="s">
        <v>93</v>
      </c>
      <c r="B71" s="183"/>
      <c r="C71" s="183"/>
      <c r="D71" s="183"/>
      <c r="E71" s="184">
        <f>คีย์ข้อมูล!V48</f>
        <v>3.95</v>
      </c>
      <c r="F71" s="184">
        <f>คีย์ข้อมูล!V49</f>
        <v>0.7591546545162478</v>
      </c>
      <c r="G71" s="190" t="str">
        <f t="shared" si="1"/>
        <v>มาก</v>
      </c>
    </row>
    <row r="72" spans="1:7" ht="24">
      <c r="A72" s="77" t="s">
        <v>94</v>
      </c>
      <c r="B72" s="49"/>
      <c r="C72" s="49"/>
      <c r="D72" s="49"/>
      <c r="E72" s="78">
        <f>คีย์ข้อมูล!W48</f>
        <v>3.8</v>
      </c>
      <c r="F72" s="78">
        <f>คีย์ข้อมูล!W49</f>
        <v>0.6958523739384589</v>
      </c>
      <c r="G72" s="79" t="str">
        <f t="shared" si="1"/>
        <v>มาก</v>
      </c>
    </row>
    <row r="73" spans="1:7" ht="24">
      <c r="A73" s="154" t="s">
        <v>95</v>
      </c>
      <c r="B73" s="155"/>
      <c r="C73" s="155"/>
      <c r="D73" s="155"/>
      <c r="E73" s="81"/>
      <c r="F73" s="81"/>
      <c r="G73" s="157"/>
    </row>
    <row r="74" spans="1:7" ht="24">
      <c r="A74" s="77" t="s">
        <v>96</v>
      </c>
      <c r="B74" s="49"/>
      <c r="C74" s="49"/>
      <c r="D74" s="49"/>
      <c r="E74" s="78">
        <f>คีย์ข้อมูล!X48</f>
        <v>4.05</v>
      </c>
      <c r="F74" s="78">
        <f>คีย์ข้อมูล!X49</f>
        <v>0.6863327411532593</v>
      </c>
      <c r="G74" s="79" t="str">
        <f t="shared" si="1"/>
        <v>มาก</v>
      </c>
    </row>
    <row r="75" spans="1:7" ht="24">
      <c r="A75" s="191" t="s">
        <v>97</v>
      </c>
      <c r="B75" s="192"/>
      <c r="C75" s="192"/>
      <c r="D75" s="193"/>
      <c r="E75" s="194">
        <f>คีย์ข้อมูล!Y48</f>
        <v>4.15</v>
      </c>
      <c r="F75" s="194">
        <f>คีย์ข้อมูล!Y49</f>
        <v>0.745159820370595</v>
      </c>
      <c r="G75" s="195" t="str">
        <f t="shared" si="1"/>
        <v>มาก</v>
      </c>
    </row>
    <row r="76" spans="1:7" ht="24">
      <c r="A76" s="154" t="s">
        <v>98</v>
      </c>
      <c r="B76" s="155"/>
      <c r="C76" s="155"/>
      <c r="D76" s="156"/>
      <c r="E76" s="81"/>
      <c r="F76" s="81"/>
      <c r="G76" s="80"/>
    </row>
    <row r="77" spans="1:7" ht="24">
      <c r="A77" s="77" t="s">
        <v>99</v>
      </c>
      <c r="B77" s="49"/>
      <c r="C77" s="49"/>
      <c r="D77" s="49"/>
      <c r="E77" s="78">
        <f>คีย์ข้อมูล!Z48</f>
        <v>4.05</v>
      </c>
      <c r="F77" s="78">
        <f>คีย์ข้อมูล!Z49</f>
        <v>0.7591546545162478</v>
      </c>
      <c r="G77" s="87" t="str">
        <f>IF(E77&gt;4.5,"มากที่สุด",IF(E77&gt;3.5,"มาก",IF(E77&gt;2.5,"ปานกลาง",IF(E77&gt;1.5,"น้อย",IF(E77&lt;=1.5,"น้อยที่สุด")))))</f>
        <v>มาก</v>
      </c>
    </row>
    <row r="78" spans="1:7" ht="24">
      <c r="A78" s="191" t="s">
        <v>100</v>
      </c>
      <c r="B78" s="192"/>
      <c r="C78" s="192"/>
      <c r="D78" s="192"/>
      <c r="E78" s="194">
        <f>คีย์ข้อมูล!AA48</f>
        <v>4.15</v>
      </c>
      <c r="F78" s="194">
        <f>คีย์ข้อมูล!AA49</f>
        <v>0.4893604849295935</v>
      </c>
      <c r="G78" s="196" t="str">
        <f>IF(E78&gt;4.5,"มากที่สุด",IF(E78&gt;3.5,"มาก",IF(E78&gt;2.5,"ปานกลาง",IF(E78&gt;1.5,"น้อย",IF(E78&lt;=1.5,"น้อยที่สุด")))))</f>
        <v>มาก</v>
      </c>
    </row>
    <row r="79" spans="1:7" ht="24">
      <c r="A79" s="77" t="s">
        <v>101</v>
      </c>
      <c r="B79" s="49"/>
      <c r="C79" s="49"/>
      <c r="D79" s="49"/>
      <c r="E79" s="81"/>
      <c r="F79" s="81"/>
      <c r="G79" s="80"/>
    </row>
    <row r="80" spans="1:7" ht="24">
      <c r="A80" s="77" t="s">
        <v>178</v>
      </c>
      <c r="B80" s="49"/>
      <c r="C80" s="49"/>
      <c r="D80" s="49"/>
      <c r="E80" s="78">
        <f>คีย์ข้อมูล!AB48</f>
        <v>3.9444444444444446</v>
      </c>
      <c r="F80" s="78">
        <f>คีย์ข้อมูล!AB49</f>
        <v>0.4161761818978661</v>
      </c>
      <c r="G80" s="87" t="str">
        <f>IF(E80&gt;4.5,"มากที่สุด",IF(E80&gt;3.5,"มาก",IF(E80&gt;2.5,"ปานกลาง",IF(E80&gt;1.5,"น้อย",IF(E80&lt;=1.5,"น้อยที่สุด")))))</f>
        <v>มาก</v>
      </c>
    </row>
    <row r="81" spans="1:7" ht="24">
      <c r="A81" s="182" t="s">
        <v>172</v>
      </c>
      <c r="B81" s="183"/>
      <c r="C81" s="183"/>
      <c r="D81" s="183"/>
      <c r="E81" s="184">
        <f>คีย์ข้อมูล!AC48</f>
        <v>3.8</v>
      </c>
      <c r="F81" s="184">
        <f>คีย์ข้อมูล!AC49</f>
        <v>0.6155870112510919</v>
      </c>
      <c r="G81" s="185" t="str">
        <f>IF(E81&gt;4.5,"มากที่สุด",IF(E81&gt;3.5,"มาก",IF(E81&gt;2.5,"ปานกลาง",IF(E81&gt;1.5,"น้อย",IF(E81&lt;=1.5,"น้อยที่สุด")))))</f>
        <v>มาก</v>
      </c>
    </row>
    <row r="82" spans="1:7" ht="24">
      <c r="A82" s="182" t="s">
        <v>173</v>
      </c>
      <c r="B82" s="183"/>
      <c r="C82" s="183"/>
      <c r="D82" s="183"/>
      <c r="E82" s="184">
        <f>คีย์ข้อมูล!AD48</f>
        <v>3.85</v>
      </c>
      <c r="F82" s="184">
        <f>คีย์ข้อมูล!AD49</f>
        <v>0.5871429486124002</v>
      </c>
      <c r="G82" s="185" t="str">
        <f>IF(E82&gt;4.5,"มากที่สุด",IF(E82&gt;3.5,"มาก",IF(E82&gt;2.5,"ปานกลาง",IF(E82&gt;1.5,"น้อย",IF(E82&lt;=1.5,"น้อยที่สุด")))))</f>
        <v>มาก</v>
      </c>
    </row>
    <row r="83" spans="1:7" ht="24">
      <c r="A83" s="182" t="s">
        <v>174</v>
      </c>
      <c r="B83" s="183"/>
      <c r="C83" s="183"/>
      <c r="D83" s="183"/>
      <c r="E83" s="184">
        <f>คีย์ข้อมูล!AE48</f>
        <v>3.95</v>
      </c>
      <c r="F83" s="184">
        <f>คีย์ข้อมูล!AE49</f>
        <v>0.5104177855340398</v>
      </c>
      <c r="G83" s="185" t="str">
        <f>IF(E83&gt;4.5,"มากที่สุด",IF(E83&gt;3.5,"มาก",IF(E83&gt;2.5,"ปานกลาง",IF(E83&gt;1.5,"น้อย",IF(E83&lt;=1.5,"น้อยที่สุด")))))</f>
        <v>มาก</v>
      </c>
    </row>
    <row r="84" spans="1:7" ht="24">
      <c r="A84" s="182" t="s">
        <v>175</v>
      </c>
      <c r="B84" s="183"/>
      <c r="C84" s="183"/>
      <c r="D84" s="183"/>
      <c r="E84" s="184">
        <f>คีย์ข้อมูล!AF48</f>
        <v>3.85</v>
      </c>
      <c r="F84" s="184">
        <f>คีย์ข้อมูล!AF49</f>
        <v>0.5871429486124002</v>
      </c>
      <c r="G84" s="185" t="str">
        <f>IF(E83&gt;4.5,"มากที่สุด",IF(E83&gt;3.5,"มาก",IF(E83&gt;2.5,"ปานกลาง",IF(E83&gt;1.5,"น้อย",IF(E83&lt;=1.5,"น้อยที่สุด")))))</f>
        <v>มาก</v>
      </c>
    </row>
    <row r="85" spans="1:7" ht="24">
      <c r="A85" s="182" t="s">
        <v>176</v>
      </c>
      <c r="B85" s="183"/>
      <c r="C85" s="183"/>
      <c r="D85" s="183"/>
      <c r="E85" s="184">
        <f>คีย์ข้อมูล!AG48</f>
        <v>4.1</v>
      </c>
      <c r="F85" s="184">
        <f>คีย์ข้อมูล!AG49</f>
        <v>0.6407232755171879</v>
      </c>
      <c r="G85" s="185" t="str">
        <f>IF(E84&gt;4.5,"มากที่สุด",IF(E84&gt;3.5,"มาก",IF(E84&gt;2.5,"ปานกลาง",IF(E84&gt;1.5,"น้อย",IF(E84&lt;=1.5,"น้อยที่สุด")))))</f>
        <v>มาก</v>
      </c>
    </row>
    <row r="86" spans="1:7" ht="24">
      <c r="A86" s="182" t="s">
        <v>177</v>
      </c>
      <c r="B86" s="183"/>
      <c r="C86" s="183"/>
      <c r="D86" s="183"/>
      <c r="E86" s="184">
        <f>คีย์ข้อมูล!AH48</f>
        <v>4.05</v>
      </c>
      <c r="F86" s="184">
        <f>คีย์ข้อมูล!AH49</f>
        <v>0.6863327411532593</v>
      </c>
      <c r="G86" s="185" t="str">
        <f>IF(E85&gt;4.5,"มากที่สุด",IF(E85&gt;3.5,"มาก",IF(E85&gt;2.5,"ปานกลาง",IF(E85&gt;1.5,"น้อย",IF(E85&lt;=1.5,"น้อยที่สุด")))))</f>
        <v>มาก</v>
      </c>
    </row>
    <row r="87" spans="1:7" ht="24">
      <c r="A87" s="182" t="s">
        <v>179</v>
      </c>
      <c r="B87" s="183"/>
      <c r="C87" s="183"/>
      <c r="D87" s="183"/>
      <c r="E87" s="184">
        <f>คีย์ข้อมูล!AI48</f>
        <v>3.65</v>
      </c>
      <c r="F87" s="184">
        <f>คีย์ข้อมูล!AI49</f>
        <v>0.8750939799154209</v>
      </c>
      <c r="G87" s="185" t="str">
        <f>IF(E86&gt;4.5,"มากที่สุด",IF(E86&gt;3.5,"มาก",IF(E86&gt;2.5,"ปานกลาง",IF(E86&gt;1.5,"น้อย",IF(E86&lt;=1.5,"น้อยที่สุด")))))</f>
        <v>มาก</v>
      </c>
    </row>
    <row r="88" spans="1:7" ht="24.75" thickBot="1">
      <c r="A88" s="77" t="s">
        <v>180</v>
      </c>
      <c r="B88" s="49"/>
      <c r="C88" s="49"/>
      <c r="D88" s="49"/>
      <c r="E88" s="78">
        <f>คีย์ข้อมูล!AJ48</f>
        <v>3.95</v>
      </c>
      <c r="F88" s="78">
        <f>คีย์ข้อมูล!AJ49</f>
        <v>0.6048053188292989</v>
      </c>
      <c r="G88" s="87" t="str">
        <f>IF(E88&gt;4.5,"มากที่สุด",IF(E88&gt;3.5,"มาก",IF(E88&gt;2.5,"ปานกลาง",IF(E88&gt;1.5,"น้อย",IF(E88&lt;=1.5,"น้อยที่สุด")))))</f>
        <v>มาก</v>
      </c>
    </row>
    <row r="89" spans="1:7" ht="25.5" thickBot="1" thickTop="1">
      <c r="A89" s="216" t="s">
        <v>22</v>
      </c>
      <c r="B89" s="211"/>
      <c r="C89" s="211"/>
      <c r="D89" s="217"/>
      <c r="E89" s="82">
        <f>คีย์ข้อมูล!AL48</f>
        <v>3.940277777777778</v>
      </c>
      <c r="F89" s="82">
        <f>คีย์ข้อมูล!AL49</f>
        <v>0.4537970792195461</v>
      </c>
      <c r="G89" s="83" t="str">
        <f>IF(E89&gt;4.5,"มากที่สุด",IF(E89&gt;3.5,"มาก",IF(E89&gt;2.5,"ปานกลาง",IF(E89&gt;1.5,"น้อย",IF(E89&lt;=1.5,"น้อยที่สุด")))))</f>
        <v>มาก</v>
      </c>
    </row>
    <row r="90" spans="1:7" ht="15.75" customHeight="1" thickTop="1">
      <c r="A90" s="49"/>
      <c r="B90" s="49"/>
      <c r="C90" s="49"/>
      <c r="D90" s="49"/>
      <c r="E90" s="58"/>
      <c r="F90" s="58"/>
      <c r="G90" s="58"/>
    </row>
    <row r="91" spans="1:7" ht="15.75" customHeight="1">
      <c r="A91" s="49"/>
      <c r="B91" s="49"/>
      <c r="C91" s="49"/>
      <c r="D91" s="49"/>
      <c r="E91" s="58"/>
      <c r="F91" s="58"/>
      <c r="G91" s="58"/>
    </row>
    <row r="92" spans="1:7" ht="15.75" customHeight="1">
      <c r="A92" s="49"/>
      <c r="B92" s="49"/>
      <c r="C92" s="49"/>
      <c r="D92" s="49"/>
      <c r="E92" s="58"/>
      <c r="F92" s="58"/>
      <c r="G92" s="58"/>
    </row>
    <row r="93" spans="1:7" ht="15.75" customHeight="1">
      <c r="A93" s="49"/>
      <c r="B93" s="49"/>
      <c r="C93" s="49"/>
      <c r="D93" s="49"/>
      <c r="E93" s="58"/>
      <c r="F93" s="58"/>
      <c r="G93" s="58"/>
    </row>
    <row r="94" spans="1:7" ht="24" customHeight="1">
      <c r="A94" s="210" t="s">
        <v>31</v>
      </c>
      <c r="B94" s="210"/>
      <c r="C94" s="210"/>
      <c r="D94" s="210"/>
      <c r="E94" s="210"/>
      <c r="F94" s="210"/>
      <c r="G94" s="210"/>
    </row>
    <row r="95" spans="1:7" ht="24" customHeight="1">
      <c r="A95" s="158"/>
      <c r="B95" s="158"/>
      <c r="C95" s="158"/>
      <c r="D95" s="158"/>
      <c r="E95" s="159"/>
      <c r="F95" s="159"/>
      <c r="G95" s="159"/>
    </row>
    <row r="96" spans="1:7" ht="24">
      <c r="A96" s="158" t="s">
        <v>181</v>
      </c>
      <c r="B96" s="151"/>
      <c r="C96" s="158"/>
      <c r="D96" s="158"/>
      <c r="E96" s="159"/>
      <c r="F96" s="159"/>
      <c r="G96" s="159"/>
    </row>
    <row r="97" spans="1:7" ht="24">
      <c r="A97" s="158" t="s">
        <v>195</v>
      </c>
      <c r="B97" s="158"/>
      <c r="C97" s="158"/>
      <c r="D97" s="158"/>
      <c r="E97" s="159"/>
      <c r="F97" s="159"/>
      <c r="G97" s="159"/>
    </row>
    <row r="98" spans="1:7" ht="24">
      <c r="A98" s="158" t="s">
        <v>182</v>
      </c>
      <c r="B98" s="158"/>
      <c r="C98" s="158"/>
      <c r="D98" s="158"/>
      <c r="E98" s="159"/>
      <c r="F98" s="159"/>
      <c r="G98" s="159"/>
    </row>
    <row r="99" spans="1:7" ht="24">
      <c r="A99" s="158" t="s">
        <v>183</v>
      </c>
      <c r="B99" s="158"/>
      <c r="C99" s="158"/>
      <c r="D99" s="158"/>
      <c r="E99" s="159"/>
      <c r="F99" s="159"/>
      <c r="G99" s="159"/>
    </row>
    <row r="100" spans="1:7" ht="24">
      <c r="A100" s="49"/>
      <c r="B100" s="49"/>
      <c r="C100" s="49"/>
      <c r="D100" s="49"/>
      <c r="E100" s="58"/>
      <c r="F100" s="58"/>
      <c r="G100" s="58"/>
    </row>
    <row r="101" spans="1:7" ht="24">
      <c r="A101" s="49"/>
      <c r="B101" s="49"/>
      <c r="C101" s="49"/>
      <c r="D101" s="49"/>
      <c r="E101" s="58"/>
      <c r="F101" s="58"/>
      <c r="G101" s="58"/>
    </row>
    <row r="102" spans="1:7" ht="24">
      <c r="A102" s="49"/>
      <c r="B102" s="49"/>
      <c r="C102" s="49"/>
      <c r="D102" s="49"/>
      <c r="E102" s="58"/>
      <c r="F102" s="58"/>
      <c r="G102" s="58"/>
    </row>
    <row r="103" spans="1:7" ht="24">
      <c r="A103" s="49"/>
      <c r="B103" s="49"/>
      <c r="C103" s="49"/>
      <c r="D103" s="49"/>
      <c r="E103" s="58"/>
      <c r="F103" s="58"/>
      <c r="G103" s="58"/>
    </row>
    <row r="104" spans="1:7" ht="24">
      <c r="A104" s="49"/>
      <c r="B104" s="49"/>
      <c r="C104" s="49"/>
      <c r="D104" s="49"/>
      <c r="E104" s="58"/>
      <c r="F104" s="58"/>
      <c r="G104" s="58"/>
    </row>
    <row r="105" spans="1:7" ht="24">
      <c r="A105" s="49"/>
      <c r="B105" s="49"/>
      <c r="C105" s="49"/>
      <c r="D105" s="49"/>
      <c r="E105" s="58"/>
      <c r="F105" s="58"/>
      <c r="G105" s="58"/>
    </row>
    <row r="106" spans="1:7" ht="24">
      <c r="A106" s="49"/>
      <c r="B106" s="49"/>
      <c r="C106" s="49"/>
      <c r="D106" s="49"/>
      <c r="E106" s="58"/>
      <c r="F106" s="58"/>
      <c r="G106" s="58"/>
    </row>
    <row r="107" spans="1:7" ht="24">
      <c r="A107" s="49"/>
      <c r="B107" s="49"/>
      <c r="C107" s="49"/>
      <c r="D107" s="49"/>
      <c r="E107" s="58"/>
      <c r="F107" s="58"/>
      <c r="G107" s="58"/>
    </row>
    <row r="108" spans="1:7" ht="24">
      <c r="A108" s="49"/>
      <c r="B108" s="49"/>
      <c r="C108" s="49"/>
      <c r="D108" s="49"/>
      <c r="E108" s="58"/>
      <c r="F108" s="58"/>
      <c r="G108" s="58"/>
    </row>
    <row r="109" spans="1:7" ht="24">
      <c r="A109" s="49"/>
      <c r="B109" s="49"/>
      <c r="C109" s="49"/>
      <c r="D109" s="49"/>
      <c r="E109" s="58"/>
      <c r="F109" s="58"/>
      <c r="G109" s="58"/>
    </row>
    <row r="110" spans="1:7" ht="24">
      <c r="A110" s="49"/>
      <c r="B110" s="49"/>
      <c r="C110" s="49"/>
      <c r="D110" s="49"/>
      <c r="E110" s="58"/>
      <c r="F110" s="58"/>
      <c r="G110" s="58"/>
    </row>
    <row r="111" spans="1:7" ht="24">
      <c r="A111" s="49"/>
      <c r="B111" s="49"/>
      <c r="C111" s="49"/>
      <c r="D111" s="49"/>
      <c r="E111" s="58"/>
      <c r="F111" s="58"/>
      <c r="G111" s="58"/>
    </row>
    <row r="112" spans="1:7" ht="24">
      <c r="A112" s="49"/>
      <c r="B112" s="49"/>
      <c r="C112" s="49"/>
      <c r="D112" s="49"/>
      <c r="E112" s="58"/>
      <c r="F112" s="58"/>
      <c r="G112" s="58"/>
    </row>
    <row r="113" spans="1:7" ht="24">
      <c r="A113" s="49"/>
      <c r="B113" s="49"/>
      <c r="C113" s="49"/>
      <c r="D113" s="49"/>
      <c r="E113" s="58"/>
      <c r="F113" s="58"/>
      <c r="G113" s="58"/>
    </row>
    <row r="114" spans="1:7" ht="24">
      <c r="A114" s="49"/>
      <c r="B114" s="49"/>
      <c r="C114" s="49"/>
      <c r="D114" s="49"/>
      <c r="E114" s="58"/>
      <c r="F114" s="58"/>
      <c r="G114" s="58"/>
    </row>
    <row r="115" spans="1:7" ht="24">
      <c r="A115" s="49"/>
      <c r="B115" s="49"/>
      <c r="C115" s="49"/>
      <c r="D115" s="49"/>
      <c r="E115" s="58"/>
      <c r="F115" s="58"/>
      <c r="G115" s="58"/>
    </row>
    <row r="116" spans="1:7" ht="24">
      <c r="A116" s="49"/>
      <c r="B116" s="49"/>
      <c r="C116" s="49"/>
      <c r="D116" s="49"/>
      <c r="E116" s="58"/>
      <c r="F116" s="58"/>
      <c r="G116" s="58"/>
    </row>
    <row r="117" spans="1:7" ht="24">
      <c r="A117" s="49"/>
      <c r="B117" s="49"/>
      <c r="C117" s="49"/>
      <c r="D117" s="49"/>
      <c r="E117" s="58"/>
      <c r="F117" s="58"/>
      <c r="G117" s="58"/>
    </row>
    <row r="118" spans="1:7" ht="24">
      <c r="A118" s="49"/>
      <c r="B118" s="49"/>
      <c r="C118" s="49"/>
      <c r="D118" s="49"/>
      <c r="E118" s="58"/>
      <c r="F118" s="58"/>
      <c r="G118" s="58"/>
    </row>
    <row r="119" spans="1:7" ht="24">
      <c r="A119" s="49"/>
      <c r="B119" s="49"/>
      <c r="C119" s="49"/>
      <c r="D119" s="49"/>
      <c r="E119" s="58"/>
      <c r="F119" s="58"/>
      <c r="G119" s="58"/>
    </row>
    <row r="120" spans="1:7" ht="24">
      <c r="A120" s="49"/>
      <c r="B120" s="49"/>
      <c r="C120" s="49"/>
      <c r="D120" s="49"/>
      <c r="E120" s="58"/>
      <c r="F120" s="58"/>
      <c r="G120" s="58"/>
    </row>
    <row r="121" spans="1:7" ht="24">
      <c r="A121" s="49"/>
      <c r="B121" s="49"/>
      <c r="C121" s="49"/>
      <c r="D121" s="49"/>
      <c r="E121" s="58"/>
      <c r="F121" s="58"/>
      <c r="G121" s="58"/>
    </row>
    <row r="122" spans="1:7" ht="24">
      <c r="A122" s="49"/>
      <c r="B122" s="49"/>
      <c r="C122" s="49"/>
      <c r="D122" s="49"/>
      <c r="E122" s="58"/>
      <c r="F122" s="58"/>
      <c r="G122" s="58"/>
    </row>
    <row r="123" spans="1:7" ht="24">
      <c r="A123" s="49"/>
      <c r="B123" s="49"/>
      <c r="C123" s="49"/>
      <c r="D123" s="49"/>
      <c r="E123" s="58"/>
      <c r="F123" s="58"/>
      <c r="G123" s="58"/>
    </row>
    <row r="124" spans="1:7" ht="24">
      <c r="A124" s="49"/>
      <c r="B124" s="49"/>
      <c r="C124" s="49"/>
      <c r="D124" s="49"/>
      <c r="E124" s="58"/>
      <c r="F124" s="58"/>
      <c r="G124" s="58"/>
    </row>
    <row r="125" spans="1:7" ht="24">
      <c r="A125" s="49"/>
      <c r="B125" s="49"/>
      <c r="C125" s="49"/>
      <c r="D125" s="49"/>
      <c r="E125" s="58"/>
      <c r="F125" s="58"/>
      <c r="G125" s="58"/>
    </row>
    <row r="126" spans="1:7" ht="24">
      <c r="A126" s="49"/>
      <c r="B126" s="49"/>
      <c r="C126" s="49"/>
      <c r="D126" s="49"/>
      <c r="E126" s="58"/>
      <c r="F126" s="58"/>
      <c r="G126" s="58"/>
    </row>
    <row r="127" spans="1:7" ht="24">
      <c r="A127" s="49"/>
      <c r="B127" s="49"/>
      <c r="C127" s="49"/>
      <c r="D127" s="49"/>
      <c r="E127" s="58"/>
      <c r="F127" s="58"/>
      <c r="G127" s="58"/>
    </row>
    <row r="128" spans="1:7" ht="24">
      <c r="A128" s="49"/>
      <c r="B128" s="49"/>
      <c r="C128" s="49"/>
      <c r="D128" s="49"/>
      <c r="E128" s="58"/>
      <c r="F128" s="58"/>
      <c r="G128" s="58"/>
    </row>
    <row r="129" spans="1:7" ht="24">
      <c r="A129" s="49"/>
      <c r="B129" s="49"/>
      <c r="C129" s="49"/>
      <c r="D129" s="49"/>
      <c r="E129" s="58"/>
      <c r="F129" s="58"/>
      <c r="G129" s="58"/>
    </row>
    <row r="130" spans="1:7" ht="24">
      <c r="A130" s="49"/>
      <c r="B130" s="49"/>
      <c r="C130" s="49"/>
      <c r="D130" s="49"/>
      <c r="E130" s="58"/>
      <c r="F130" s="58"/>
      <c r="G130" s="58"/>
    </row>
    <row r="131" spans="1:7" ht="24">
      <c r="A131" s="49"/>
      <c r="B131" s="49"/>
      <c r="C131" s="49"/>
      <c r="D131" s="49"/>
      <c r="E131" s="58"/>
      <c r="F131" s="58"/>
      <c r="G131" s="58"/>
    </row>
    <row r="132" spans="1:7" ht="24">
      <c r="A132" s="49"/>
      <c r="B132" s="49"/>
      <c r="C132" s="49"/>
      <c r="D132" s="49"/>
      <c r="E132" s="58"/>
      <c r="F132" s="58"/>
      <c r="G132" s="58"/>
    </row>
    <row r="133" spans="1:7" ht="24">
      <c r="A133" s="49"/>
      <c r="B133" s="49"/>
      <c r="C133" s="49"/>
      <c r="D133" s="49"/>
      <c r="E133" s="58"/>
      <c r="F133" s="58"/>
      <c r="G133" s="58"/>
    </row>
    <row r="134" spans="1:7" ht="24">
      <c r="A134" s="49"/>
      <c r="B134" s="49"/>
      <c r="C134" s="49"/>
      <c r="D134" s="49"/>
      <c r="E134" s="58"/>
      <c r="F134" s="58"/>
      <c r="G134" s="58"/>
    </row>
  </sheetData>
  <sheetProtection/>
  <mergeCells count="17">
    <mergeCell ref="A67:D68"/>
    <mergeCell ref="C19:D19"/>
    <mergeCell ref="C23:D23"/>
    <mergeCell ref="A2:G2"/>
    <mergeCell ref="A32:G32"/>
    <mergeCell ref="C37:D37"/>
    <mergeCell ref="C44:D44"/>
    <mergeCell ref="A94:G94"/>
    <mergeCell ref="B10:D10"/>
    <mergeCell ref="A1:G1"/>
    <mergeCell ref="A3:G3"/>
    <mergeCell ref="A4:G4"/>
    <mergeCell ref="A5:G5"/>
    <mergeCell ref="E67:G67"/>
    <mergeCell ref="A89:D89"/>
    <mergeCell ref="B13:D13"/>
    <mergeCell ref="A62:G62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Equation.3" shapeId="14959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C13" sqref="C13"/>
    </sheetView>
  </sheetViews>
  <sheetFormatPr defaultColWidth="9.140625" defaultRowHeight="21.75"/>
  <cols>
    <col min="1" max="1" width="4.28125" style="45" customWidth="1"/>
    <col min="2" max="2" width="6.421875" style="45" customWidth="1"/>
    <col min="3" max="3" width="80.57421875" style="45" customWidth="1"/>
    <col min="4" max="4" width="8.421875" style="45" customWidth="1"/>
    <col min="5" max="5" width="7.140625" style="45" customWidth="1"/>
    <col min="6" max="6" width="6.7109375" style="45" customWidth="1"/>
    <col min="7" max="7" width="58.00390625" style="45" customWidth="1"/>
    <col min="8" max="16384" width="9.140625" style="45" customWidth="1"/>
  </cols>
  <sheetData>
    <row r="1" spans="1:10" ht="24">
      <c r="A1" s="218" t="s">
        <v>103</v>
      </c>
      <c r="B1" s="218"/>
      <c r="C1" s="218"/>
      <c r="D1" s="218"/>
      <c r="E1" s="218" t="s">
        <v>104</v>
      </c>
      <c r="F1" s="218"/>
      <c r="G1" s="218"/>
      <c r="H1" s="218"/>
      <c r="I1" s="218"/>
      <c r="J1" s="218"/>
    </row>
    <row r="2" spans="1:4" ht="15.75" customHeight="1">
      <c r="A2" s="52"/>
      <c r="B2" s="52"/>
      <c r="C2" s="52"/>
      <c r="D2" s="52"/>
    </row>
    <row r="3" spans="1:6" ht="24">
      <c r="A3" s="53" t="s">
        <v>47</v>
      </c>
      <c r="F3" s="54" t="s">
        <v>122</v>
      </c>
    </row>
    <row r="4" ht="12.75" customHeight="1" thickBot="1">
      <c r="A4" s="53"/>
    </row>
    <row r="5" spans="2:8" ht="25.5" thickBot="1" thickTop="1">
      <c r="B5" s="54" t="s">
        <v>196</v>
      </c>
      <c r="G5" s="166" t="s">
        <v>106</v>
      </c>
      <c r="H5" s="108" t="s">
        <v>6</v>
      </c>
    </row>
    <row r="6" spans="2:7" ht="25.5" thickBot="1" thickTop="1">
      <c r="B6" s="55" t="s">
        <v>0</v>
      </c>
      <c r="C6" s="55" t="s">
        <v>5</v>
      </c>
      <c r="D6" s="56" t="s">
        <v>6</v>
      </c>
      <c r="G6" s="160" t="s">
        <v>107</v>
      </c>
    </row>
    <row r="7" spans="2:8" ht="24.75" thickTop="1">
      <c r="B7" s="96">
        <v>1</v>
      </c>
      <c r="C7" s="146" t="s">
        <v>71</v>
      </c>
      <c r="D7" s="143">
        <v>3</v>
      </c>
      <c r="G7" s="161" t="s">
        <v>108</v>
      </c>
      <c r="H7" s="52">
        <f>'คีย์ข้อมูล (ช่วงเวลา)'!B47</f>
        <v>5</v>
      </c>
    </row>
    <row r="8" spans="2:8" ht="24">
      <c r="B8" s="57">
        <v>2</v>
      </c>
      <c r="C8" s="146" t="s">
        <v>151</v>
      </c>
      <c r="D8" s="143">
        <v>2</v>
      </c>
      <c r="G8" s="161" t="s">
        <v>109</v>
      </c>
      <c r="H8" s="52">
        <f>'คีย์ข้อมูล (ช่วงเวลา)'!C47</f>
        <v>7</v>
      </c>
    </row>
    <row r="9" spans="2:8" ht="24">
      <c r="B9" s="57">
        <v>3</v>
      </c>
      <c r="C9" s="95" t="s">
        <v>150</v>
      </c>
      <c r="D9" s="58">
        <v>1</v>
      </c>
      <c r="G9" s="161" t="s">
        <v>110</v>
      </c>
      <c r="H9" s="52">
        <f>'คีย์ข้อมูล (ช่วงเวลา)'!O47</f>
        <v>3</v>
      </c>
    </row>
    <row r="10" spans="2:8" ht="24">
      <c r="B10" s="57">
        <v>4</v>
      </c>
      <c r="C10" s="45" t="s">
        <v>166</v>
      </c>
      <c r="D10" s="52">
        <v>1</v>
      </c>
      <c r="G10" s="161" t="s">
        <v>111</v>
      </c>
      <c r="H10" s="52">
        <f>'คีย์ข้อมูล (ช่วงเวลา)'!P47</f>
        <v>2</v>
      </c>
    </row>
    <row r="11" spans="1:8" ht="24">
      <c r="A11" s="49"/>
      <c r="B11" s="57">
        <v>5</v>
      </c>
      <c r="C11" s="95" t="s">
        <v>146</v>
      </c>
      <c r="D11" s="58">
        <v>1</v>
      </c>
      <c r="G11" s="162" t="s">
        <v>112</v>
      </c>
      <c r="H11" s="174"/>
    </row>
    <row r="12" spans="1:8" ht="24">
      <c r="A12" s="49"/>
      <c r="B12" s="57">
        <v>6</v>
      </c>
      <c r="C12" s="45" t="s">
        <v>147</v>
      </c>
      <c r="D12" s="52">
        <v>1</v>
      </c>
      <c r="G12" s="163" t="s">
        <v>113</v>
      </c>
      <c r="H12" s="58">
        <f>'คีย์ข้อมูล (ช่วงเวลา)'!Q47</f>
        <v>5</v>
      </c>
    </row>
    <row r="13" spans="1:8" ht="24">
      <c r="A13" s="49"/>
      <c r="B13" s="57">
        <v>7</v>
      </c>
      <c r="C13" s="45" t="s">
        <v>148</v>
      </c>
      <c r="D13" s="52">
        <v>1</v>
      </c>
      <c r="G13" s="163" t="s">
        <v>114</v>
      </c>
      <c r="H13" s="58">
        <f>'คีย์ข้อมูล (ช่วงเวลา)'!R47</f>
        <v>9</v>
      </c>
    </row>
    <row r="14" spans="1:8" ht="24">
      <c r="A14" s="49"/>
      <c r="B14" s="57">
        <v>8</v>
      </c>
      <c r="C14" s="45" t="s">
        <v>149</v>
      </c>
      <c r="D14" s="52">
        <v>1</v>
      </c>
      <c r="G14" s="163" t="s">
        <v>115</v>
      </c>
      <c r="H14" s="58">
        <f>'คีย์ข้อมูล (ช่วงเวลา)'!S47</f>
        <v>6</v>
      </c>
    </row>
    <row r="15" spans="1:8" ht="24">
      <c r="A15" s="49"/>
      <c r="B15" s="57">
        <v>9</v>
      </c>
      <c r="C15" s="146" t="s">
        <v>152</v>
      </c>
      <c r="D15" s="143">
        <v>1</v>
      </c>
      <c r="G15" s="164" t="s">
        <v>116</v>
      </c>
      <c r="H15" s="175">
        <f>'คีย์ข้อมูล (ช่วงเวลา)'!T47</f>
        <v>2</v>
      </c>
    </row>
    <row r="16" spans="2:8" ht="24">
      <c r="B16" s="142">
        <v>10</v>
      </c>
      <c r="C16" s="149" t="s">
        <v>158</v>
      </c>
      <c r="D16" s="143">
        <v>1</v>
      </c>
      <c r="G16" s="160" t="s">
        <v>117</v>
      </c>
      <c r="H16" s="52"/>
    </row>
    <row r="17" spans="2:8" ht="24">
      <c r="B17" s="142">
        <v>11</v>
      </c>
      <c r="C17" s="147" t="s">
        <v>143</v>
      </c>
      <c r="D17" s="144">
        <v>1</v>
      </c>
      <c r="G17" s="48" t="s">
        <v>118</v>
      </c>
      <c r="H17" s="52">
        <f>'คีย์ข้อมูล (ช่วงเวลา)'!U47</f>
        <v>4</v>
      </c>
    </row>
    <row r="18" spans="2:8" ht="24">
      <c r="B18" s="142">
        <v>12</v>
      </c>
      <c r="C18" s="45" t="s">
        <v>164</v>
      </c>
      <c r="D18" s="52">
        <v>1</v>
      </c>
      <c r="G18" s="163" t="s">
        <v>119</v>
      </c>
      <c r="H18" s="52">
        <f>'คีย์ข้อมูล (ช่วงเวลา)'!V47</f>
        <v>11</v>
      </c>
    </row>
    <row r="19" spans="2:8" ht="24">
      <c r="B19" s="142">
        <v>13</v>
      </c>
      <c r="C19" s="145" t="s">
        <v>161</v>
      </c>
      <c r="D19" s="142">
        <v>1</v>
      </c>
      <c r="G19" s="163" t="s">
        <v>120</v>
      </c>
      <c r="H19" s="52">
        <f>'คีย์ข้อมูล (ช่วงเวลา)'!W47</f>
        <v>3</v>
      </c>
    </row>
    <row r="20" spans="2:8" ht="24.75" thickBot="1">
      <c r="B20" s="142">
        <v>14</v>
      </c>
      <c r="C20" s="146" t="s">
        <v>162</v>
      </c>
      <c r="D20" s="143">
        <v>1</v>
      </c>
      <c r="G20" s="165" t="s">
        <v>121</v>
      </c>
      <c r="H20" s="150">
        <f>'คีย์ข้อมูล (ช่วงเวลา)'!X47</f>
        <v>4</v>
      </c>
    </row>
    <row r="21" spans="2:4" ht="25.5" thickBot="1" thickTop="1">
      <c r="B21" s="142">
        <v>15</v>
      </c>
      <c r="C21" s="146" t="s">
        <v>165</v>
      </c>
      <c r="D21" s="143">
        <v>1</v>
      </c>
    </row>
    <row r="22" spans="2:6" ht="24.75" thickTop="1">
      <c r="B22" s="179"/>
      <c r="C22" s="180"/>
      <c r="D22" s="181"/>
      <c r="F22" s="54" t="s">
        <v>125</v>
      </c>
    </row>
    <row r="23" spans="2:4" ht="24.75" thickBot="1">
      <c r="B23" s="142"/>
      <c r="C23" s="146"/>
      <c r="D23" s="143"/>
    </row>
    <row r="24" spans="2:8" ht="25.5" thickBot="1" thickTop="1">
      <c r="B24" s="142"/>
      <c r="C24" s="146"/>
      <c r="D24" s="143"/>
      <c r="G24" s="176" t="s">
        <v>126</v>
      </c>
      <c r="H24" s="176" t="s">
        <v>6</v>
      </c>
    </row>
    <row r="25" spans="2:8" ht="24.75" thickTop="1">
      <c r="B25" s="142"/>
      <c r="C25" s="146"/>
      <c r="D25" s="143"/>
      <c r="G25" s="45" t="s">
        <v>123</v>
      </c>
      <c r="H25" s="52">
        <f>'คีย์ข้อมูล (ช่วงเวลา)'!U53</f>
        <v>16</v>
      </c>
    </row>
    <row r="26" spans="2:8" ht="24.75" thickBot="1">
      <c r="B26" s="57"/>
      <c r="C26" s="146"/>
      <c r="D26" s="143"/>
      <c r="G26" s="59" t="s">
        <v>124</v>
      </c>
      <c r="H26" s="150">
        <f>'คีย์ข้อมูล (ช่วงเวลา)'!U54</f>
        <v>4</v>
      </c>
    </row>
    <row r="27" spans="2:4" ht="24.75" thickTop="1">
      <c r="B27" s="57"/>
      <c r="C27" s="146"/>
      <c r="D27" s="143"/>
    </row>
    <row r="28" spans="2:4" ht="24">
      <c r="B28" s="57"/>
      <c r="C28" s="95"/>
      <c r="D28" s="58"/>
    </row>
    <row r="29" spans="2:4" ht="24">
      <c r="B29" s="57"/>
      <c r="C29" s="95"/>
      <c r="D29" s="58"/>
    </row>
    <row r="30" spans="2:4" ht="24">
      <c r="B30" s="49"/>
      <c r="C30" s="95"/>
      <c r="D30" s="58"/>
    </row>
    <row r="31" spans="2:4" ht="24">
      <c r="B31" s="49"/>
      <c r="C31" s="95"/>
      <c r="D31" s="58"/>
    </row>
    <row r="32" spans="2:4" ht="24">
      <c r="B32" s="49"/>
      <c r="C32" s="49"/>
      <c r="D32" s="58"/>
    </row>
    <row r="33" spans="1:10" ht="24">
      <c r="A33" s="218"/>
      <c r="B33" s="218"/>
      <c r="C33" s="218"/>
      <c r="D33" s="218"/>
      <c r="E33" s="218" t="s">
        <v>127</v>
      </c>
      <c r="F33" s="218"/>
      <c r="G33" s="218"/>
      <c r="H33" s="218"/>
      <c r="I33" s="218"/>
      <c r="J33" s="218"/>
    </row>
    <row r="34" s="49" customFormat="1" ht="24"/>
    <row r="35" s="49" customFormat="1" ht="24">
      <c r="F35" s="54" t="s">
        <v>128</v>
      </c>
    </row>
    <row r="36" s="49" customFormat="1" ht="24.75" thickBot="1"/>
    <row r="37" spans="7:8" ht="25.5" thickBot="1" thickTop="1">
      <c r="G37" s="176" t="s">
        <v>132</v>
      </c>
      <c r="H37" s="176" t="s">
        <v>6</v>
      </c>
    </row>
    <row r="38" spans="2:8" ht="24.75" thickTop="1">
      <c r="B38" s="49"/>
      <c r="C38" s="49"/>
      <c r="D38" s="49"/>
      <c r="G38" s="45" t="str">
        <f>'คีย์ข้อมูล (ช่วงเวลา)'!AE54</f>
        <v>เว็บไซต์บัณฑิตวิทยาลัย</v>
      </c>
      <c r="H38" s="52">
        <f>'คีย์ข้อมูล (ช่วงเวลา)'!AG54</f>
        <v>15</v>
      </c>
    </row>
    <row r="39" spans="2:8" ht="24">
      <c r="B39" s="142"/>
      <c r="C39" s="148"/>
      <c r="D39" s="142"/>
      <c r="G39" s="45" t="str">
        <f>'คีย์ข้อมูล (ช่วงเวลา)'!AE57</f>
        <v>E-mail</v>
      </c>
      <c r="H39" s="52">
        <f>'คีย์ข้อมูล (ช่วงเวลา)'!AD47</f>
        <v>12</v>
      </c>
    </row>
    <row r="40" spans="2:8" ht="24">
      <c r="B40" s="57"/>
      <c r="C40" s="99"/>
      <c r="D40" s="63"/>
      <c r="G40" s="45" t="str">
        <f>'คีย์ข้อมูล (ช่วงเวลา)'!AE55</f>
        <v>เว็บไซต์คณะ</v>
      </c>
      <c r="H40" s="52">
        <f>'คีย์ข้อมูล (ช่วงเวลา)'!AG55</f>
        <v>11</v>
      </c>
    </row>
    <row r="41" spans="2:8" ht="24">
      <c r="B41" s="57"/>
      <c r="C41" s="99"/>
      <c r="D41" s="63"/>
      <c r="G41" s="45" t="str">
        <f>'คีย์ข้อมูล (ช่วงเวลา)'!AE53</f>
        <v>เว็บไซต์มหาวิทยาลัย</v>
      </c>
      <c r="H41" s="52">
        <f>'คีย์ข้อมูล (ช่วงเวลา)'!AG53</f>
        <v>8</v>
      </c>
    </row>
    <row r="42" spans="2:8" ht="24">
      <c r="B42" s="57"/>
      <c r="C42" s="99"/>
      <c r="D42" s="63"/>
      <c r="G42" s="45" t="str">
        <f>'คีย์ข้อมูล (ช่วงเวลา)'!AE56</f>
        <v>Facebook ของบัณฑิตวิทยาลัย</v>
      </c>
      <c r="H42" s="52">
        <f>'คีย์ข้อมูล (ช่วงเวลา)'!AG56</f>
        <v>6</v>
      </c>
    </row>
    <row r="43" spans="2:8" ht="24">
      <c r="B43" s="142"/>
      <c r="C43" s="99"/>
      <c r="D43" s="63"/>
      <c r="G43" s="45" t="str">
        <f>'คีย์ข้อมูล (ช่วงเวลา)'!AE58</f>
        <v>โทรศัพท์มือถือ</v>
      </c>
      <c r="H43" s="52">
        <f>'คีย์ข้อมูล (ช่วงเวลา)'!AF47</f>
        <v>5</v>
      </c>
    </row>
    <row r="44" spans="2:8" ht="24">
      <c r="B44" s="57"/>
      <c r="C44" s="99"/>
      <c r="D44" s="63"/>
      <c r="G44" s="45" t="str">
        <f>'คีย์ข้อมูล (ช่วงเวลา)'!AE59</f>
        <v>SMS</v>
      </c>
      <c r="H44" s="52">
        <f>'คีย์ข้อมูล (ช่วงเวลา)'!AG59</f>
        <v>5</v>
      </c>
    </row>
    <row r="45" spans="2:8" ht="24">
      <c r="B45" s="57"/>
      <c r="C45" s="99"/>
      <c r="D45" s="63"/>
      <c r="G45" s="45" t="str">
        <f>'คีย์ข้อมูล (ช่วงเวลา)'!AE60</f>
        <v>ป้ายประชาสัมพันธ์/บอร์ดประชาสัมพันธ์</v>
      </c>
      <c r="H45" s="52">
        <f>'คีย์ข้อมูล (ช่วงเวลา)'!AG60</f>
        <v>2</v>
      </c>
    </row>
    <row r="46" spans="2:8" ht="24.75" thickBot="1">
      <c r="B46" s="57"/>
      <c r="C46" s="99"/>
      <c r="D46" s="63"/>
      <c r="G46" s="59" t="str">
        <f>'คีย์ข้อมูล (ช่วงเวลา)'!AE61</f>
        <v>จดหมาย</v>
      </c>
      <c r="H46" s="150">
        <f>'คีย์ข้อมูล (ช่วงเวลา)'!AJ47</f>
        <v>1</v>
      </c>
    </row>
    <row r="47" spans="2:4" ht="24.75" thickTop="1">
      <c r="B47" s="57"/>
      <c r="C47" s="99"/>
      <c r="D47" s="63"/>
    </row>
    <row r="48" spans="2:7" ht="24.75" thickBot="1">
      <c r="B48" s="57"/>
      <c r="C48" s="95"/>
      <c r="D48" s="58"/>
      <c r="G48" s="54" t="s">
        <v>105</v>
      </c>
    </row>
    <row r="49" spans="2:8" ht="25.5" thickBot="1" thickTop="1">
      <c r="B49" s="57"/>
      <c r="C49" s="95"/>
      <c r="D49" s="58"/>
      <c r="F49" s="55" t="s">
        <v>0</v>
      </c>
      <c r="G49" s="55" t="s">
        <v>5</v>
      </c>
      <c r="H49" s="56" t="s">
        <v>6</v>
      </c>
    </row>
    <row r="50" spans="2:8" ht="24.75" thickTop="1">
      <c r="B50" s="57"/>
      <c r="C50" s="95"/>
      <c r="D50" s="58"/>
      <c r="F50" s="96">
        <v>1</v>
      </c>
      <c r="G50" s="98" t="s">
        <v>160</v>
      </c>
      <c r="H50" s="97">
        <v>2</v>
      </c>
    </row>
    <row r="51" spans="2:9" ht="24.75" thickBot="1">
      <c r="B51" s="57"/>
      <c r="C51" s="95"/>
      <c r="D51" s="58"/>
      <c r="G51" s="142"/>
      <c r="H51" s="148"/>
      <c r="I51" s="142"/>
    </row>
    <row r="52" spans="2:8" ht="24.75" thickTop="1">
      <c r="B52" s="57"/>
      <c r="C52" s="95"/>
      <c r="D52" s="58"/>
      <c r="F52" s="73"/>
      <c r="G52" s="73"/>
      <c r="H52" s="73"/>
    </row>
    <row r="53" ht="16.5" customHeight="1"/>
  </sheetData>
  <sheetProtection/>
  <mergeCells count="4">
    <mergeCell ref="A1:D1"/>
    <mergeCell ref="E1:J1"/>
    <mergeCell ref="A33:D33"/>
    <mergeCell ref="E33:J33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tharapornt</cp:lastModifiedBy>
  <cp:lastPrinted>2011-08-11T04:03:10Z</cp:lastPrinted>
  <dcterms:created xsi:type="dcterms:W3CDTF">2002-09-01T05:31:45Z</dcterms:created>
  <dcterms:modified xsi:type="dcterms:W3CDTF">2011-08-11T06:15:49Z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