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5" windowWidth="4995" windowHeight="6165" tabRatio="601" activeTab="2"/>
  </bookViews>
  <sheets>
    <sheet name="Sheet1" sheetId="1" r:id="rId1"/>
    <sheet name="คีย์ข้อมูล" sheetId="2" r:id="rId2"/>
    <sheet name="บทสรุป" sheetId="3" r:id="rId3"/>
    <sheet name="สรุปผล" sheetId="4" r:id="rId4"/>
    <sheet name="ข้อเสนอแนะ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<sst xmlns="http://schemas.openxmlformats.org/spreadsheetml/2006/main" count="199" uniqueCount="147">
  <si>
    <t>ที่</t>
  </si>
  <si>
    <t>SD</t>
  </si>
  <si>
    <t>X</t>
  </si>
  <si>
    <t>N</t>
  </si>
  <si>
    <t>รวม</t>
  </si>
  <si>
    <t>รายการ</t>
  </si>
  <si>
    <t>ความถี่</t>
  </si>
  <si>
    <t>ร้อยละ</t>
  </si>
  <si>
    <t>จำนวน</t>
  </si>
  <si>
    <t>ระดับความคิดเห็น</t>
  </si>
  <si>
    <t>สถานภาพ</t>
  </si>
  <si>
    <t>การประชาสัมพันธ์</t>
  </si>
  <si>
    <t>Website</t>
  </si>
  <si>
    <t>อาจารย์ที่ปรึกษา</t>
  </si>
  <si>
    <t>เพื่อน</t>
  </si>
  <si>
    <t>บทสรุปสำหรับผู้บริหาร</t>
  </si>
  <si>
    <t>เฉลี่ยรวมด้านสิ่งอำนวยความสะดวก</t>
  </si>
  <si>
    <t>รวมเฉลี่ยทุกด้าน</t>
  </si>
  <si>
    <r>
      <t>ตอนที่ 3</t>
    </r>
    <r>
      <rPr>
        <b/>
        <sz val="15"/>
        <rFont val="Cordia New"/>
        <family val="2"/>
      </rPr>
      <t xml:space="preserve"> ข้อเสนอแนะอื่นๆ</t>
    </r>
  </si>
  <si>
    <t>เพศ</t>
  </si>
  <si>
    <t>แผ่นประชาสัมพันธ์</t>
  </si>
  <si>
    <t>คณะแจ้งให้ทราบ</t>
  </si>
  <si>
    <t>หัวหน้าภาควิชา/หัวหน้าสาขาวิชา/ประธานหลักสูตร</t>
  </si>
  <si>
    <t>ตัวแทนคณาจารย์</t>
  </si>
  <si>
    <t>วิทยาศาสตร์สุขภาพ</t>
  </si>
  <si>
    <t>วิทยาศาสตร์เทคโนโลยี</t>
  </si>
  <si>
    <t>3.1  หัวข้อที่ท่านต้องการให้จัดสัมมนาครั้งต่อไป</t>
  </si>
  <si>
    <t>3.2 ระยะเวลาที่เหมาะสมสำหรับในการจัดสัมมนาครั้งต่อไป</t>
  </si>
  <si>
    <t>3.3 ข้อเสนอแนะอื่น ๆ</t>
  </si>
  <si>
    <t>ตัวแทนหลักสูตร</t>
  </si>
  <si>
    <t>เสาร์-อาทิตย์</t>
  </si>
  <si>
    <t>ช่วงปิดภาคการศึกษา</t>
  </si>
  <si>
    <r>
      <t>ตอนที่ 1</t>
    </r>
    <r>
      <rPr>
        <b/>
        <sz val="15"/>
        <rFont val="Cordia New"/>
        <family val="2"/>
      </rPr>
      <t xml:space="preserve">   ข้อมูลทั่วไปของผู้ตอบแบบสอบถาม</t>
    </r>
  </si>
  <si>
    <r>
      <t>ตอนที่ 2</t>
    </r>
    <r>
      <rPr>
        <b/>
        <sz val="15"/>
        <rFont val="Cordia New"/>
        <family val="2"/>
      </rPr>
      <t xml:space="preserve">   สอบถามความคิดเห็นเกี่ยวกับการจัดโครงการฯ</t>
    </r>
  </si>
  <si>
    <t xml:space="preserve">   1.2 การประชาสัมพันธ์และการแจ้งข่าว</t>
  </si>
  <si>
    <t xml:space="preserve">   1.5 พิธีการ/พิธีกร</t>
  </si>
  <si>
    <t>2. ด้านสิ่งอำนวยความสะดวก</t>
  </si>
  <si>
    <t xml:space="preserve">    2.2 โสตทัศนูปกรณ์</t>
  </si>
  <si>
    <t>สถานที่ทำงาน</t>
  </si>
  <si>
    <t>หญิง</t>
  </si>
  <si>
    <t>ชาย</t>
  </si>
  <si>
    <t>การเสวนาเพื่อปรับเปลี่ยนหลักสูตรสู่การผลิตบัณฑิตในแบบเศรษฐกิจสร้างสรรค์</t>
  </si>
  <si>
    <t>เอกสารในกระเป๋าไม่ครบ</t>
  </si>
  <si>
    <t>หัวข้อเรื่องน่าสนใจและการจัดงานในภาพรวมอยู่ในระดับดี</t>
  </si>
  <si>
    <t>ควรบริหารจัดการเวลาให้เป็นไปตามกำหนดหรือถ้าเปลี่ยนแปลงกำหนดการ
ควรแจ้งให้ทราบทั่วกัน</t>
  </si>
  <si>
    <t>เทคนิคการเรียนการสอนเพื่อให้สอดคล้องกับนโยบายเศรษฐกิจสร้างสรรค์</t>
  </si>
  <si>
    <t>ควรประชาสัมพันธ์ให้อาจารย์ที่ปรึกษา และคณาจารย์ระดับบัณฑิตศึกษาได้เข้าร่วมโครงการฯ</t>
  </si>
  <si>
    <t>เพื่อประโยชน์และการบริหารจัดการให้สอดคล้องกับนโยบาย</t>
  </si>
  <si>
    <t>ควรมีการประชาสัมพันธ์ให้ทั่วถึงและให้ทุกสาขา/หลักสูตรผู้บริหารทุกระดับที่ดูแลหลักสูตร</t>
  </si>
  <si>
    <t xml:space="preserve">เข้าร่วมเพื่อทำความเข้าใจและขับเคลื่อนการพัฒนาหลักสูตร </t>
  </si>
  <si>
    <t>ตัวอักษรควรมีขนาดใหญ่กว่านี้</t>
  </si>
  <si>
    <t>Grad Research and Plagiarism</t>
  </si>
  <si>
    <t>18-20 มีนาคม 2554</t>
  </si>
  <si>
    <t>ดร.ชูวิทย์ มีความรู้และประสบการณ์ดีมาก แต่พูดเร็วทำให้บางครั้งฟังไม่รู้เรื่อง</t>
  </si>
  <si>
    <t>พิธีกรหญิงพอใช้</t>
  </si>
  <si>
    <t>ศุกร์ - เสาร์</t>
  </si>
  <si>
    <t>พฤหัส - ศุกร์</t>
  </si>
  <si>
    <t>ควรจัดสัมมนาลักษณะเช่นนี้ทุกปี</t>
  </si>
  <si>
    <t>ม.ราชภัฏสุรินทร์</t>
  </si>
  <si>
    <t>ม.ทักษิณ สงขลา</t>
  </si>
  <si>
    <t>ม.นอร์ท-เชียงใหม่</t>
  </si>
  <si>
    <t xml:space="preserve">วิทยาลัยพลังงานทดแทน </t>
  </si>
  <si>
    <t>Change Management</t>
  </si>
  <si>
    <t>1 วัน</t>
  </si>
  <si>
    <t>เอกสารประกอบของ รศ.ดร.เสรี  วงษ์มณฑา  ไม่ชัดเจน</t>
  </si>
  <si>
    <t>ม.ราชภัฏศรีสะเกษ</t>
  </si>
  <si>
    <t>การบริหารความเสี่ยงในระดับบัณฑิตศึกษา</t>
  </si>
  <si>
    <t>2 วัน</t>
  </si>
  <si>
    <t>มนุษยศาสตร์ ม.น.</t>
  </si>
  <si>
    <t>วิทยาลัยอาชีวศึกษาร้อยเอ็ด</t>
  </si>
  <si>
    <t>ความต้องการของภาคธุรกิจเกี่ยวกับการพัฒนาเศรษฐกิจสร้างสรรค์ และแนวทางการสร้าง</t>
  </si>
  <si>
    <t>ความร่วมมือกับมหาวิทยาลัย ระดับบัณฑิตศึกษา</t>
  </si>
  <si>
    <t>ม.ราชภัฏลำปาง</t>
  </si>
  <si>
    <t>ผลการประเมินโครงการสัมมนาวิชาการระดับชาติ</t>
  </si>
  <si>
    <t>เรื่อง "การจัดการบัณฑิตศึกษาในยุคเศรษฐกิจสร้างสรรค์"</t>
  </si>
  <si>
    <t>วันที่  12 - 13 พฤศจิกายน  2553</t>
  </si>
  <si>
    <t>ณ ห้องคอนเวนชั่น ฮอลล์  ชั้น 5  โรงแรมท็อปแลนด์  จังหวัดพิษณุโลก</t>
  </si>
  <si>
    <t>มหาวิทยาลัยนเรศวร</t>
  </si>
  <si>
    <t>มน.</t>
  </si>
  <si>
    <t>Count of สถานที่ทำงาน</t>
  </si>
  <si>
    <t>Total</t>
  </si>
  <si>
    <t>(blank)</t>
  </si>
  <si>
    <t>Grand Total</t>
  </si>
  <si>
    <t>มหาวิทยาลัยนอร์ท-เชียงใหม่</t>
  </si>
  <si>
    <t>มหาวิทยาลัยทักษิณ  สงขลา</t>
  </si>
  <si>
    <t>มหาวิทยาลัยราชภัฏลำปาง</t>
  </si>
  <si>
    <t>มหาวิทยาลัยราชภัฏศรีสะเกษ</t>
  </si>
  <si>
    <t>มหาวิทยาลัยราชภัฏสุรินทร์</t>
  </si>
  <si>
    <t>ไม่ระบุ</t>
  </si>
  <si>
    <r>
      <t xml:space="preserve">ตาราง 2  </t>
    </r>
    <r>
      <rPr>
        <sz val="15"/>
        <rFont val="Cordia New"/>
        <family val="2"/>
      </rPr>
      <t>แสดงจำนวนและร้อยละของผู้ตอบแบบสอบถาม จำแนกตามสถานที่ทำงาน</t>
    </r>
  </si>
  <si>
    <r>
      <t xml:space="preserve">ตาราง 1  </t>
    </r>
    <r>
      <rPr>
        <sz val="15"/>
        <rFont val="Cordia New"/>
        <family val="2"/>
      </rPr>
      <t>แสดงจำนวนและร้อยละของผู้ตอบแบบสอบถาม จำแนกตามเพศ</t>
    </r>
  </si>
  <si>
    <t>N = 36</t>
  </si>
  <si>
    <t>มหาวิทยาลัยนอร์ท - เชียงใหม่  ร้อยละ  16.67</t>
  </si>
  <si>
    <t>1. ด้านการดำเนินการสัมมนาฯ</t>
  </si>
  <si>
    <r>
      <t>ตาราง 3</t>
    </r>
    <r>
      <rPr>
        <sz val="15"/>
        <rFont val="Cordia New"/>
        <family val="2"/>
      </rPr>
      <t xml:space="preserve">  แสดงค่าเฉลี่ย ค่าเบี่ยงเบนมาตรฐาน และระดับความคิดเห็นเกี่ยวกับการจัดสัมมนาฯ</t>
    </r>
  </si>
  <si>
    <t>เฉลี่ยรวมด้านการดำเนินการสัมมนาฯ</t>
  </si>
  <si>
    <t xml:space="preserve">    2.1 สถานที่จัดการสัมมนาฯ</t>
  </si>
  <si>
    <t xml:space="preserve">   3.1  การบรรยายพิเศษ เรื่อง "การจัดการบัณฑิตศึกษาในยุคเศรษฐกิจสร้างสรรค์"</t>
  </si>
  <si>
    <t xml:space="preserve">   3.2  วิทยากร ดร.ชูวิทย์  มิตรชอบ</t>
  </si>
  <si>
    <t xml:space="preserve">   3.3 การอภิปราย หัวข้อเรื่อง "การจัดการบัณฑิตศึกษาในยุคเศรษฐกิจสร้างสรรค์"</t>
  </si>
  <si>
    <t xml:space="preserve">   3.4  วิทยากร นายวีระศักดิ์  ไม้วัฒนา</t>
  </si>
  <si>
    <t xml:space="preserve">   3.5  วิทยากร นายวิโรจน์  จิรัฐติกาลโชติ</t>
  </si>
  <si>
    <t xml:space="preserve">   3.7  ผู้ดำเนินรายการ  คุณแทนคุณ  จิตต์อิสระ</t>
  </si>
  <si>
    <t xml:space="preserve">   3.8  เอกสารประกอบการสัมมนาฯ</t>
  </si>
  <si>
    <t>3. ด้านกิจกรรม/วิทยากร/เอกสารประกอบการสัมมนาฯ  (วันที่  12  พฤศจิกายน 2553)</t>
  </si>
  <si>
    <t xml:space="preserve">   4.1  การเสวนา  เรื่อง  "การจัดการบัณฑิตศึกษาในยุคเศรษฐกิจสร้างสรรค์"</t>
  </si>
  <si>
    <t xml:space="preserve">   4.2  วิทยากร รศ.ดร.เสรี  วงษ์มณฑา</t>
  </si>
  <si>
    <t>4.  ด้านกิจกรรม/วิทยากร (วันที่  13  พฤศจิกายน  2553)</t>
  </si>
  <si>
    <t>เฉลี่ยรวมด้านกิจกรรม/วิทยากร/เอกสารประกอบการสัมมนาฯ</t>
  </si>
  <si>
    <t>5.  ประโยชน์ที่ท่านได้รับจากการเข้าร่วมการสัมมนาฯ</t>
  </si>
  <si>
    <t xml:space="preserve">         จากตาราง 3 พบว่า ผู้ตอบแบบสอบถามมีความคิดเห็นเกี่ยวกับการจัดโครงการสัมมนาวิชาการระดับชาติ</t>
  </si>
  <si>
    <t>เรื่อง "การจัดการบัณฑิตศึกษาในยุคเศรษฐกิจสร้างสรรค์" วันที่ 12 - 13 พฤศจิกายน 2553 ภาพรวมอยู่ในระดับมาก</t>
  </si>
  <si>
    <t xml:space="preserve">        เมื่อพิจารณารายด้านพบว่า  ทุกด้านอยู่ในระดับมาก โดยด้านที่มีค่าเฉลี่ยสูงสุด คือ ด้านสิ่งอำนวยความสะดวก</t>
  </si>
  <si>
    <t>(ค่าเฉลี่ย = 4.31)   เมื่อพิจารณารายข้อแล้วพบว่าเรื่องที่มีค่าเฉลี่ยอยู่ในระดับมากที่สุด 3 ข้อ คือ วิทยากร</t>
  </si>
  <si>
    <t>(ค่าเฉลี่ย =4.30)</t>
  </si>
  <si>
    <t>วันที่  12 - 13  พฤศจิกายน  2553</t>
  </si>
  <si>
    <t>ณ  ห้องคอนเวนชั่น ฮอลล์ ชั้น 5 โรงแรมท็อปแลนด์  จังหวัดพิษณุโลก</t>
  </si>
  <si>
    <t xml:space="preserve">            จากการจัดโครงการสัมมนาวิชาการระดับชาติ เรื่อง "การจัดการบัณฑิตศึกษาในยุคเศรษฐกิจสร้างสรรค์"  </t>
  </si>
  <si>
    <t xml:space="preserve">         ความคิดเห็นของผู้ตอบแบบสอบถามเกี่ยวกับการจัดโครงการสัมมนาวิชาการระดับชาติ เรื่อง "การจัดการบัณฑิตศึกษา</t>
  </si>
  <si>
    <t xml:space="preserve">ในยุคเศรษฐกิจสร้างสรรค์"  ภาพรวมอยู่ในระดับมาก (ค่าเฉลี่ย = 4.30)  เมื่อพิจารณารายด้านพบว่าทุกด้านอยู่ในระดับมาก  </t>
  </si>
  <si>
    <t>ด้านที่มีค่าเฉลี่ยสูงที่สุด คือ ด้านสิ่งอำนวยความสะดวก (ค่าเฉลี่ย =4.31) เมื่อพิจารณารายข้อแล้วพบว่าเรื่องที่มีค่าเฉลี่ย</t>
  </si>
  <si>
    <t>อยู่ในระดับมากที่สุด 2 ข้อ คือ วิทยากร รศ.ดร.เสรี  วงษ์มณฑา  (ค่าเฉลี่ย = 4.64) การเสวนา เรื่อง "การจัดการบัณฑิตศึกษา</t>
  </si>
  <si>
    <t>ในยุคเศรษฐกิจสร้างสรรค์"  (ค่าเฉลี่ย = 4.56)  และวิทยากร รศ.ดร.เสรี  วงษ์มณฑา  (ค่าเฉลี่ย = 4.65)</t>
  </si>
  <si>
    <t xml:space="preserve">         ข้อเสนอแนะ  เรื่อง หัวข้อที่ท่านต้องการให้จัดสัมมนาครั้งต่อไป ที่มีความถี่มากที่สุด คือ เรื่อง Change Management</t>
  </si>
  <si>
    <t>สำหรับระยะเวลาที่เหมาะสมสำหรับจัดโครงการในครั้งต่อไป มีข้อเสนอแนะให้จัดโครงการ  2  วัน และจัดในช่วงปิดภาค</t>
  </si>
  <si>
    <t>การศึกษา  ข้อเสนอแนะอื่น ๆ โดยสรุป คือ เรื่องการประชาสัมพันธ์ให้ผู้เกี่ยวข้องกับการจัดการเรียนการสอนระดับ</t>
  </si>
  <si>
    <t>บัณฑิตศึกษาเข้าร่วมโครงการฯ</t>
  </si>
  <si>
    <t>จากตาราง 1 พบว่า ผู้ตอบแบบสอบถามเป็นเพศหญิง ร้อยละ 55.56  และเพศชาย ร้อยละ  44.44</t>
  </si>
  <si>
    <t>จากตาราง 2 พบว่า ผู้ตอบแบบสอบถามส่วนใหญ่ทำงานในมหาวิทยาลัยนเรศวร  ร้อยละ 55.56 รองลงมาคือ</t>
  </si>
  <si>
    <t xml:space="preserve">   1.1 วัตถุประสงค์ของการจัดการสัมมนาฯ</t>
  </si>
  <si>
    <t xml:space="preserve">   1.3 การลงทะเบียนเข้าร่วมการสัมมนาฯ</t>
  </si>
  <si>
    <t xml:space="preserve">   1.4 การอำนวยความสะดวกในการเข้าร่วมการสัมมนาฯ</t>
  </si>
  <si>
    <t xml:space="preserve">   3.6  วิทยากร รศ.ดร.เสรี  วงษ์มณฑา</t>
  </si>
  <si>
    <t xml:space="preserve">รศ.ดร.เสรี  วงษ์มณฑา  ในวันที่  12  พฤศจิกายน  2553  (ค่าเฉลี่ย = 4.65)  วิทยากร รศ.ดร.เสรี  วงษ์มณฑา  </t>
  </si>
  <si>
    <t>ในวันที่ 13 พฤศจิกายน  2553  (ค่าเฉลี่ย  = 4.64)  และการเสวนา  เรื่อง  "การจัดการบัณฑิตศึกษา</t>
  </si>
  <si>
    <t>ในยุคเศรษฐกิจสร้างสรรค์"  (ค่าเฉลี่ย = 4.56)</t>
  </si>
  <si>
    <t>การสร้างสรรค์งานวิจัยและการประยุกต์ใช้งานจริง</t>
  </si>
  <si>
    <t>อาหารมังสวิรัติไม่ได้จัดเตรียมไว้แม้จะแจ้งในใบสมัคร</t>
  </si>
  <si>
    <t>ควรมีการประชาสัมพันธ์ให้นิสิตระดับบัณฑิตศึกษาได้เข้าร่วมสัมมนาโดยงดเว้นค่าลงทะเบียน</t>
  </si>
  <si>
    <t>ส่วนใหญ่ทำงานในมหาวิทยาลัยนเรศวร ร้อยละ 55.56  รองลงมาคือ  มหาวิทยาลัยนอร์ท - เชียงใหม่ ร้อยละ  16.67</t>
  </si>
  <si>
    <t xml:space="preserve">   1.6 ความเหมาะสมของระยะเวลาในการจัดการสัมมนาฯ</t>
  </si>
  <si>
    <t>ควรประชาสัมพันธ์ให้มากขึ้น</t>
  </si>
  <si>
    <t>พิธีกรทำหน้าที่สรุป  เยิ่นเย้อ  บางเรื่องพิธีกรรู้ไม่จริง</t>
  </si>
  <si>
    <t>จากมหาวิทยาลัยราชภัฏ  จำนวน  13  คน  มหาวิทยาลัยของรัฐ  จำนวน  8  คน  มหาวิทยาลัยเอกชน จำนวน 7 คน</t>
  </si>
  <si>
    <t>หน่วยงานอื่น ๆ เช่น องค์การบริหารส่วนจังหวัด  สถาบันการพละศึกษา  วิทยาลัยอาชีวศึกษา ฯลฯ  จำนวน  5  คน</t>
  </si>
  <si>
    <t xml:space="preserve">มีผู้ตอบแบบสอบถาม จำนวนทั้งสิ้น  36  คน คิดเป็นร้อยละ  57.14  พบว่า ผู้ตอบแบบสอบถาม </t>
  </si>
  <si>
    <t>มีผู้เข้าร่วมโครงการ  63 คน จำแนกผู้เข้าร่วมโครงการฯ  ได้แก่  ผู้บริหารจากมหาวิทยาลัยนเรศวร  จำนวน  30 คน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</si>
</sst>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0.0"/>
    <numFmt numFmtId="212" formatCode="0.00000"/>
    <numFmt numFmtId="213" formatCode="0.0000"/>
    <numFmt numFmtId="214" formatCode="0.000"/>
    <numFmt numFmtId="215" formatCode="0.0000000"/>
    <numFmt numFmtId="216" formatCode="0.000000"/>
    <numFmt numFmtId="217" formatCode="0.00000000"/>
    <numFmt numFmtId="218" formatCode="0.0000000000"/>
    <numFmt numFmtId="219" formatCode="0.000000000"/>
  </numFmts>
  <fonts count="16">
    <font>
      <sz val="14"/>
      <name val="Cordia New"/>
      <family val="0"/>
    </font>
    <font>
      <b/>
      <sz val="16"/>
      <name val="Cordia New"/>
      <family val="2"/>
    </font>
    <font>
      <sz val="16"/>
      <name val="Cordia New"/>
      <family val="0"/>
    </font>
    <font>
      <sz val="8"/>
      <name val="Cordia New"/>
      <family val="0"/>
    </font>
    <font>
      <sz val="15"/>
      <name val="Cordia New"/>
      <family val="2"/>
    </font>
    <font>
      <sz val="15"/>
      <color indexed="14"/>
      <name val="Cordia New"/>
      <family val="2"/>
    </font>
    <font>
      <sz val="15"/>
      <color indexed="17"/>
      <name val="Cordia New"/>
      <family val="2"/>
    </font>
    <font>
      <sz val="15"/>
      <color indexed="12"/>
      <name val="Cordia New"/>
      <family val="2"/>
    </font>
    <font>
      <sz val="15"/>
      <color indexed="8"/>
      <name val="Cordia New"/>
      <family val="2"/>
    </font>
    <font>
      <sz val="15"/>
      <color indexed="48"/>
      <name val="Cordia New"/>
      <family val="2"/>
    </font>
    <font>
      <sz val="15"/>
      <color indexed="53"/>
      <name val="Cordia New"/>
      <family val="2"/>
    </font>
    <font>
      <b/>
      <sz val="15"/>
      <name val="Cordia New"/>
      <family val="2"/>
    </font>
    <font>
      <b/>
      <u val="single"/>
      <sz val="15"/>
      <name val="Cordia New"/>
      <family val="2"/>
    </font>
    <font>
      <u val="single"/>
      <sz val="15.4"/>
      <color indexed="12"/>
      <name val="Cordia New"/>
      <family val="0"/>
    </font>
    <font>
      <u val="single"/>
      <sz val="15.4"/>
      <color indexed="36"/>
      <name val="Cordia New"/>
      <family val="0"/>
    </font>
    <font>
      <i/>
      <sz val="15"/>
      <name val="Cordia New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uble"/>
      <bottom style="double"/>
    </border>
    <border>
      <left>
        <color indexed="63"/>
      </left>
      <right style="thin"/>
      <top style="dotted"/>
      <bottom style="dotted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4" fillId="4" borderId="1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4" fillId="5" borderId="10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1" fontId="11" fillId="0" borderId="8" xfId="0" applyNumberFormat="1" applyFont="1" applyFill="1" applyBorder="1" applyAlignment="1">
      <alignment horizontal="center"/>
    </xf>
    <xf numFmtId="2" fontId="11" fillId="0" borderId="8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/>
    </xf>
    <xf numFmtId="2" fontId="4" fillId="0" borderId="16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2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5" fillId="0" borderId="5" xfId="0" applyFont="1" applyBorder="1" applyAlignment="1">
      <alignment/>
    </xf>
    <xf numFmtId="0" fontId="15" fillId="0" borderId="0" xfId="0" applyFont="1" applyBorder="1" applyAlignment="1">
      <alignment/>
    </xf>
    <xf numFmtId="2" fontId="15" fillId="0" borderId="16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2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2" fontId="15" fillId="0" borderId="1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2" fontId="4" fillId="0" borderId="31" xfId="0" applyNumberFormat="1" applyFont="1" applyBorder="1" applyAlignment="1">
      <alignment horizontal="center"/>
    </xf>
    <xf numFmtId="2" fontId="11" fillId="0" borderId="32" xfId="0" applyNumberFormat="1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33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0" fontId="4" fillId="0" borderId="5" xfId="0" applyFont="1" applyBorder="1" applyAlignment="1">
      <alignment/>
    </xf>
    <xf numFmtId="2" fontId="8" fillId="3" borderId="1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/>
    </xf>
    <xf numFmtId="2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/>
    </xf>
    <xf numFmtId="2" fontId="8" fillId="6" borderId="1" xfId="0" applyNumberFormat="1" applyFont="1" applyFill="1" applyBorder="1" applyAlignment="1">
      <alignment horizontal="center"/>
    </xf>
    <xf numFmtId="2" fontId="8" fillId="6" borderId="1" xfId="0" applyNumberFormat="1" applyFont="1" applyFill="1" applyBorder="1" applyAlignment="1">
      <alignment/>
    </xf>
    <xf numFmtId="2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/>
    </xf>
    <xf numFmtId="2" fontId="4" fillId="0" borderId="16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NumberFormat="1" applyBorder="1" applyAlignment="1">
      <alignment/>
    </xf>
    <xf numFmtId="2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5" xfId="0" applyFont="1" applyFill="1" applyBorder="1" applyAlignment="1">
      <alignment horizontal="center" vertical="justify"/>
    </xf>
    <xf numFmtId="0" fontId="4" fillId="0" borderId="25" xfId="0" applyFont="1" applyBorder="1" applyAlignment="1">
      <alignment wrapText="1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2" fontId="4" fillId="0" borderId="42" xfId="0" applyNumberFormat="1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1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44</xdr:row>
      <xdr:rowOff>0</xdr:rowOff>
    </xdr:from>
    <xdr:to>
      <xdr:col>22</xdr:col>
      <xdr:colOff>0</xdr:colOff>
      <xdr:row>44</xdr:row>
      <xdr:rowOff>0</xdr:rowOff>
    </xdr:to>
    <xdr:sp>
      <xdr:nvSpPr>
        <xdr:cNvPr id="1" name="Line 2"/>
        <xdr:cNvSpPr>
          <a:spLocks/>
        </xdr:cNvSpPr>
      </xdr:nvSpPr>
      <xdr:spPr>
        <a:xfrm>
          <a:off x="8362950" y="1295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44</xdr:row>
      <xdr:rowOff>0</xdr:rowOff>
    </xdr:from>
    <xdr:to>
      <xdr:col>22</xdr:col>
      <xdr:colOff>0</xdr:colOff>
      <xdr:row>44</xdr:row>
      <xdr:rowOff>0</xdr:rowOff>
    </xdr:to>
    <xdr:sp>
      <xdr:nvSpPr>
        <xdr:cNvPr id="2" name="Line 3"/>
        <xdr:cNvSpPr>
          <a:spLocks/>
        </xdr:cNvSpPr>
      </xdr:nvSpPr>
      <xdr:spPr>
        <a:xfrm>
          <a:off x="8362950" y="1295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44</xdr:row>
      <xdr:rowOff>0</xdr:rowOff>
    </xdr:from>
    <xdr:to>
      <xdr:col>22</xdr:col>
      <xdr:colOff>0</xdr:colOff>
      <xdr:row>44</xdr:row>
      <xdr:rowOff>0</xdr:rowOff>
    </xdr:to>
    <xdr:sp>
      <xdr:nvSpPr>
        <xdr:cNvPr id="3" name="Line 7"/>
        <xdr:cNvSpPr>
          <a:spLocks/>
        </xdr:cNvSpPr>
      </xdr:nvSpPr>
      <xdr:spPr>
        <a:xfrm>
          <a:off x="8362950" y="1295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44</xdr:row>
      <xdr:rowOff>0</xdr:rowOff>
    </xdr:from>
    <xdr:to>
      <xdr:col>22</xdr:col>
      <xdr:colOff>0</xdr:colOff>
      <xdr:row>44</xdr:row>
      <xdr:rowOff>0</xdr:rowOff>
    </xdr:to>
    <xdr:sp>
      <xdr:nvSpPr>
        <xdr:cNvPr id="4" name="Line 8"/>
        <xdr:cNvSpPr>
          <a:spLocks/>
        </xdr:cNvSpPr>
      </xdr:nvSpPr>
      <xdr:spPr>
        <a:xfrm>
          <a:off x="8362950" y="1295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44</xdr:row>
      <xdr:rowOff>0</xdr:rowOff>
    </xdr:from>
    <xdr:to>
      <xdr:col>22</xdr:col>
      <xdr:colOff>0</xdr:colOff>
      <xdr:row>44</xdr:row>
      <xdr:rowOff>0</xdr:rowOff>
    </xdr:to>
    <xdr:sp>
      <xdr:nvSpPr>
        <xdr:cNvPr id="5" name="Line 9"/>
        <xdr:cNvSpPr>
          <a:spLocks/>
        </xdr:cNvSpPr>
      </xdr:nvSpPr>
      <xdr:spPr>
        <a:xfrm>
          <a:off x="8362950" y="1295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V39" sheet="คีย์ข้อมูล"/>
  </cacheSource>
  <cacheFields count="22">
    <cacheField name="ที่">
      <sharedItems containsMixedTypes="1" containsNumber="1" containsInteger="1"/>
    </cacheField>
    <cacheField name="เพศ">
      <sharedItems containsString="0" containsBlank="1" containsMixedTypes="0" containsNumber="1" containsInteger="1" count="4">
        <n v="2"/>
        <n v="1"/>
        <m/>
        <n v="35"/>
      </sharedItems>
    </cacheField>
    <cacheField name="สถานที่ทำงาน">
      <sharedItems containsBlank="1" containsMixedTypes="0" count="10">
        <s v="มน."/>
        <m/>
        <s v="ม.ราชภัฏสุรินทร์"/>
        <s v="ม.ทักษิณ สงขลา"/>
        <s v="ม.นอร์ท-เชียงใหม่"/>
        <s v="วิทยาลัยพลังงานทดแทน "/>
        <s v="ม.ราชภัฏศรีสะเกษ"/>
        <s v="มนุษยศาสตร์ ม.น."/>
        <s v="วิทยาลัยอาชีวศึกษาร้อยเอ็ด"/>
        <s v="ม.ราชภัฏลำปาง"/>
      </sharedItems>
    </cacheField>
    <cacheField name="1.1">
      <sharedItems containsString="0" containsBlank="1" containsMixedTypes="0" containsNumber="1" containsInteger="1" count="4">
        <n v="4"/>
        <n v="3"/>
        <n v="5"/>
        <m/>
      </sharedItems>
    </cacheField>
    <cacheField name="1.2">
      <sharedItems containsString="0" containsBlank="1" containsMixedTypes="0" containsNumber="1" containsInteger="1" count="5">
        <n v="3"/>
        <n v="4"/>
        <n v="2"/>
        <n v="5"/>
        <m/>
      </sharedItems>
    </cacheField>
    <cacheField name="1.3">
      <sharedItems containsString="0" containsBlank="1" containsMixedTypes="0" containsNumber="1" containsInteger="1" count="4">
        <n v="4"/>
        <n v="5"/>
        <n v="3"/>
        <m/>
      </sharedItems>
    </cacheField>
    <cacheField name="1.4">
      <sharedItems containsString="0" containsBlank="1" containsMixedTypes="0" containsNumber="1" containsInteger="1" count="4">
        <n v="4"/>
        <n v="5"/>
        <n v="3"/>
        <m/>
      </sharedItems>
    </cacheField>
    <cacheField name="1.5">
      <sharedItems containsString="0" containsBlank="1" containsMixedTypes="0" containsNumber="1" containsInteger="1" count="4">
        <n v="4"/>
        <n v="5"/>
        <n v="3"/>
        <m/>
      </sharedItems>
    </cacheField>
    <cacheField name="1.6">
      <sharedItems containsString="0" containsBlank="1" containsMixedTypes="0" containsNumber="1" containsInteger="1" count="5">
        <n v="4"/>
        <n v="5"/>
        <m/>
        <n v="3"/>
        <n v="1"/>
      </sharedItems>
    </cacheField>
    <cacheField name="2.1">
      <sharedItems containsString="0" containsBlank="1" containsMixedTypes="0" containsNumber="1" containsInteger="1" count="5">
        <n v="4"/>
        <n v="5"/>
        <n v="3"/>
        <n v="1"/>
        <m/>
      </sharedItems>
    </cacheField>
    <cacheField name="2.2">
      <sharedItems containsString="0" containsBlank="1" containsMixedTypes="0" containsNumber="1" containsInteger="1" count="4">
        <n v="3"/>
        <n v="4"/>
        <n v="5"/>
        <m/>
      </sharedItems>
    </cacheField>
    <cacheField name="3.1">
      <sharedItems containsString="0" containsBlank="1" containsMixedTypes="0" containsNumber="1" containsInteger="1" count="4">
        <n v="4"/>
        <n v="5"/>
        <n v="3"/>
        <m/>
      </sharedItems>
    </cacheField>
    <cacheField name="3.2">
      <sharedItems containsString="0" containsBlank="1" containsMixedTypes="0" containsNumber="1" containsInteger="1" count="4">
        <n v="4"/>
        <n v="5"/>
        <n v="3"/>
        <m/>
      </sharedItems>
    </cacheField>
    <cacheField name="3.3">
      <sharedItems containsString="0" containsBlank="1" containsMixedTypes="0" containsNumber="1" containsInteger="1" count="4">
        <n v="4"/>
        <n v="5"/>
        <n v="3"/>
        <m/>
      </sharedItems>
    </cacheField>
    <cacheField name="3.4">
      <sharedItems containsString="0" containsBlank="1" containsMixedTypes="0" containsNumber="1" containsInteger="1" count="4">
        <n v="5"/>
        <n v="4"/>
        <n v="3"/>
        <m/>
      </sharedItems>
    </cacheField>
    <cacheField name="3.5">
      <sharedItems containsString="0" containsBlank="1" containsMixedTypes="0" containsNumber="1" containsInteger="1" count="4">
        <n v="5"/>
        <n v="4"/>
        <n v="3"/>
        <m/>
      </sharedItems>
    </cacheField>
    <cacheField name="3.6">
      <sharedItems containsString="0" containsBlank="1" containsMixedTypes="0" containsNumber="1" containsInteger="1" count="3">
        <n v="5"/>
        <n v="4"/>
        <m/>
      </sharedItems>
    </cacheField>
    <cacheField name="3.7">
      <sharedItems containsString="0" containsBlank="1" containsMixedTypes="0" containsNumber="1" containsInteger="1" count="5">
        <n v="5"/>
        <n v="4"/>
        <n v="2"/>
        <n v="3"/>
        <m/>
      </sharedItems>
    </cacheField>
    <cacheField name="3.8">
      <sharedItems containsString="0" containsBlank="1" containsMixedTypes="0" containsNumber="1" containsInteger="1" count="5">
        <n v="3"/>
        <n v="4"/>
        <n v="5"/>
        <n v="2"/>
        <m/>
      </sharedItems>
    </cacheField>
    <cacheField name="4.1">
      <sharedItems containsString="0" containsBlank="1" containsMixedTypes="0" containsNumber="1" containsInteger="1" count="3">
        <n v="4"/>
        <n v="5"/>
        <m/>
      </sharedItems>
    </cacheField>
    <cacheField name="4.2">
      <sharedItems containsString="0" containsBlank="1" containsMixedTypes="0" containsNumber="1" containsInteger="1" count="3">
        <n v="4"/>
        <n v="5"/>
        <m/>
      </sharedItems>
    </cacheField>
    <cacheField name="5">
      <sharedItems containsString="0" containsBlank="1" containsMixedTypes="0" containsNumber="1" containsInteger="1" count="4">
        <n v="4"/>
        <n v="5"/>
        <n v="3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5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11">
        <item x="3"/>
        <item x="4"/>
        <item x="9"/>
        <item x="6"/>
        <item x="2"/>
        <item x="0"/>
        <item x="7"/>
        <item x="5"/>
        <item x="8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สถานที่ทำงาน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5"/>
  <sheetViews>
    <sheetView workbookViewId="0" topLeftCell="A1">
      <selection activeCell="D9" sqref="D9"/>
    </sheetView>
  </sheetViews>
  <sheetFormatPr defaultColWidth="9.140625" defaultRowHeight="21.75"/>
  <cols>
    <col min="1" max="1" width="22.28125" style="0" bestFit="1" customWidth="1"/>
    <col min="2" max="2" width="4.8515625" style="0" customWidth="1"/>
    <col min="3" max="11" width="22.28125" style="0" bestFit="1" customWidth="1"/>
    <col min="12" max="12" width="10.421875" style="0" bestFit="1" customWidth="1"/>
  </cols>
  <sheetData>
    <row r="3" spans="1:2" ht="21.75">
      <c r="A3" s="131" t="s">
        <v>79</v>
      </c>
      <c r="B3" s="132"/>
    </row>
    <row r="4" spans="1:2" ht="21.75">
      <c r="A4" s="131" t="s">
        <v>38</v>
      </c>
      <c r="B4" s="132" t="s">
        <v>80</v>
      </c>
    </row>
    <row r="5" spans="1:2" ht="21.75">
      <c r="A5" s="130" t="s">
        <v>59</v>
      </c>
      <c r="B5" s="135">
        <v>1</v>
      </c>
    </row>
    <row r="6" spans="1:2" ht="21.75">
      <c r="A6" s="136" t="s">
        <v>60</v>
      </c>
      <c r="B6" s="137">
        <v>6</v>
      </c>
    </row>
    <row r="7" spans="1:2" ht="21.75">
      <c r="A7" s="136" t="s">
        <v>72</v>
      </c>
      <c r="B7" s="137">
        <v>1</v>
      </c>
    </row>
    <row r="8" spans="1:2" ht="21.75">
      <c r="A8" s="136" t="s">
        <v>65</v>
      </c>
      <c r="B8" s="137">
        <v>1</v>
      </c>
    </row>
    <row r="9" spans="1:2" ht="21.75">
      <c r="A9" s="136" t="s">
        <v>58</v>
      </c>
      <c r="B9" s="137">
        <v>1</v>
      </c>
    </row>
    <row r="10" spans="1:2" ht="21.75">
      <c r="A10" s="136" t="s">
        <v>78</v>
      </c>
      <c r="B10" s="137">
        <v>17</v>
      </c>
    </row>
    <row r="11" spans="1:2" ht="21.75">
      <c r="A11" s="136" t="s">
        <v>68</v>
      </c>
      <c r="B11" s="137">
        <v>1</v>
      </c>
    </row>
    <row r="12" spans="1:2" ht="21.75">
      <c r="A12" s="136" t="s">
        <v>61</v>
      </c>
      <c r="B12" s="137">
        <v>1</v>
      </c>
    </row>
    <row r="13" spans="1:2" ht="21.75">
      <c r="A13" s="136" t="s">
        <v>69</v>
      </c>
      <c r="B13" s="137">
        <v>1</v>
      </c>
    </row>
    <row r="14" spans="1:2" ht="21.75">
      <c r="A14" s="136" t="s">
        <v>81</v>
      </c>
      <c r="B14" s="137"/>
    </row>
    <row r="15" spans="1:2" ht="21.75">
      <c r="A15" s="133" t="s">
        <v>82</v>
      </c>
      <c r="B15" s="134">
        <v>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9"/>
  <sheetViews>
    <sheetView workbookViewId="0" topLeftCell="A1">
      <pane ySplit="1" topLeftCell="BM30" activePane="bottomLeft" state="frozen"/>
      <selection pane="topLeft" activeCell="A1" sqref="A1"/>
      <selection pane="bottomLeft" activeCell="O41" sqref="O41"/>
    </sheetView>
  </sheetViews>
  <sheetFormatPr defaultColWidth="9.140625" defaultRowHeight="21.75"/>
  <cols>
    <col min="1" max="1" width="5.00390625" style="6" customWidth="1"/>
    <col min="2" max="2" width="7.140625" style="11" customWidth="1"/>
    <col min="3" max="3" width="23.140625" style="11" bestFit="1" customWidth="1"/>
    <col min="4" max="4" width="4.57421875" style="13" bestFit="1" customWidth="1"/>
    <col min="5" max="5" width="6.57421875" style="13" bestFit="1" customWidth="1"/>
    <col min="6" max="9" width="4.57421875" style="13" bestFit="1" customWidth="1"/>
    <col min="10" max="12" width="5.00390625" style="13" bestFit="1" customWidth="1"/>
    <col min="13" max="22" width="4.57421875" style="6" customWidth="1"/>
    <col min="23" max="16384" width="9.140625" style="6" customWidth="1"/>
  </cols>
  <sheetData>
    <row r="1" spans="1:22" s="4" customFormat="1" ht="23.25">
      <c r="A1" s="2" t="s">
        <v>0</v>
      </c>
      <c r="B1" s="16" t="s">
        <v>19</v>
      </c>
      <c r="C1" s="54" t="s">
        <v>38</v>
      </c>
      <c r="D1" s="3">
        <v>1.1</v>
      </c>
      <c r="E1" s="3">
        <v>1.2</v>
      </c>
      <c r="F1" s="3">
        <v>1.3</v>
      </c>
      <c r="G1" s="3">
        <v>1.4</v>
      </c>
      <c r="H1" s="3">
        <v>1.5</v>
      </c>
      <c r="I1" s="3">
        <v>1.6</v>
      </c>
      <c r="J1" s="31">
        <v>2.1</v>
      </c>
      <c r="K1" s="31">
        <v>2.2</v>
      </c>
      <c r="L1" s="20">
        <v>3.1</v>
      </c>
      <c r="M1" s="32">
        <v>3.2</v>
      </c>
      <c r="N1" s="32">
        <v>3.3</v>
      </c>
      <c r="O1" s="32">
        <v>3.4</v>
      </c>
      <c r="P1" s="32">
        <v>3.5</v>
      </c>
      <c r="Q1" s="32">
        <v>3.6</v>
      </c>
      <c r="R1" s="32">
        <v>3.7</v>
      </c>
      <c r="S1" s="32">
        <v>3.8</v>
      </c>
      <c r="T1" s="127">
        <v>4.1</v>
      </c>
      <c r="U1" s="127">
        <v>4.2</v>
      </c>
      <c r="V1" s="16">
        <v>5</v>
      </c>
    </row>
    <row r="2" spans="1:22" ht="23.25">
      <c r="A2" s="5">
        <v>1</v>
      </c>
      <c r="B2" s="25">
        <v>2</v>
      </c>
      <c r="C2" s="27" t="s">
        <v>78</v>
      </c>
      <c r="D2" s="18">
        <v>4</v>
      </c>
      <c r="E2" s="18">
        <v>3</v>
      </c>
      <c r="F2" s="18">
        <v>4</v>
      </c>
      <c r="G2" s="18">
        <v>4</v>
      </c>
      <c r="H2" s="18">
        <v>4</v>
      </c>
      <c r="I2" s="18">
        <v>4</v>
      </c>
      <c r="J2" s="33">
        <v>4</v>
      </c>
      <c r="K2" s="35">
        <v>3</v>
      </c>
      <c r="L2" s="23">
        <v>4</v>
      </c>
      <c r="M2" s="39">
        <v>4</v>
      </c>
      <c r="N2" s="23">
        <v>4</v>
      </c>
      <c r="O2" s="23">
        <v>5</v>
      </c>
      <c r="P2" s="23">
        <v>5</v>
      </c>
      <c r="Q2" s="23">
        <v>5</v>
      </c>
      <c r="R2" s="23">
        <v>5</v>
      </c>
      <c r="S2" s="23">
        <v>3</v>
      </c>
      <c r="T2" s="23">
        <v>4</v>
      </c>
      <c r="U2" s="23">
        <v>4</v>
      </c>
      <c r="V2" s="36">
        <v>4</v>
      </c>
    </row>
    <row r="3" spans="1:22" ht="23.25">
      <c r="A3" s="5">
        <v>2</v>
      </c>
      <c r="B3" s="26">
        <v>2</v>
      </c>
      <c r="C3" s="27" t="s">
        <v>78</v>
      </c>
      <c r="D3" s="7">
        <v>4</v>
      </c>
      <c r="E3" s="7">
        <v>3</v>
      </c>
      <c r="F3" s="7">
        <v>4</v>
      </c>
      <c r="G3" s="7">
        <v>4</v>
      </c>
      <c r="H3" s="7">
        <v>4</v>
      </c>
      <c r="I3" s="7">
        <v>4</v>
      </c>
      <c r="J3" s="34">
        <v>4</v>
      </c>
      <c r="K3" s="19">
        <v>4</v>
      </c>
      <c r="L3" s="24">
        <v>5</v>
      </c>
      <c r="M3" s="40">
        <v>5</v>
      </c>
      <c r="N3" s="24">
        <v>4</v>
      </c>
      <c r="O3" s="24">
        <v>4</v>
      </c>
      <c r="P3" s="24">
        <v>4</v>
      </c>
      <c r="Q3" s="24">
        <v>4</v>
      </c>
      <c r="R3" s="24">
        <v>4</v>
      </c>
      <c r="S3" s="24">
        <v>4</v>
      </c>
      <c r="T3" s="24">
        <v>4</v>
      </c>
      <c r="U3" s="24">
        <v>4</v>
      </c>
      <c r="V3" s="37">
        <v>4</v>
      </c>
    </row>
    <row r="4" spans="1:22" ht="23.25">
      <c r="A4" s="5">
        <v>3</v>
      </c>
      <c r="B4" s="26">
        <v>2</v>
      </c>
      <c r="C4" s="27" t="s">
        <v>78</v>
      </c>
      <c r="D4" s="7">
        <v>4</v>
      </c>
      <c r="E4" s="7">
        <v>4</v>
      </c>
      <c r="F4" s="7">
        <v>4</v>
      </c>
      <c r="G4" s="7">
        <v>5</v>
      </c>
      <c r="H4" s="7">
        <v>5</v>
      </c>
      <c r="I4" s="7">
        <v>5</v>
      </c>
      <c r="J4" s="34">
        <v>5</v>
      </c>
      <c r="K4" s="19">
        <v>5</v>
      </c>
      <c r="L4" s="24">
        <v>4</v>
      </c>
      <c r="M4" s="40">
        <v>5</v>
      </c>
      <c r="N4" s="24">
        <v>5</v>
      </c>
      <c r="O4" s="24">
        <v>5</v>
      </c>
      <c r="P4" s="24">
        <v>5</v>
      </c>
      <c r="Q4" s="24">
        <v>5</v>
      </c>
      <c r="R4" s="24">
        <v>5</v>
      </c>
      <c r="S4" s="24">
        <v>5</v>
      </c>
      <c r="T4" s="24">
        <v>5</v>
      </c>
      <c r="U4" s="24">
        <v>5</v>
      </c>
      <c r="V4" s="37">
        <v>5</v>
      </c>
    </row>
    <row r="5" spans="1:22" ht="23.25">
      <c r="A5" s="5">
        <v>4</v>
      </c>
      <c r="B5" s="26">
        <v>2</v>
      </c>
      <c r="C5" s="27" t="s">
        <v>78</v>
      </c>
      <c r="D5" s="7">
        <v>3</v>
      </c>
      <c r="E5" s="7">
        <v>2</v>
      </c>
      <c r="F5" s="7">
        <v>4</v>
      </c>
      <c r="G5" s="7">
        <v>4</v>
      </c>
      <c r="H5" s="7">
        <v>3</v>
      </c>
      <c r="I5" s="7">
        <v>4</v>
      </c>
      <c r="J5" s="34">
        <v>4</v>
      </c>
      <c r="K5" s="19">
        <v>4</v>
      </c>
      <c r="L5" s="24">
        <v>4</v>
      </c>
      <c r="M5" s="40">
        <v>4</v>
      </c>
      <c r="N5" s="24">
        <v>4</v>
      </c>
      <c r="O5" s="24">
        <v>3</v>
      </c>
      <c r="P5" s="24">
        <v>3</v>
      </c>
      <c r="Q5" s="24">
        <v>4</v>
      </c>
      <c r="R5" s="24">
        <v>4</v>
      </c>
      <c r="S5" s="24">
        <v>3</v>
      </c>
      <c r="T5" s="24">
        <v>4</v>
      </c>
      <c r="U5" s="24">
        <v>4</v>
      </c>
      <c r="V5" s="37">
        <v>3</v>
      </c>
    </row>
    <row r="6" spans="1:22" ht="23.25">
      <c r="A6" s="5">
        <v>5</v>
      </c>
      <c r="B6" s="26">
        <v>2</v>
      </c>
      <c r="C6" s="27" t="s">
        <v>78</v>
      </c>
      <c r="D6" s="7">
        <v>4</v>
      </c>
      <c r="E6" s="7">
        <v>4</v>
      </c>
      <c r="F6" s="7">
        <v>5</v>
      </c>
      <c r="G6" s="7">
        <v>5</v>
      </c>
      <c r="H6" s="7">
        <v>4</v>
      </c>
      <c r="I6" s="7">
        <v>4</v>
      </c>
      <c r="J6" s="34">
        <v>4</v>
      </c>
      <c r="K6" s="19">
        <v>4</v>
      </c>
      <c r="L6" s="24">
        <v>4</v>
      </c>
      <c r="M6" s="40">
        <v>4</v>
      </c>
      <c r="N6" s="24">
        <v>4</v>
      </c>
      <c r="O6" s="24">
        <v>4</v>
      </c>
      <c r="P6" s="24">
        <v>4</v>
      </c>
      <c r="Q6" s="24">
        <v>5</v>
      </c>
      <c r="R6" s="24">
        <v>4</v>
      </c>
      <c r="S6" s="24">
        <v>4</v>
      </c>
      <c r="T6" s="24">
        <v>4</v>
      </c>
      <c r="U6" s="24">
        <v>4</v>
      </c>
      <c r="V6" s="37">
        <v>4</v>
      </c>
    </row>
    <row r="7" spans="1:22" ht="23.25">
      <c r="A7" s="5">
        <v>6</v>
      </c>
      <c r="B7" s="26">
        <v>1</v>
      </c>
      <c r="C7" s="27" t="s">
        <v>78</v>
      </c>
      <c r="D7" s="7">
        <v>5</v>
      </c>
      <c r="E7" s="7">
        <v>5</v>
      </c>
      <c r="F7" s="7">
        <v>5</v>
      </c>
      <c r="G7" s="7">
        <v>5</v>
      </c>
      <c r="H7" s="7">
        <v>5</v>
      </c>
      <c r="I7" s="7">
        <v>5</v>
      </c>
      <c r="J7" s="34">
        <v>5</v>
      </c>
      <c r="K7" s="19">
        <v>5</v>
      </c>
      <c r="L7" s="24">
        <v>5</v>
      </c>
      <c r="M7" s="40">
        <v>5</v>
      </c>
      <c r="N7" s="24">
        <v>5</v>
      </c>
      <c r="O7" s="24">
        <v>5</v>
      </c>
      <c r="P7" s="24">
        <v>5</v>
      </c>
      <c r="Q7" s="24">
        <v>5</v>
      </c>
      <c r="R7" s="24">
        <v>5</v>
      </c>
      <c r="S7" s="24">
        <v>5</v>
      </c>
      <c r="T7" s="24">
        <v>5</v>
      </c>
      <c r="U7" s="24">
        <v>5</v>
      </c>
      <c r="V7" s="37">
        <v>5</v>
      </c>
    </row>
    <row r="8" spans="1:22" ht="23.25">
      <c r="A8" s="5">
        <v>7</v>
      </c>
      <c r="B8" s="26">
        <v>1</v>
      </c>
      <c r="C8" s="27" t="s">
        <v>78</v>
      </c>
      <c r="D8" s="7">
        <v>5</v>
      </c>
      <c r="E8" s="7">
        <v>2</v>
      </c>
      <c r="F8" s="7">
        <v>3</v>
      </c>
      <c r="G8" s="7">
        <v>3</v>
      </c>
      <c r="H8" s="7">
        <v>5</v>
      </c>
      <c r="I8" s="7">
        <v>4</v>
      </c>
      <c r="J8" s="34">
        <v>3</v>
      </c>
      <c r="K8" s="19">
        <v>4</v>
      </c>
      <c r="L8" s="24">
        <v>4</v>
      </c>
      <c r="M8" s="40">
        <v>3</v>
      </c>
      <c r="N8" s="24">
        <v>4</v>
      </c>
      <c r="O8" s="24">
        <v>4</v>
      </c>
      <c r="P8" s="24">
        <v>5</v>
      </c>
      <c r="Q8" s="24">
        <v>5</v>
      </c>
      <c r="R8" s="24">
        <v>5</v>
      </c>
      <c r="S8" s="24">
        <v>4</v>
      </c>
      <c r="T8" s="24">
        <v>4</v>
      </c>
      <c r="U8" s="24">
        <v>5</v>
      </c>
      <c r="V8" s="37">
        <v>5</v>
      </c>
    </row>
    <row r="9" spans="1:22" ht="23.25">
      <c r="A9" s="5">
        <v>8</v>
      </c>
      <c r="B9" s="26">
        <v>1</v>
      </c>
      <c r="C9" s="27"/>
      <c r="D9" s="7">
        <v>4</v>
      </c>
      <c r="E9" s="7">
        <v>3</v>
      </c>
      <c r="F9" s="7">
        <v>5</v>
      </c>
      <c r="G9" s="7">
        <v>5</v>
      </c>
      <c r="H9" s="7">
        <v>3</v>
      </c>
      <c r="I9" s="7">
        <v>4</v>
      </c>
      <c r="J9" s="34">
        <v>4</v>
      </c>
      <c r="K9" s="19">
        <v>4</v>
      </c>
      <c r="L9" s="24">
        <v>5</v>
      </c>
      <c r="M9" s="40">
        <v>4</v>
      </c>
      <c r="N9" s="24">
        <v>4</v>
      </c>
      <c r="O9" s="24">
        <v>4</v>
      </c>
      <c r="P9" s="24">
        <v>4</v>
      </c>
      <c r="Q9" s="24">
        <v>5</v>
      </c>
      <c r="R9" s="24">
        <v>2</v>
      </c>
      <c r="S9" s="24">
        <v>4</v>
      </c>
      <c r="T9" s="24">
        <v>5</v>
      </c>
      <c r="U9" s="24">
        <v>5</v>
      </c>
      <c r="V9" s="37">
        <v>5</v>
      </c>
    </row>
    <row r="10" spans="1:22" ht="23.25">
      <c r="A10" s="5">
        <v>9</v>
      </c>
      <c r="B10" s="26">
        <v>2</v>
      </c>
      <c r="C10" s="27" t="s">
        <v>78</v>
      </c>
      <c r="D10" s="7">
        <v>4</v>
      </c>
      <c r="E10" s="7">
        <v>4</v>
      </c>
      <c r="F10" s="7">
        <v>4</v>
      </c>
      <c r="G10" s="7">
        <v>4</v>
      </c>
      <c r="H10" s="7">
        <v>5</v>
      </c>
      <c r="I10" s="7">
        <v>4</v>
      </c>
      <c r="J10" s="34">
        <v>4</v>
      </c>
      <c r="K10" s="19">
        <v>4</v>
      </c>
      <c r="L10" s="24">
        <v>3</v>
      </c>
      <c r="M10" s="40">
        <v>3</v>
      </c>
      <c r="N10" s="24">
        <v>4</v>
      </c>
      <c r="O10" s="24">
        <v>3</v>
      </c>
      <c r="P10" s="24">
        <v>3</v>
      </c>
      <c r="Q10" s="24">
        <v>5</v>
      </c>
      <c r="R10" s="24">
        <v>5</v>
      </c>
      <c r="S10" s="24">
        <v>4</v>
      </c>
      <c r="T10" s="24">
        <v>4</v>
      </c>
      <c r="U10" s="24">
        <v>5</v>
      </c>
      <c r="V10" s="37">
        <v>4</v>
      </c>
    </row>
    <row r="11" spans="1:22" ht="23.25">
      <c r="A11" s="5">
        <v>10</v>
      </c>
      <c r="B11" s="26">
        <v>2</v>
      </c>
      <c r="C11" s="27" t="s">
        <v>58</v>
      </c>
      <c r="D11" s="7">
        <v>4</v>
      </c>
      <c r="E11" s="7">
        <v>4</v>
      </c>
      <c r="F11" s="7">
        <v>5</v>
      </c>
      <c r="G11" s="7">
        <v>5</v>
      </c>
      <c r="H11" s="7">
        <v>5</v>
      </c>
      <c r="I11" s="7">
        <v>5</v>
      </c>
      <c r="J11" s="34">
        <v>5</v>
      </c>
      <c r="K11" s="19">
        <v>5</v>
      </c>
      <c r="L11" s="24">
        <v>5</v>
      </c>
      <c r="M11" s="40">
        <v>4</v>
      </c>
      <c r="N11" s="24">
        <v>4</v>
      </c>
      <c r="O11" s="24">
        <v>4</v>
      </c>
      <c r="P11" s="24">
        <v>4</v>
      </c>
      <c r="Q11" s="24">
        <v>4</v>
      </c>
      <c r="R11" s="24">
        <v>4</v>
      </c>
      <c r="S11" s="24">
        <v>4</v>
      </c>
      <c r="T11" s="24"/>
      <c r="U11" s="24"/>
      <c r="V11" s="37"/>
    </row>
    <row r="12" spans="1:22" ht="23.25">
      <c r="A12" s="5">
        <v>11</v>
      </c>
      <c r="B12" s="26">
        <v>1</v>
      </c>
      <c r="C12" s="27" t="s">
        <v>78</v>
      </c>
      <c r="D12" s="7">
        <v>4</v>
      </c>
      <c r="E12" s="7">
        <v>3</v>
      </c>
      <c r="F12" s="7">
        <v>4</v>
      </c>
      <c r="G12" s="7">
        <v>4</v>
      </c>
      <c r="H12" s="7">
        <v>5</v>
      </c>
      <c r="I12" s="7">
        <v>4</v>
      </c>
      <c r="J12" s="34">
        <v>4</v>
      </c>
      <c r="K12" s="19">
        <v>4</v>
      </c>
      <c r="L12" s="24">
        <v>5</v>
      </c>
      <c r="M12" s="40">
        <v>4</v>
      </c>
      <c r="N12" s="24">
        <v>4</v>
      </c>
      <c r="O12" s="24">
        <v>4</v>
      </c>
      <c r="P12" s="24">
        <v>4</v>
      </c>
      <c r="Q12" s="24">
        <v>4</v>
      </c>
      <c r="R12" s="24">
        <v>4</v>
      </c>
      <c r="S12" s="24">
        <v>4</v>
      </c>
      <c r="T12" s="24">
        <v>4</v>
      </c>
      <c r="U12" s="24">
        <v>4</v>
      </c>
      <c r="V12" s="37">
        <v>4</v>
      </c>
    </row>
    <row r="13" spans="1:22" ht="23.25">
      <c r="A13" s="5">
        <v>12</v>
      </c>
      <c r="B13" s="26">
        <v>1</v>
      </c>
      <c r="C13" s="27" t="s">
        <v>78</v>
      </c>
      <c r="D13" s="7">
        <v>4</v>
      </c>
      <c r="E13" s="7">
        <v>5</v>
      </c>
      <c r="F13" s="7">
        <v>4</v>
      </c>
      <c r="G13" s="7">
        <v>4</v>
      </c>
      <c r="H13" s="7">
        <v>4</v>
      </c>
      <c r="I13" s="7">
        <v>4</v>
      </c>
      <c r="J13" s="34">
        <v>4</v>
      </c>
      <c r="K13" s="19">
        <v>4</v>
      </c>
      <c r="L13" s="24">
        <v>5</v>
      </c>
      <c r="M13" s="40">
        <v>4</v>
      </c>
      <c r="N13" s="24">
        <v>4</v>
      </c>
      <c r="O13" s="24">
        <v>4</v>
      </c>
      <c r="P13" s="24">
        <v>4</v>
      </c>
      <c r="Q13" s="24">
        <v>4</v>
      </c>
      <c r="R13" s="24">
        <v>4</v>
      </c>
      <c r="S13" s="24">
        <v>4</v>
      </c>
      <c r="T13" s="24">
        <v>5</v>
      </c>
      <c r="U13" s="24">
        <v>4</v>
      </c>
      <c r="V13" s="37">
        <v>4</v>
      </c>
    </row>
    <row r="14" spans="1:22" ht="23.25">
      <c r="A14" s="5">
        <v>13</v>
      </c>
      <c r="B14" s="26">
        <v>1</v>
      </c>
      <c r="C14" s="27"/>
      <c r="D14" s="7">
        <v>5</v>
      </c>
      <c r="E14" s="7">
        <v>2</v>
      </c>
      <c r="F14" s="7">
        <v>4</v>
      </c>
      <c r="G14" s="7">
        <v>4</v>
      </c>
      <c r="H14" s="7">
        <v>4</v>
      </c>
      <c r="I14" s="7"/>
      <c r="J14" s="34">
        <v>5</v>
      </c>
      <c r="K14" s="19">
        <v>4</v>
      </c>
      <c r="L14" s="24">
        <v>4</v>
      </c>
      <c r="M14" s="40">
        <v>4</v>
      </c>
      <c r="N14" s="24">
        <v>4</v>
      </c>
      <c r="O14" s="24">
        <v>4</v>
      </c>
      <c r="P14" s="24">
        <v>4</v>
      </c>
      <c r="Q14" s="24">
        <v>5</v>
      </c>
      <c r="R14" s="24">
        <v>4</v>
      </c>
      <c r="S14" s="24">
        <v>4</v>
      </c>
      <c r="T14" s="24">
        <v>4</v>
      </c>
      <c r="U14" s="24">
        <v>4</v>
      </c>
      <c r="V14" s="37">
        <v>4</v>
      </c>
    </row>
    <row r="15" spans="1:22" ht="23.25">
      <c r="A15" s="5">
        <v>14</v>
      </c>
      <c r="B15" s="26">
        <v>2</v>
      </c>
      <c r="C15" s="27"/>
      <c r="D15" s="7">
        <v>4</v>
      </c>
      <c r="E15" s="7">
        <v>3</v>
      </c>
      <c r="F15" s="7">
        <v>4</v>
      </c>
      <c r="G15" s="7">
        <v>4</v>
      </c>
      <c r="H15" s="7">
        <v>4</v>
      </c>
      <c r="I15" s="7">
        <v>4</v>
      </c>
      <c r="J15" s="34">
        <v>4</v>
      </c>
      <c r="K15" s="19">
        <v>4</v>
      </c>
      <c r="L15" s="24">
        <v>4</v>
      </c>
      <c r="M15" s="40">
        <v>3</v>
      </c>
      <c r="N15" s="24">
        <v>3</v>
      </c>
      <c r="O15" s="24">
        <v>4</v>
      </c>
      <c r="P15" s="24">
        <v>4</v>
      </c>
      <c r="Q15" s="24">
        <v>4</v>
      </c>
      <c r="R15" s="24">
        <v>4</v>
      </c>
      <c r="S15" s="24">
        <v>3</v>
      </c>
      <c r="T15" s="24">
        <v>4</v>
      </c>
      <c r="U15" s="24">
        <v>4</v>
      </c>
      <c r="V15" s="37">
        <v>4</v>
      </c>
    </row>
    <row r="16" spans="1:22" ht="23.25">
      <c r="A16" s="5">
        <v>15</v>
      </c>
      <c r="B16" s="26">
        <v>1</v>
      </c>
      <c r="C16" s="27" t="s">
        <v>59</v>
      </c>
      <c r="D16" s="7">
        <v>4</v>
      </c>
      <c r="E16" s="7">
        <v>4</v>
      </c>
      <c r="F16" s="7">
        <v>4</v>
      </c>
      <c r="G16" s="7">
        <v>4</v>
      </c>
      <c r="H16" s="7">
        <v>4</v>
      </c>
      <c r="I16" s="7">
        <v>4</v>
      </c>
      <c r="J16" s="34">
        <v>5</v>
      </c>
      <c r="K16" s="19">
        <v>4</v>
      </c>
      <c r="L16" s="24">
        <v>4</v>
      </c>
      <c r="M16" s="40">
        <v>4</v>
      </c>
      <c r="N16" s="24">
        <v>4</v>
      </c>
      <c r="O16" s="24">
        <v>4</v>
      </c>
      <c r="P16" s="24">
        <v>4</v>
      </c>
      <c r="Q16" s="24">
        <v>4</v>
      </c>
      <c r="R16" s="24">
        <v>5</v>
      </c>
      <c r="S16" s="24">
        <v>5</v>
      </c>
      <c r="T16" s="24">
        <v>5</v>
      </c>
      <c r="U16" s="24">
        <v>5</v>
      </c>
      <c r="V16" s="37">
        <v>4</v>
      </c>
    </row>
    <row r="17" spans="1:22" ht="23.25">
      <c r="A17" s="5">
        <v>16</v>
      </c>
      <c r="B17" s="26">
        <v>1</v>
      </c>
      <c r="C17" s="27" t="s">
        <v>78</v>
      </c>
      <c r="D17" s="7">
        <v>4</v>
      </c>
      <c r="E17" s="7">
        <v>4</v>
      </c>
      <c r="F17" s="7">
        <v>4</v>
      </c>
      <c r="G17" s="7">
        <v>4</v>
      </c>
      <c r="H17" s="7">
        <v>5</v>
      </c>
      <c r="I17" s="7">
        <v>4</v>
      </c>
      <c r="J17" s="34">
        <v>4</v>
      </c>
      <c r="K17" s="19">
        <v>4</v>
      </c>
      <c r="L17" s="24">
        <v>5</v>
      </c>
      <c r="M17" s="40">
        <v>4</v>
      </c>
      <c r="N17" s="24">
        <v>5</v>
      </c>
      <c r="O17" s="24">
        <v>4</v>
      </c>
      <c r="P17" s="24">
        <v>4</v>
      </c>
      <c r="Q17" s="24">
        <v>5</v>
      </c>
      <c r="R17" s="24">
        <v>5</v>
      </c>
      <c r="S17" s="24">
        <v>4</v>
      </c>
      <c r="T17" s="24">
        <v>4</v>
      </c>
      <c r="U17" s="24">
        <v>5</v>
      </c>
      <c r="V17" s="37">
        <v>4</v>
      </c>
    </row>
    <row r="18" spans="1:22" ht="23.25">
      <c r="A18" s="5">
        <v>17</v>
      </c>
      <c r="B18" s="26">
        <v>2</v>
      </c>
      <c r="C18" s="27" t="s">
        <v>60</v>
      </c>
      <c r="D18" s="7">
        <v>4</v>
      </c>
      <c r="E18" s="7">
        <v>4</v>
      </c>
      <c r="F18" s="7">
        <v>5</v>
      </c>
      <c r="G18" s="7">
        <v>5</v>
      </c>
      <c r="H18" s="7">
        <v>5</v>
      </c>
      <c r="I18" s="7">
        <v>4</v>
      </c>
      <c r="J18" s="34">
        <v>5</v>
      </c>
      <c r="K18" s="19">
        <v>5</v>
      </c>
      <c r="L18" s="24">
        <v>5</v>
      </c>
      <c r="M18" s="40">
        <v>3</v>
      </c>
      <c r="N18" s="24">
        <v>4</v>
      </c>
      <c r="O18" s="24">
        <v>3</v>
      </c>
      <c r="P18" s="24">
        <v>3</v>
      </c>
      <c r="Q18" s="24">
        <v>5</v>
      </c>
      <c r="R18" s="24">
        <v>4</v>
      </c>
      <c r="S18" s="24">
        <v>4</v>
      </c>
      <c r="T18" s="24">
        <v>4</v>
      </c>
      <c r="U18" s="24">
        <v>5</v>
      </c>
      <c r="V18" s="37">
        <v>4</v>
      </c>
    </row>
    <row r="19" spans="1:22" ht="23.25">
      <c r="A19" s="5">
        <v>18</v>
      </c>
      <c r="B19" s="26">
        <v>1</v>
      </c>
      <c r="C19" s="27" t="s">
        <v>60</v>
      </c>
      <c r="D19" s="7">
        <v>4</v>
      </c>
      <c r="E19" s="7">
        <v>4</v>
      </c>
      <c r="F19" s="7">
        <v>5</v>
      </c>
      <c r="G19" s="7">
        <v>4</v>
      </c>
      <c r="H19" s="7">
        <v>4</v>
      </c>
      <c r="I19" s="7">
        <v>3</v>
      </c>
      <c r="J19" s="34">
        <v>4</v>
      </c>
      <c r="K19" s="19">
        <v>3</v>
      </c>
      <c r="L19" s="24">
        <v>4</v>
      </c>
      <c r="M19" s="40">
        <v>3</v>
      </c>
      <c r="N19" s="24">
        <v>4</v>
      </c>
      <c r="O19" s="24">
        <v>4</v>
      </c>
      <c r="P19" s="24">
        <v>4</v>
      </c>
      <c r="Q19" s="24">
        <v>4</v>
      </c>
      <c r="R19" s="24">
        <v>4</v>
      </c>
      <c r="S19" s="24">
        <v>4</v>
      </c>
      <c r="T19" s="24"/>
      <c r="U19" s="24"/>
      <c r="V19" s="37"/>
    </row>
    <row r="20" spans="1:22" ht="23.25">
      <c r="A20" s="5">
        <v>19</v>
      </c>
      <c r="B20" s="26">
        <v>2</v>
      </c>
      <c r="C20" s="27" t="s">
        <v>60</v>
      </c>
      <c r="D20" s="7">
        <v>5</v>
      </c>
      <c r="E20" s="7">
        <v>4</v>
      </c>
      <c r="F20" s="7">
        <v>4</v>
      </c>
      <c r="G20" s="7">
        <v>5</v>
      </c>
      <c r="H20" s="7">
        <v>4</v>
      </c>
      <c r="I20" s="7">
        <v>4</v>
      </c>
      <c r="J20" s="34">
        <v>4</v>
      </c>
      <c r="K20" s="19">
        <v>4</v>
      </c>
      <c r="L20" s="24">
        <v>4</v>
      </c>
      <c r="M20" s="40">
        <v>4</v>
      </c>
      <c r="N20" s="24">
        <v>4</v>
      </c>
      <c r="O20" s="24">
        <v>3</v>
      </c>
      <c r="P20" s="24">
        <v>3</v>
      </c>
      <c r="Q20" s="24">
        <v>4</v>
      </c>
      <c r="R20" s="24">
        <v>3</v>
      </c>
      <c r="S20" s="24">
        <v>4</v>
      </c>
      <c r="T20" s="24">
        <v>4</v>
      </c>
      <c r="U20" s="24">
        <v>4</v>
      </c>
      <c r="V20" s="37">
        <v>4</v>
      </c>
    </row>
    <row r="21" spans="1:22" ht="23.25">
      <c r="A21" s="5">
        <v>20</v>
      </c>
      <c r="B21" s="26">
        <v>2</v>
      </c>
      <c r="C21" s="27" t="s">
        <v>61</v>
      </c>
      <c r="D21" s="7">
        <v>4</v>
      </c>
      <c r="E21" s="7">
        <v>4</v>
      </c>
      <c r="F21" s="7">
        <v>4</v>
      </c>
      <c r="G21" s="7">
        <v>4</v>
      </c>
      <c r="H21" s="7">
        <v>4</v>
      </c>
      <c r="I21" s="7">
        <v>3</v>
      </c>
      <c r="J21" s="34">
        <v>4</v>
      </c>
      <c r="K21" s="19">
        <v>4</v>
      </c>
      <c r="L21" s="24">
        <v>4</v>
      </c>
      <c r="M21" s="40">
        <v>4</v>
      </c>
      <c r="N21" s="24">
        <v>5</v>
      </c>
      <c r="O21" s="24">
        <v>3</v>
      </c>
      <c r="P21" s="24">
        <v>4</v>
      </c>
      <c r="Q21" s="24">
        <v>5</v>
      </c>
      <c r="R21" s="24">
        <v>4</v>
      </c>
      <c r="S21" s="24">
        <v>3</v>
      </c>
      <c r="T21" s="24">
        <v>5</v>
      </c>
      <c r="U21" s="24">
        <v>5</v>
      </c>
      <c r="V21" s="37">
        <v>4</v>
      </c>
    </row>
    <row r="22" spans="1:22" ht="23.25">
      <c r="A22" s="5">
        <v>21</v>
      </c>
      <c r="B22" s="26">
        <v>1</v>
      </c>
      <c r="C22" s="27"/>
      <c r="D22" s="7">
        <v>5</v>
      </c>
      <c r="E22" s="7">
        <v>5</v>
      </c>
      <c r="F22" s="7">
        <v>4</v>
      </c>
      <c r="G22" s="7">
        <v>5</v>
      </c>
      <c r="H22" s="7">
        <v>4</v>
      </c>
      <c r="I22" s="7">
        <v>1</v>
      </c>
      <c r="J22" s="34">
        <v>5</v>
      </c>
      <c r="K22" s="19">
        <v>4</v>
      </c>
      <c r="L22" s="24"/>
      <c r="M22" s="40"/>
      <c r="N22" s="24"/>
      <c r="O22" s="24"/>
      <c r="P22" s="24"/>
      <c r="Q22" s="24">
        <v>5</v>
      </c>
      <c r="R22" s="24">
        <v>4</v>
      </c>
      <c r="S22" s="24">
        <v>5</v>
      </c>
      <c r="T22" s="24">
        <v>5</v>
      </c>
      <c r="U22" s="24">
        <v>5</v>
      </c>
      <c r="V22" s="37">
        <v>5</v>
      </c>
    </row>
    <row r="23" spans="1:22" ht="23.25">
      <c r="A23" s="5">
        <v>22</v>
      </c>
      <c r="B23" s="26">
        <v>2</v>
      </c>
      <c r="C23" s="27" t="s">
        <v>78</v>
      </c>
      <c r="D23" s="7">
        <v>5</v>
      </c>
      <c r="E23" s="7">
        <v>4</v>
      </c>
      <c r="F23" s="7">
        <v>5</v>
      </c>
      <c r="G23" s="7">
        <v>5</v>
      </c>
      <c r="H23" s="7">
        <v>5</v>
      </c>
      <c r="I23" s="7">
        <v>4</v>
      </c>
      <c r="J23" s="34">
        <v>1</v>
      </c>
      <c r="K23" s="19">
        <v>4</v>
      </c>
      <c r="L23" s="24">
        <v>4</v>
      </c>
      <c r="M23" s="40"/>
      <c r="N23" s="24"/>
      <c r="O23" s="24"/>
      <c r="P23" s="24"/>
      <c r="Q23" s="24">
        <v>5</v>
      </c>
      <c r="R23" s="24">
        <v>4</v>
      </c>
      <c r="S23" s="24">
        <v>4</v>
      </c>
      <c r="T23" s="24">
        <v>5</v>
      </c>
      <c r="U23" s="24">
        <v>5</v>
      </c>
      <c r="V23" s="37">
        <v>5</v>
      </c>
    </row>
    <row r="24" spans="1:22" ht="23.25">
      <c r="A24" s="5">
        <v>23</v>
      </c>
      <c r="B24" s="26">
        <v>2</v>
      </c>
      <c r="C24" s="27" t="s">
        <v>78</v>
      </c>
      <c r="D24" s="7">
        <v>5</v>
      </c>
      <c r="E24" s="7">
        <v>3</v>
      </c>
      <c r="F24" s="7">
        <v>4</v>
      </c>
      <c r="G24" s="7">
        <v>3</v>
      </c>
      <c r="H24" s="7">
        <v>5</v>
      </c>
      <c r="I24" s="7">
        <v>4</v>
      </c>
      <c r="J24" s="34">
        <v>5</v>
      </c>
      <c r="K24" s="19">
        <v>5</v>
      </c>
      <c r="L24" s="24">
        <v>5</v>
      </c>
      <c r="M24" s="40">
        <v>5</v>
      </c>
      <c r="N24" s="24">
        <v>5</v>
      </c>
      <c r="O24" s="24">
        <v>5</v>
      </c>
      <c r="P24" s="24">
        <v>5</v>
      </c>
      <c r="Q24" s="24">
        <v>5</v>
      </c>
      <c r="R24" s="24">
        <v>5</v>
      </c>
      <c r="S24" s="24">
        <v>5</v>
      </c>
      <c r="T24" s="24">
        <v>5</v>
      </c>
      <c r="U24" s="24">
        <v>5</v>
      </c>
      <c r="V24" s="37">
        <v>5</v>
      </c>
    </row>
    <row r="25" spans="1:22" ht="23.25">
      <c r="A25" s="5">
        <v>24</v>
      </c>
      <c r="B25" s="26">
        <v>2</v>
      </c>
      <c r="C25" s="27" t="s">
        <v>78</v>
      </c>
      <c r="D25" s="7">
        <v>4</v>
      </c>
      <c r="E25" s="7">
        <v>2</v>
      </c>
      <c r="F25" s="7">
        <v>3</v>
      </c>
      <c r="G25" s="7">
        <v>4</v>
      </c>
      <c r="H25" s="7">
        <v>4</v>
      </c>
      <c r="I25" s="7">
        <v>4</v>
      </c>
      <c r="J25" s="34">
        <v>3</v>
      </c>
      <c r="K25" s="19">
        <v>3</v>
      </c>
      <c r="L25" s="24">
        <v>4</v>
      </c>
      <c r="M25" s="40">
        <v>4</v>
      </c>
      <c r="N25" s="24">
        <v>4</v>
      </c>
      <c r="O25" s="24">
        <v>4</v>
      </c>
      <c r="P25" s="24">
        <v>4</v>
      </c>
      <c r="Q25" s="24">
        <v>4</v>
      </c>
      <c r="R25" s="24">
        <v>4</v>
      </c>
      <c r="S25" s="24">
        <v>2</v>
      </c>
      <c r="T25" s="24">
        <v>4</v>
      </c>
      <c r="U25" s="24">
        <v>4</v>
      </c>
      <c r="V25" s="37">
        <v>4</v>
      </c>
    </row>
    <row r="26" spans="1:22" ht="23.25">
      <c r="A26" s="5">
        <v>25</v>
      </c>
      <c r="B26" s="26">
        <v>1</v>
      </c>
      <c r="C26" s="27" t="s">
        <v>65</v>
      </c>
      <c r="D26" s="7">
        <v>5</v>
      </c>
      <c r="E26" s="7">
        <v>5</v>
      </c>
      <c r="F26" s="7">
        <v>5</v>
      </c>
      <c r="G26" s="7">
        <v>4</v>
      </c>
      <c r="H26" s="7">
        <v>4</v>
      </c>
      <c r="I26" s="7">
        <v>4</v>
      </c>
      <c r="J26" s="34">
        <v>4</v>
      </c>
      <c r="K26" s="19">
        <v>4</v>
      </c>
      <c r="L26" s="24">
        <v>4</v>
      </c>
      <c r="M26" s="40">
        <v>3</v>
      </c>
      <c r="N26" s="24">
        <v>4</v>
      </c>
      <c r="O26" s="24">
        <v>3</v>
      </c>
      <c r="P26" s="24">
        <v>3</v>
      </c>
      <c r="Q26" s="24">
        <v>5</v>
      </c>
      <c r="R26" s="24">
        <v>3</v>
      </c>
      <c r="S26" s="24">
        <v>4</v>
      </c>
      <c r="T26" s="24">
        <v>5</v>
      </c>
      <c r="U26" s="24">
        <v>5</v>
      </c>
      <c r="V26" s="37">
        <v>5</v>
      </c>
    </row>
    <row r="27" spans="1:22" ht="23.25">
      <c r="A27" s="5">
        <v>26</v>
      </c>
      <c r="B27" s="26">
        <v>1</v>
      </c>
      <c r="C27" s="27" t="s">
        <v>60</v>
      </c>
      <c r="D27" s="7">
        <v>5</v>
      </c>
      <c r="E27" s="7">
        <v>4</v>
      </c>
      <c r="F27" s="7">
        <v>5</v>
      </c>
      <c r="G27" s="7">
        <v>5</v>
      </c>
      <c r="H27" s="7">
        <v>5</v>
      </c>
      <c r="I27" s="7">
        <v>5</v>
      </c>
      <c r="J27" s="34">
        <v>5</v>
      </c>
      <c r="K27" s="19">
        <v>5</v>
      </c>
      <c r="L27" s="24">
        <v>5</v>
      </c>
      <c r="M27" s="40">
        <v>5</v>
      </c>
      <c r="N27" s="24">
        <v>5</v>
      </c>
      <c r="O27" s="24">
        <v>5</v>
      </c>
      <c r="P27" s="24">
        <v>5</v>
      </c>
      <c r="Q27" s="24">
        <v>5</v>
      </c>
      <c r="R27" s="24">
        <v>5</v>
      </c>
      <c r="S27" s="24">
        <v>5</v>
      </c>
      <c r="T27" s="24">
        <v>5</v>
      </c>
      <c r="U27" s="24">
        <v>5</v>
      </c>
      <c r="V27" s="37">
        <v>5</v>
      </c>
    </row>
    <row r="28" spans="1:22" ht="23.25">
      <c r="A28" s="5">
        <v>27</v>
      </c>
      <c r="B28" s="26">
        <v>1</v>
      </c>
      <c r="C28" s="27" t="s">
        <v>60</v>
      </c>
      <c r="D28" s="7">
        <v>5</v>
      </c>
      <c r="E28" s="7">
        <v>4</v>
      </c>
      <c r="F28" s="7">
        <v>5</v>
      </c>
      <c r="G28" s="7">
        <v>5</v>
      </c>
      <c r="H28" s="7">
        <v>5</v>
      </c>
      <c r="I28" s="7">
        <v>4</v>
      </c>
      <c r="J28" s="34">
        <v>5</v>
      </c>
      <c r="K28" s="19">
        <v>4</v>
      </c>
      <c r="L28" s="24">
        <v>4</v>
      </c>
      <c r="M28" s="40">
        <v>4</v>
      </c>
      <c r="N28" s="24">
        <v>4</v>
      </c>
      <c r="O28" s="24">
        <v>4</v>
      </c>
      <c r="P28" s="24">
        <v>4</v>
      </c>
      <c r="Q28" s="24">
        <v>5</v>
      </c>
      <c r="R28" s="24">
        <v>5</v>
      </c>
      <c r="S28" s="24">
        <v>4</v>
      </c>
      <c r="T28" s="24">
        <v>5</v>
      </c>
      <c r="U28" s="24">
        <v>5</v>
      </c>
      <c r="V28" s="37">
        <v>5</v>
      </c>
    </row>
    <row r="29" spans="1:22" ht="23.25">
      <c r="A29" s="5">
        <v>28</v>
      </c>
      <c r="B29" s="26">
        <v>1</v>
      </c>
      <c r="C29" s="27" t="s">
        <v>60</v>
      </c>
      <c r="D29" s="7">
        <v>4</v>
      </c>
      <c r="E29" s="7">
        <v>5</v>
      </c>
      <c r="F29" s="7">
        <v>5</v>
      </c>
      <c r="G29" s="7">
        <v>5</v>
      </c>
      <c r="H29" s="7">
        <v>3</v>
      </c>
      <c r="I29" s="7">
        <v>4</v>
      </c>
      <c r="J29" s="34">
        <v>4</v>
      </c>
      <c r="K29" s="19">
        <v>4</v>
      </c>
      <c r="L29" s="24">
        <v>4</v>
      </c>
      <c r="M29" s="40">
        <v>3</v>
      </c>
      <c r="N29" s="24">
        <v>4</v>
      </c>
      <c r="O29" s="24">
        <v>4</v>
      </c>
      <c r="P29" s="24">
        <v>4</v>
      </c>
      <c r="Q29" s="24">
        <v>4</v>
      </c>
      <c r="R29" s="24">
        <v>4</v>
      </c>
      <c r="S29" s="24">
        <v>4</v>
      </c>
      <c r="T29" s="24">
        <v>4</v>
      </c>
      <c r="U29" s="24">
        <v>4</v>
      </c>
      <c r="V29" s="37">
        <v>4</v>
      </c>
    </row>
    <row r="30" spans="1:22" ht="23.25">
      <c r="A30" s="5">
        <v>29</v>
      </c>
      <c r="B30" s="26">
        <v>2</v>
      </c>
      <c r="C30" s="27" t="s">
        <v>68</v>
      </c>
      <c r="D30" s="7">
        <v>5</v>
      </c>
      <c r="E30" s="7">
        <v>4</v>
      </c>
      <c r="F30" s="7">
        <v>4</v>
      </c>
      <c r="G30" s="7">
        <v>5</v>
      </c>
      <c r="H30" s="7">
        <v>5</v>
      </c>
      <c r="I30" s="7">
        <v>5</v>
      </c>
      <c r="J30" s="34">
        <v>5</v>
      </c>
      <c r="K30" s="19">
        <v>5</v>
      </c>
      <c r="L30" s="24">
        <v>5</v>
      </c>
      <c r="M30" s="40">
        <v>5</v>
      </c>
      <c r="N30" s="24">
        <v>5</v>
      </c>
      <c r="O30" s="24">
        <v>5</v>
      </c>
      <c r="P30" s="24">
        <v>5</v>
      </c>
      <c r="Q30" s="24">
        <v>5</v>
      </c>
      <c r="R30" s="24">
        <v>5</v>
      </c>
      <c r="S30" s="24">
        <v>4</v>
      </c>
      <c r="T30" s="24">
        <v>5</v>
      </c>
      <c r="U30" s="24">
        <v>5</v>
      </c>
      <c r="V30" s="37">
        <v>4</v>
      </c>
    </row>
    <row r="31" spans="1:22" ht="23.25">
      <c r="A31" s="5">
        <v>30</v>
      </c>
      <c r="B31" s="26">
        <v>2</v>
      </c>
      <c r="C31" s="27" t="s">
        <v>78</v>
      </c>
      <c r="D31" s="7">
        <v>5</v>
      </c>
      <c r="E31" s="7">
        <v>5</v>
      </c>
      <c r="F31" s="7">
        <v>5</v>
      </c>
      <c r="G31" s="7">
        <v>5</v>
      </c>
      <c r="H31" s="7">
        <v>4</v>
      </c>
      <c r="I31" s="7">
        <v>4</v>
      </c>
      <c r="J31" s="34">
        <v>4</v>
      </c>
      <c r="K31" s="19">
        <v>5</v>
      </c>
      <c r="L31" s="24">
        <v>5</v>
      </c>
      <c r="M31" s="40">
        <v>5</v>
      </c>
      <c r="N31" s="24">
        <v>5</v>
      </c>
      <c r="O31" s="24">
        <v>5</v>
      </c>
      <c r="P31" s="24">
        <v>5</v>
      </c>
      <c r="Q31" s="24">
        <v>5</v>
      </c>
      <c r="R31" s="24">
        <v>5</v>
      </c>
      <c r="S31" s="24">
        <v>5</v>
      </c>
      <c r="T31" s="24">
        <v>5</v>
      </c>
      <c r="U31" s="24">
        <v>5</v>
      </c>
      <c r="V31" s="37">
        <v>5</v>
      </c>
    </row>
    <row r="32" spans="1:22" ht="23.25">
      <c r="A32" s="5">
        <v>31</v>
      </c>
      <c r="B32" s="26">
        <v>2</v>
      </c>
      <c r="C32" s="27" t="s">
        <v>69</v>
      </c>
      <c r="D32" s="7">
        <v>5</v>
      </c>
      <c r="E32" s="7">
        <v>4</v>
      </c>
      <c r="F32" s="7">
        <v>4</v>
      </c>
      <c r="G32" s="7">
        <v>4</v>
      </c>
      <c r="H32" s="7">
        <v>5</v>
      </c>
      <c r="I32" s="7">
        <v>4</v>
      </c>
      <c r="J32" s="34">
        <v>5</v>
      </c>
      <c r="K32" s="19">
        <v>4</v>
      </c>
      <c r="L32" s="24">
        <v>5</v>
      </c>
      <c r="M32" s="40">
        <v>4</v>
      </c>
      <c r="N32" s="24">
        <v>5</v>
      </c>
      <c r="O32" s="24">
        <v>4</v>
      </c>
      <c r="P32" s="24">
        <v>5</v>
      </c>
      <c r="Q32" s="24">
        <v>5</v>
      </c>
      <c r="R32" s="24">
        <v>4</v>
      </c>
      <c r="S32" s="24">
        <v>5</v>
      </c>
      <c r="T32" s="24">
        <v>5</v>
      </c>
      <c r="U32" s="24">
        <v>5</v>
      </c>
      <c r="V32" s="37">
        <v>5</v>
      </c>
    </row>
    <row r="33" spans="1:22" ht="23.25">
      <c r="A33" s="5">
        <v>32</v>
      </c>
      <c r="B33" s="26">
        <v>2</v>
      </c>
      <c r="C33" s="27"/>
      <c r="D33" s="7">
        <v>4</v>
      </c>
      <c r="E33" s="7">
        <v>4</v>
      </c>
      <c r="F33" s="7">
        <v>5</v>
      </c>
      <c r="G33" s="7">
        <v>5</v>
      </c>
      <c r="H33" s="7">
        <v>5</v>
      </c>
      <c r="I33" s="7">
        <v>4</v>
      </c>
      <c r="J33" s="34">
        <v>5</v>
      </c>
      <c r="K33" s="19">
        <v>5</v>
      </c>
      <c r="L33" s="24">
        <v>5</v>
      </c>
      <c r="M33" s="40">
        <v>4</v>
      </c>
      <c r="N33" s="24">
        <v>4</v>
      </c>
      <c r="O33" s="24">
        <v>4</v>
      </c>
      <c r="P33" s="24">
        <v>4</v>
      </c>
      <c r="Q33" s="24">
        <v>4</v>
      </c>
      <c r="R33" s="24">
        <v>4</v>
      </c>
      <c r="S33" s="24">
        <v>4</v>
      </c>
      <c r="T33" s="24">
        <v>5</v>
      </c>
      <c r="U33" s="24">
        <v>5</v>
      </c>
      <c r="V33" s="37">
        <v>5</v>
      </c>
    </row>
    <row r="34" spans="1:22" ht="23.25">
      <c r="A34" s="5">
        <v>33</v>
      </c>
      <c r="B34" s="26">
        <v>2</v>
      </c>
      <c r="C34" s="27" t="s">
        <v>78</v>
      </c>
      <c r="D34" s="7">
        <v>4</v>
      </c>
      <c r="E34" s="7">
        <v>4</v>
      </c>
      <c r="F34" s="7">
        <v>4</v>
      </c>
      <c r="G34" s="7">
        <v>4</v>
      </c>
      <c r="H34" s="7">
        <v>5</v>
      </c>
      <c r="I34" s="7">
        <v>5</v>
      </c>
      <c r="J34" s="34">
        <v>5</v>
      </c>
      <c r="K34" s="19">
        <v>5</v>
      </c>
      <c r="L34" s="24">
        <v>5</v>
      </c>
      <c r="M34" s="40">
        <v>4</v>
      </c>
      <c r="N34" s="24">
        <v>4</v>
      </c>
      <c r="O34" s="24">
        <v>4</v>
      </c>
      <c r="P34" s="24">
        <v>4</v>
      </c>
      <c r="Q34" s="24">
        <v>5</v>
      </c>
      <c r="R34" s="24">
        <v>5</v>
      </c>
      <c r="S34" s="24">
        <v>5</v>
      </c>
      <c r="T34" s="24">
        <v>4</v>
      </c>
      <c r="U34" s="24">
        <v>4</v>
      </c>
      <c r="V34" s="37">
        <v>5</v>
      </c>
    </row>
    <row r="35" spans="1:22" ht="23.25">
      <c r="A35" s="5">
        <v>34</v>
      </c>
      <c r="B35" s="26">
        <v>1</v>
      </c>
      <c r="C35" s="27" t="s">
        <v>78</v>
      </c>
      <c r="D35" s="7">
        <v>5</v>
      </c>
      <c r="E35" s="7">
        <v>4</v>
      </c>
      <c r="F35" s="7">
        <v>5</v>
      </c>
      <c r="G35" s="7">
        <v>5</v>
      </c>
      <c r="H35" s="7">
        <v>5</v>
      </c>
      <c r="I35" s="7">
        <v>4</v>
      </c>
      <c r="J35" s="34">
        <v>5</v>
      </c>
      <c r="K35" s="19">
        <v>5</v>
      </c>
      <c r="L35" s="24">
        <v>5</v>
      </c>
      <c r="M35" s="40">
        <v>4</v>
      </c>
      <c r="N35" s="24">
        <v>5</v>
      </c>
      <c r="O35" s="24">
        <v>5</v>
      </c>
      <c r="P35" s="24">
        <v>5</v>
      </c>
      <c r="Q35" s="24">
        <v>5</v>
      </c>
      <c r="R35" s="24">
        <v>5</v>
      </c>
      <c r="S35" s="24">
        <v>4</v>
      </c>
      <c r="T35" s="24">
        <v>5</v>
      </c>
      <c r="U35" s="24">
        <v>5</v>
      </c>
      <c r="V35" s="37">
        <v>4</v>
      </c>
    </row>
    <row r="36" spans="1:22" ht="23.25">
      <c r="A36" s="5">
        <v>35</v>
      </c>
      <c r="B36" s="26">
        <v>2</v>
      </c>
      <c r="C36" s="27" t="s">
        <v>72</v>
      </c>
      <c r="D36" s="7">
        <v>4</v>
      </c>
      <c r="E36" s="7">
        <v>4</v>
      </c>
      <c r="F36" s="7">
        <v>5</v>
      </c>
      <c r="G36" s="7">
        <v>5</v>
      </c>
      <c r="H36" s="7">
        <v>5</v>
      </c>
      <c r="I36" s="7">
        <v>4</v>
      </c>
      <c r="J36" s="34">
        <v>5</v>
      </c>
      <c r="K36" s="19">
        <v>5</v>
      </c>
      <c r="L36" s="24">
        <v>4</v>
      </c>
      <c r="M36" s="40">
        <v>4</v>
      </c>
      <c r="N36" s="24">
        <v>5</v>
      </c>
      <c r="O36" s="24">
        <v>4</v>
      </c>
      <c r="P36" s="24">
        <v>4</v>
      </c>
      <c r="Q36" s="24">
        <v>4</v>
      </c>
      <c r="R36" s="24">
        <v>4</v>
      </c>
      <c r="S36" s="24">
        <v>4</v>
      </c>
      <c r="T36" s="24">
        <v>5</v>
      </c>
      <c r="U36" s="24">
        <v>5</v>
      </c>
      <c r="V36" s="37">
        <v>4</v>
      </c>
    </row>
    <row r="37" spans="1:22" ht="23.25">
      <c r="A37" s="5">
        <v>36</v>
      </c>
      <c r="B37" s="26">
        <v>1</v>
      </c>
      <c r="C37" s="27" t="s">
        <v>78</v>
      </c>
      <c r="D37" s="7">
        <v>4</v>
      </c>
      <c r="E37" s="7">
        <v>4</v>
      </c>
      <c r="F37" s="7">
        <v>5</v>
      </c>
      <c r="G37" s="7">
        <v>5</v>
      </c>
      <c r="H37" s="7">
        <v>5</v>
      </c>
      <c r="I37" s="7">
        <v>5</v>
      </c>
      <c r="J37" s="34">
        <v>5</v>
      </c>
      <c r="K37" s="19">
        <v>5</v>
      </c>
      <c r="L37" s="24">
        <v>4</v>
      </c>
      <c r="M37" s="40">
        <v>5</v>
      </c>
      <c r="N37" s="24">
        <v>5</v>
      </c>
      <c r="O37" s="24">
        <v>5</v>
      </c>
      <c r="P37" s="24">
        <v>5</v>
      </c>
      <c r="Q37" s="24">
        <v>5</v>
      </c>
      <c r="R37" s="24">
        <v>5</v>
      </c>
      <c r="S37" s="24">
        <v>5</v>
      </c>
      <c r="T37" s="24">
        <v>5</v>
      </c>
      <c r="U37" s="24">
        <v>5</v>
      </c>
      <c r="V37" s="37">
        <v>4</v>
      </c>
    </row>
    <row r="38" spans="1:22" ht="23.25">
      <c r="A38" s="5">
        <v>37</v>
      </c>
      <c r="B38" s="26"/>
      <c r="C38" s="27"/>
      <c r="D38" s="7"/>
      <c r="E38" s="7"/>
      <c r="F38" s="7"/>
      <c r="G38" s="7"/>
      <c r="H38" s="7"/>
      <c r="I38" s="7"/>
      <c r="J38" s="34"/>
      <c r="K38" s="19"/>
      <c r="L38" s="24"/>
      <c r="M38" s="40"/>
      <c r="N38" s="24"/>
      <c r="O38" s="24"/>
      <c r="P38" s="24"/>
      <c r="Q38" s="24"/>
      <c r="R38" s="24"/>
      <c r="S38" s="24"/>
      <c r="T38" s="24"/>
      <c r="U38" s="24"/>
      <c r="V38" s="37"/>
    </row>
    <row r="39" spans="1:22" ht="23.25">
      <c r="A39" s="9" t="s">
        <v>3</v>
      </c>
      <c r="B39" s="27">
        <f>COUNT(B2:B38)</f>
        <v>36</v>
      </c>
      <c r="C39" s="27"/>
      <c r="D39" s="8"/>
      <c r="E39" s="8"/>
      <c r="F39" s="8"/>
      <c r="G39" s="8"/>
      <c r="H39" s="8"/>
      <c r="I39" s="8"/>
      <c r="J39" s="8"/>
      <c r="K39" s="8"/>
      <c r="L39" s="8"/>
      <c r="M39" s="7"/>
      <c r="N39" s="7"/>
      <c r="O39" s="7"/>
      <c r="P39" s="7"/>
      <c r="Q39" s="7"/>
      <c r="R39" s="7"/>
      <c r="S39" s="7"/>
      <c r="T39" s="7"/>
      <c r="U39" s="7"/>
      <c r="V39" s="7"/>
    </row>
    <row r="41" spans="2:23" s="10" customFormat="1" ht="23.25">
      <c r="B41" s="28" t="s">
        <v>2</v>
      </c>
      <c r="C41" s="28"/>
      <c r="D41" s="116">
        <f aca="true" t="shared" si="0" ref="D41:V41">AVERAGE(D2:D38)</f>
        <v>4.361111111111111</v>
      </c>
      <c r="E41" s="116">
        <f t="shared" si="0"/>
        <v>3.7777777777777777</v>
      </c>
      <c r="F41" s="116">
        <f>AVERAGE(F2:F38)</f>
        <v>4.388888888888889</v>
      </c>
      <c r="G41" s="116">
        <f t="shared" si="0"/>
        <v>4.444444444444445</v>
      </c>
      <c r="H41" s="116">
        <f t="shared" si="0"/>
        <v>4.444444444444445</v>
      </c>
      <c r="I41" s="116">
        <f t="shared" si="0"/>
        <v>4.057142857142857</v>
      </c>
      <c r="J41" s="118">
        <f t="shared" si="0"/>
        <v>4.333333333333333</v>
      </c>
      <c r="K41" s="118">
        <f t="shared" si="0"/>
        <v>4.277777777777778</v>
      </c>
      <c r="L41" s="120">
        <f t="shared" si="0"/>
        <v>4.428571428571429</v>
      </c>
      <c r="M41" s="120">
        <f t="shared" si="0"/>
        <v>4.029411764705882</v>
      </c>
      <c r="N41" s="120">
        <f t="shared" si="0"/>
        <v>4.323529411764706</v>
      </c>
      <c r="O41" s="120">
        <f t="shared" si="0"/>
        <v>4.088235294117647</v>
      </c>
      <c r="P41" s="120">
        <f t="shared" si="0"/>
        <v>4.176470588235294</v>
      </c>
      <c r="Q41" s="120">
        <f>AVERAGE(Q2:Q38)</f>
        <v>4.638888888888889</v>
      </c>
      <c r="R41" s="120">
        <f>AVERAGE(R2:R38)</f>
        <v>4.305555555555555</v>
      </c>
      <c r="S41" s="120">
        <f>AVERAGE(S2:S38)</f>
        <v>4.111111111111111</v>
      </c>
      <c r="T41" s="120">
        <f>AVERAGE(T2:T38)</f>
        <v>4.5588235294117645</v>
      </c>
      <c r="U41" s="120">
        <f>AVERAGE(U2:U38)</f>
        <v>4.647058823529412</v>
      </c>
      <c r="V41" s="122">
        <f t="shared" si="0"/>
        <v>4.382352941176471</v>
      </c>
      <c r="W41" s="53">
        <f>AVERAGE(D41:V41)</f>
        <v>4.303943682736253</v>
      </c>
    </row>
    <row r="42" spans="2:23" s="10" customFormat="1" ht="23.25">
      <c r="B42" s="28" t="s">
        <v>1</v>
      </c>
      <c r="C42" s="28"/>
      <c r="D42" s="117">
        <f aca="true" t="shared" si="1" ref="D42:V42">STDEV(D2:D38)</f>
        <v>0.5426273532033232</v>
      </c>
      <c r="E42" s="117">
        <f t="shared" si="1"/>
        <v>0.8655670680001335</v>
      </c>
      <c r="F42" s="117">
        <f t="shared" si="1"/>
        <v>0.5989408641344806</v>
      </c>
      <c r="G42" s="117">
        <f t="shared" si="1"/>
        <v>0.6068393265552002</v>
      </c>
      <c r="H42" s="117">
        <f t="shared" si="1"/>
        <v>0.6522245206957694</v>
      </c>
      <c r="I42" s="117">
        <f t="shared" si="1"/>
        <v>0.7252933338781393</v>
      </c>
      <c r="J42" s="119">
        <f t="shared" si="1"/>
        <v>0.828078671210825</v>
      </c>
      <c r="K42" s="119">
        <f t="shared" si="1"/>
        <v>0.614636297152858</v>
      </c>
      <c r="L42" s="121">
        <f t="shared" si="1"/>
        <v>0.5576059269303894</v>
      </c>
      <c r="M42" s="121">
        <f t="shared" si="1"/>
        <v>0.6735385578779491</v>
      </c>
      <c r="N42" s="121">
        <f t="shared" si="1"/>
        <v>0.534879665611335</v>
      </c>
      <c r="O42" s="121">
        <f t="shared" si="1"/>
        <v>0.6682245611851778</v>
      </c>
      <c r="P42" s="121">
        <f t="shared" si="1"/>
        <v>0.6728766033613892</v>
      </c>
      <c r="Q42" s="121">
        <f>STDEV(Q2:Q38)</f>
        <v>0.4871361075732191</v>
      </c>
      <c r="R42" s="121">
        <f>STDEV(R2:R38)</f>
        <v>0.7099072150416945</v>
      </c>
      <c r="S42" s="121">
        <f>STDEV(S2:S38)</f>
        <v>0.7082282835267886</v>
      </c>
      <c r="T42" s="121">
        <f>STDEV(T2:T38)</f>
        <v>0.5039947372613781</v>
      </c>
      <c r="U42" s="121">
        <f>STDEV(U2:U38)</f>
        <v>0.48507125007266555</v>
      </c>
      <c r="V42" s="123">
        <f t="shared" si="1"/>
        <v>0.5512908203729228</v>
      </c>
      <c r="W42" s="53">
        <f>STDEVA(D2:V38)</f>
        <v>0.6676390861720052</v>
      </c>
    </row>
    <row r="44" spans="2:22" s="11" customFormat="1" ht="23.25">
      <c r="B44" s="12" t="s">
        <v>10</v>
      </c>
      <c r="C44" s="12"/>
      <c r="D44" s="41"/>
      <c r="E44" s="41"/>
      <c r="F44" s="41"/>
      <c r="G44" s="41"/>
      <c r="H44" s="41"/>
      <c r="I44" s="41"/>
      <c r="J44" s="13"/>
      <c r="K44" s="13"/>
      <c r="L44" s="13"/>
      <c r="M44" s="42" t="s">
        <v>11</v>
      </c>
      <c r="N44" s="42"/>
      <c r="O44" s="42"/>
      <c r="P44" s="42"/>
      <c r="Q44" s="42"/>
      <c r="R44" s="42"/>
      <c r="S44" s="42"/>
      <c r="T44" s="42"/>
      <c r="U44" s="42"/>
      <c r="V44" s="42"/>
    </row>
    <row r="45" spans="2:24" s="11" customFormat="1" ht="23.25">
      <c r="B45" s="155" t="s">
        <v>39</v>
      </c>
      <c r="C45" s="155"/>
      <c r="D45" s="11">
        <f>COUNTIF(B2:B38,2)</f>
        <v>20</v>
      </c>
      <c r="E45" s="52">
        <f>D45*100/$D$51</f>
        <v>55.55555555555556</v>
      </c>
      <c r="F45" s="52"/>
      <c r="G45" s="52"/>
      <c r="H45" s="52"/>
      <c r="I45" s="52"/>
      <c r="J45" s="13"/>
      <c r="K45" s="13"/>
      <c r="L45" s="13"/>
      <c r="M45" s="17" t="s">
        <v>12</v>
      </c>
      <c r="N45" s="17"/>
      <c r="O45" s="17"/>
      <c r="P45" s="17"/>
      <c r="Q45" s="17"/>
      <c r="R45" s="17"/>
      <c r="S45" s="17"/>
      <c r="T45" s="17"/>
      <c r="U45" s="17"/>
      <c r="V45" s="17"/>
      <c r="X45" s="29"/>
    </row>
    <row r="46" spans="2:24" s="11" customFormat="1" ht="23.25">
      <c r="B46" s="155" t="s">
        <v>40</v>
      </c>
      <c r="C46" s="155"/>
      <c r="D46" s="11">
        <f>COUNTIF(B2:B38,1)</f>
        <v>16</v>
      </c>
      <c r="E46" s="52">
        <f>D46*100/$D$51</f>
        <v>44.44444444444444</v>
      </c>
      <c r="F46" s="52"/>
      <c r="G46" s="52"/>
      <c r="H46" s="52"/>
      <c r="I46" s="52"/>
      <c r="J46" s="13"/>
      <c r="K46" s="13"/>
      <c r="L46" s="13"/>
      <c r="M46" s="17" t="s">
        <v>20</v>
      </c>
      <c r="N46" s="17"/>
      <c r="O46" s="17"/>
      <c r="P46" s="17"/>
      <c r="Q46" s="17"/>
      <c r="R46" s="17"/>
      <c r="S46" s="17"/>
      <c r="T46" s="17"/>
      <c r="U46" s="17"/>
      <c r="V46" s="17"/>
      <c r="X46" s="29"/>
    </row>
    <row r="47" spans="2:24" s="11" customFormat="1" ht="23.25">
      <c r="B47" s="14" t="s">
        <v>22</v>
      </c>
      <c r="C47" s="14"/>
      <c r="D47" s="11">
        <f>COUNTIF(B2:B38,3)</f>
        <v>0</v>
      </c>
      <c r="E47" s="52">
        <f>D47*100/$D$51</f>
        <v>0</v>
      </c>
      <c r="F47" s="52"/>
      <c r="G47" s="52"/>
      <c r="H47" s="52"/>
      <c r="I47" s="52"/>
      <c r="J47" s="15"/>
      <c r="K47" s="15"/>
      <c r="L47" s="15"/>
      <c r="M47" s="17" t="s">
        <v>21</v>
      </c>
      <c r="N47" s="17"/>
      <c r="O47" s="17"/>
      <c r="P47" s="17"/>
      <c r="Q47" s="17"/>
      <c r="R47" s="17"/>
      <c r="S47" s="17"/>
      <c r="T47" s="17"/>
      <c r="U47" s="17"/>
      <c r="V47" s="17"/>
      <c r="X47" s="29"/>
    </row>
    <row r="48" spans="2:24" s="11" customFormat="1" ht="23.25">
      <c r="B48" s="155" t="s">
        <v>23</v>
      </c>
      <c r="C48" s="155"/>
      <c r="D48" s="11">
        <f>COUNTIF(B2:B38,4)</f>
        <v>0</v>
      </c>
      <c r="E48" s="52">
        <f>D48*100/$D$51</f>
        <v>0</v>
      </c>
      <c r="F48" s="52"/>
      <c r="G48" s="52"/>
      <c r="H48" s="52"/>
      <c r="I48" s="52"/>
      <c r="J48" s="13"/>
      <c r="K48" s="13"/>
      <c r="L48" s="13"/>
      <c r="M48" s="17" t="s">
        <v>14</v>
      </c>
      <c r="N48" s="17"/>
      <c r="O48" s="17"/>
      <c r="P48" s="17"/>
      <c r="Q48" s="17"/>
      <c r="R48" s="17"/>
      <c r="S48" s="17"/>
      <c r="T48" s="17"/>
      <c r="U48" s="17"/>
      <c r="V48" s="17"/>
      <c r="X48" s="29"/>
    </row>
    <row r="49" spans="2:24" s="11" customFormat="1" ht="23.25">
      <c r="B49" s="155" t="s">
        <v>29</v>
      </c>
      <c r="C49" s="155"/>
      <c r="D49" s="11">
        <f>COUNTIF(B2:B38,5)</f>
        <v>0</v>
      </c>
      <c r="E49" s="52">
        <f>D49*100/$D$51</f>
        <v>0</v>
      </c>
      <c r="F49" s="52"/>
      <c r="G49" s="52"/>
      <c r="H49" s="52"/>
      <c r="I49" s="52"/>
      <c r="J49" s="13"/>
      <c r="K49" s="13"/>
      <c r="L49" s="13"/>
      <c r="M49" s="14" t="s">
        <v>13</v>
      </c>
      <c r="N49" s="14"/>
      <c r="O49" s="14"/>
      <c r="P49" s="14"/>
      <c r="Q49" s="14"/>
      <c r="R49" s="14"/>
      <c r="S49" s="14"/>
      <c r="T49" s="14"/>
      <c r="U49" s="14"/>
      <c r="V49" s="17"/>
      <c r="X49" s="29"/>
    </row>
    <row r="50" spans="4:24" s="11" customFormat="1" ht="23.25">
      <c r="D50" s="13"/>
      <c r="E50" s="13"/>
      <c r="F50" s="13"/>
      <c r="G50" s="13"/>
      <c r="H50" s="13"/>
      <c r="I50" s="13"/>
      <c r="J50" s="13"/>
      <c r="K50" s="13"/>
      <c r="L50" s="13"/>
      <c r="M50" s="6"/>
      <c r="N50" s="6"/>
      <c r="O50" s="6"/>
      <c r="P50" s="6"/>
      <c r="Q50" s="6"/>
      <c r="R50" s="6"/>
      <c r="S50" s="6"/>
      <c r="T50" s="6"/>
      <c r="U50" s="6"/>
      <c r="V50" s="17"/>
      <c r="X50" s="29"/>
    </row>
    <row r="51" spans="2:24" s="11" customFormat="1" ht="23.25">
      <c r="B51" s="12" t="s">
        <v>4</v>
      </c>
      <c r="C51" s="12"/>
      <c r="D51" s="22">
        <f>SUM(D45:D50)</f>
        <v>36</v>
      </c>
      <c r="E51" s="55">
        <f>SUM(E45:E50)</f>
        <v>100</v>
      </c>
      <c r="F51" s="55"/>
      <c r="G51" s="55"/>
      <c r="H51" s="55"/>
      <c r="I51" s="55"/>
      <c r="J51" s="13"/>
      <c r="K51" s="13"/>
      <c r="L51" s="13"/>
      <c r="M51" s="6"/>
      <c r="N51" s="6"/>
      <c r="O51" s="6"/>
      <c r="P51" s="6"/>
      <c r="Q51" s="6"/>
      <c r="R51" s="6"/>
      <c r="S51" s="6"/>
      <c r="T51" s="6"/>
      <c r="U51" s="6"/>
      <c r="V51" s="17"/>
      <c r="X51" s="29"/>
    </row>
    <row r="52" spans="4:24" s="11" customFormat="1" ht="23.25">
      <c r="D52" s="13"/>
      <c r="E52" s="13"/>
      <c r="F52" s="13"/>
      <c r="G52" s="13"/>
      <c r="H52" s="13"/>
      <c r="I52" s="13"/>
      <c r="J52" s="13"/>
      <c r="K52" s="13"/>
      <c r="L52" s="13"/>
      <c r="M52" s="6"/>
      <c r="N52" s="6"/>
      <c r="O52" s="6"/>
      <c r="P52" s="6"/>
      <c r="Q52" s="6"/>
      <c r="R52" s="6"/>
      <c r="S52" s="6"/>
      <c r="T52" s="6"/>
      <c r="U52" s="6"/>
      <c r="V52" s="17"/>
      <c r="X52" s="29"/>
    </row>
    <row r="53" spans="4:24" s="11" customFormat="1" ht="23.25">
      <c r="D53" s="13"/>
      <c r="E53" s="13"/>
      <c r="F53" s="13"/>
      <c r="G53" s="13"/>
      <c r="H53" s="13"/>
      <c r="I53" s="13"/>
      <c r="J53" s="13"/>
      <c r="K53" s="13"/>
      <c r="L53" s="13"/>
      <c r="M53" s="6"/>
      <c r="N53" s="6"/>
      <c r="O53" s="6"/>
      <c r="P53" s="6"/>
      <c r="Q53" s="6"/>
      <c r="R53" s="6"/>
      <c r="S53" s="6"/>
      <c r="T53" s="6"/>
      <c r="U53" s="6"/>
      <c r="V53" s="17"/>
      <c r="X53" s="29"/>
    </row>
    <row r="54" spans="1:24" s="11" customFormat="1" ht="23.25">
      <c r="A54" s="14"/>
      <c r="B54" s="11" t="s">
        <v>38</v>
      </c>
      <c r="C54" s="43"/>
      <c r="D54" s="13"/>
      <c r="E54" s="13"/>
      <c r="F54" s="13"/>
      <c r="G54" s="13"/>
      <c r="H54" s="13"/>
      <c r="I54" s="13"/>
      <c r="J54" s="13"/>
      <c r="K54" s="13"/>
      <c r="L54" s="13"/>
      <c r="M54" s="6"/>
      <c r="N54" s="6"/>
      <c r="O54" s="6"/>
      <c r="P54" s="6"/>
      <c r="Q54" s="6"/>
      <c r="R54" s="6"/>
      <c r="S54" s="6"/>
      <c r="T54" s="6"/>
      <c r="U54" s="6"/>
      <c r="V54" s="17"/>
      <c r="X54" s="29"/>
    </row>
    <row r="55" spans="1:24" s="11" customFormat="1" ht="23.25">
      <c r="A55" s="14"/>
      <c r="B55" s="14" t="s">
        <v>77</v>
      </c>
      <c r="D55" s="13">
        <f>COUNTIF(C2:C38,1)</f>
        <v>0</v>
      </c>
      <c r="E55" s="13">
        <f>D55*100/$B$39</f>
        <v>0</v>
      </c>
      <c r="F55" s="13"/>
      <c r="G55" s="13"/>
      <c r="H55" s="13"/>
      <c r="I55" s="13"/>
      <c r="J55" s="13"/>
      <c r="K55" s="13"/>
      <c r="L55" s="13"/>
      <c r="M55" s="44" t="s">
        <v>4</v>
      </c>
      <c r="N55" s="44"/>
      <c r="O55" s="44"/>
      <c r="P55" s="44"/>
      <c r="Q55" s="44"/>
      <c r="R55" s="44"/>
      <c r="S55" s="44"/>
      <c r="T55" s="44"/>
      <c r="U55" s="44"/>
      <c r="V55" s="43"/>
      <c r="X55" s="29"/>
    </row>
    <row r="56" spans="2:25" ht="23.25">
      <c r="B56" s="14" t="s">
        <v>24</v>
      </c>
      <c r="D56" s="13">
        <f>COUNTIF(C2:C38,2)</f>
        <v>0</v>
      </c>
      <c r="E56" s="13">
        <f>D56*100/$B$39</f>
        <v>0</v>
      </c>
      <c r="X56" s="29"/>
      <c r="Y56" s="11"/>
    </row>
    <row r="57" spans="2:25" ht="23.25">
      <c r="B57" s="14" t="s">
        <v>25</v>
      </c>
      <c r="C57" s="14"/>
      <c r="D57" s="13">
        <f>COUNTIF(C2:C38,3)</f>
        <v>0</v>
      </c>
      <c r="E57" s="13">
        <f>D57*100/$B$39</f>
        <v>0</v>
      </c>
      <c r="X57" s="29"/>
      <c r="Y57" s="11"/>
    </row>
    <row r="58" spans="13:25" ht="23.25">
      <c r="M58" s="21"/>
      <c r="N58" s="21"/>
      <c r="O58" s="21"/>
      <c r="P58" s="21"/>
      <c r="Q58" s="21"/>
      <c r="R58" s="21"/>
      <c r="S58" s="21"/>
      <c r="T58" s="21"/>
      <c r="U58" s="21"/>
      <c r="V58" s="21"/>
      <c r="Y58" s="38"/>
    </row>
    <row r="59" spans="4:5" ht="23.25">
      <c r="D59" s="13">
        <f>SUM(D55:D58)</f>
        <v>0</v>
      </c>
      <c r="E59" s="13">
        <f>SUM(E55:E58)</f>
        <v>0</v>
      </c>
    </row>
  </sheetData>
  <mergeCells count="4">
    <mergeCell ref="B49:C49"/>
    <mergeCell ref="B45:C45"/>
    <mergeCell ref="B46:C46"/>
    <mergeCell ref="B48:C4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G11" sqref="G11"/>
    </sheetView>
  </sheetViews>
  <sheetFormatPr defaultColWidth="9.140625" defaultRowHeight="21.75"/>
  <cols>
    <col min="1" max="1" width="9.421875" style="51" customWidth="1"/>
    <col min="2" max="2" width="11.57421875" style="51" customWidth="1"/>
    <col min="3" max="3" width="11.7109375" style="51" customWidth="1"/>
    <col min="4" max="7" width="9.140625" style="51" customWidth="1"/>
    <col min="8" max="8" width="8.00390625" style="51" customWidth="1"/>
    <col min="9" max="10" width="7.8515625" style="51" customWidth="1"/>
    <col min="11" max="11" width="9.57421875" style="51" customWidth="1"/>
    <col min="12" max="16384" width="9.140625" style="51" customWidth="1"/>
  </cols>
  <sheetData>
    <row r="1" spans="1:11" ht="24">
      <c r="A1" s="156" t="s">
        <v>15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24">
      <c r="A2" s="156" t="s">
        <v>73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24">
      <c r="A3" s="156" t="s">
        <v>74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24">
      <c r="A4" s="156" t="s">
        <v>115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1" ht="24">
      <c r="A5" s="156" t="s">
        <v>116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7" ht="24">
      <c r="A7" s="51" t="s">
        <v>117</v>
      </c>
    </row>
    <row r="8" ht="24">
      <c r="A8" s="51" t="s">
        <v>146</v>
      </c>
    </row>
    <row r="9" ht="24">
      <c r="A9" s="51" t="s">
        <v>143</v>
      </c>
    </row>
    <row r="10" ht="24">
      <c r="A10" s="51" t="s">
        <v>144</v>
      </c>
    </row>
    <row r="11" ht="24">
      <c r="A11" s="51" t="s">
        <v>145</v>
      </c>
    </row>
    <row r="12" ht="24">
      <c r="A12" s="51" t="s">
        <v>139</v>
      </c>
    </row>
    <row r="13" s="6" customFormat="1" ht="24">
      <c r="A13" s="1" t="s">
        <v>118</v>
      </c>
    </row>
    <row r="14" s="6" customFormat="1" ht="24">
      <c r="A14" s="1" t="s">
        <v>119</v>
      </c>
    </row>
    <row r="15" s="6" customFormat="1" ht="24">
      <c r="A15" s="1" t="s">
        <v>120</v>
      </c>
    </row>
    <row r="16" s="6" customFormat="1" ht="24">
      <c r="A16" s="1" t="s">
        <v>121</v>
      </c>
    </row>
    <row r="17" s="6" customFormat="1" ht="24">
      <c r="A17" s="1" t="s">
        <v>122</v>
      </c>
    </row>
    <row r="18" s="6" customFormat="1" ht="24">
      <c r="A18" s="1" t="s">
        <v>123</v>
      </c>
    </row>
    <row r="19" s="6" customFormat="1" ht="24">
      <c r="A19" s="30" t="s">
        <v>124</v>
      </c>
    </row>
    <row r="20" ht="24">
      <c r="A20" s="51" t="s">
        <v>125</v>
      </c>
    </row>
    <row r="21" ht="24">
      <c r="A21" s="51" t="s">
        <v>126</v>
      </c>
    </row>
  </sheetData>
  <mergeCells count="5">
    <mergeCell ref="A5:K5"/>
    <mergeCell ref="A1:K1"/>
    <mergeCell ref="A2:K2"/>
    <mergeCell ref="A4:K4"/>
    <mergeCell ref="A3:K3"/>
  </mergeCells>
  <printOptions/>
  <pageMargins left="0.7086614173228347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46">
      <selection activeCell="A46" sqref="A46"/>
    </sheetView>
  </sheetViews>
  <sheetFormatPr defaultColWidth="9.140625" defaultRowHeight="21.75"/>
  <cols>
    <col min="1" max="1" width="12.421875" style="6" customWidth="1"/>
    <col min="2" max="2" width="9.140625" style="6" customWidth="1"/>
    <col min="3" max="3" width="17.7109375" style="6" customWidth="1"/>
    <col min="4" max="4" width="34.8515625" style="6" customWidth="1"/>
    <col min="5" max="5" width="7.8515625" style="11" customWidth="1"/>
    <col min="6" max="6" width="8.00390625" style="11" customWidth="1"/>
    <col min="7" max="7" width="16.140625" style="11" bestFit="1" customWidth="1"/>
    <col min="8" max="16384" width="9.140625" style="6" customWidth="1"/>
  </cols>
  <sheetData>
    <row r="1" spans="1:8" ht="23.25">
      <c r="A1" s="168" t="s">
        <v>73</v>
      </c>
      <c r="B1" s="168"/>
      <c r="C1" s="168"/>
      <c r="D1" s="168"/>
      <c r="E1" s="168"/>
      <c r="F1" s="168"/>
      <c r="G1" s="168"/>
      <c r="H1" s="57"/>
    </row>
    <row r="2" spans="1:8" ht="23.25">
      <c r="A2" s="168" t="s">
        <v>74</v>
      </c>
      <c r="B2" s="168"/>
      <c r="C2" s="168"/>
      <c r="D2" s="168"/>
      <c r="E2" s="168"/>
      <c r="F2" s="168"/>
      <c r="G2" s="168"/>
      <c r="H2" s="57"/>
    </row>
    <row r="3" spans="1:8" ht="23.25">
      <c r="A3" s="168" t="s">
        <v>75</v>
      </c>
      <c r="B3" s="168"/>
      <c r="C3" s="168"/>
      <c r="D3" s="168"/>
      <c r="E3" s="168"/>
      <c r="F3" s="168"/>
      <c r="G3" s="168"/>
      <c r="H3" s="57"/>
    </row>
    <row r="4" spans="1:8" ht="23.25">
      <c r="A4" s="168" t="s">
        <v>76</v>
      </c>
      <c r="B4" s="168"/>
      <c r="C4" s="168"/>
      <c r="D4" s="168"/>
      <c r="E4" s="168"/>
      <c r="F4" s="168"/>
      <c r="G4" s="168"/>
      <c r="H4" s="57"/>
    </row>
    <row r="5" spans="1:8" ht="23.25">
      <c r="A5" s="56"/>
      <c r="B5" s="56"/>
      <c r="C5" s="56"/>
      <c r="D5" s="56"/>
      <c r="E5" s="56"/>
      <c r="F5" s="56"/>
      <c r="G5" s="56"/>
      <c r="H5" s="56"/>
    </row>
    <row r="6" spans="1:7" ht="23.25">
      <c r="A6" s="168"/>
      <c r="B6" s="168"/>
      <c r="C6" s="168"/>
      <c r="D6" s="168"/>
      <c r="E6" s="168"/>
      <c r="F6" s="168"/>
      <c r="G6" s="168"/>
    </row>
    <row r="7" ht="23.25">
      <c r="A7" s="46" t="s">
        <v>32</v>
      </c>
    </row>
    <row r="8" ht="10.5" customHeight="1"/>
    <row r="9" ht="23.25">
      <c r="A9" s="58" t="s">
        <v>90</v>
      </c>
    </row>
    <row r="10" ht="24" thickBot="1">
      <c r="A10" s="58"/>
    </row>
    <row r="11" spans="1:6" ht="24.75" thickBot="1" thickTop="1">
      <c r="A11" s="58"/>
      <c r="B11" s="158" t="s">
        <v>19</v>
      </c>
      <c r="C11" s="158"/>
      <c r="D11" s="158"/>
      <c r="E11" s="48" t="s">
        <v>8</v>
      </c>
      <c r="F11" s="48" t="s">
        <v>7</v>
      </c>
    </row>
    <row r="12" spans="1:6" ht="24" thickTop="1">
      <c r="A12" s="58"/>
      <c r="B12" s="113" t="str">
        <f>คีย์ข้อมูล!B45</f>
        <v>หญิง</v>
      </c>
      <c r="C12" s="113"/>
      <c r="D12" s="113"/>
      <c r="E12" s="112">
        <f>คีย์ข้อมูล!D45</f>
        <v>20</v>
      </c>
      <c r="F12" s="114">
        <f>คีย์ข้อมูล!E45</f>
        <v>55.55555555555556</v>
      </c>
    </row>
    <row r="13" spans="1:6" ht="24" thickBot="1">
      <c r="A13" s="58"/>
      <c r="B13" s="113" t="str">
        <f>คีย์ข้อมูล!B46</f>
        <v>ชาย</v>
      </c>
      <c r="C13" s="113"/>
      <c r="D13" s="113"/>
      <c r="E13" s="112">
        <f>คีย์ข้อมูล!D46</f>
        <v>16</v>
      </c>
      <c r="F13" s="114">
        <f>คีย์ข้อมูล!E46</f>
        <v>44.44444444444444</v>
      </c>
    </row>
    <row r="14" spans="1:6" ht="24.75" thickBot="1" thickTop="1">
      <c r="A14" s="58"/>
      <c r="B14" s="158" t="s">
        <v>4</v>
      </c>
      <c r="C14" s="158"/>
      <c r="D14" s="158"/>
      <c r="E14" s="61">
        <f>SUM(E12:E13)</f>
        <v>36</v>
      </c>
      <c r="F14" s="62">
        <f>SUM(F12:F13)</f>
        <v>100</v>
      </c>
    </row>
    <row r="15" ht="15.75" customHeight="1" thickTop="1">
      <c r="A15" s="58"/>
    </row>
    <row r="16" spans="1:2" ht="23.25">
      <c r="A16" s="58"/>
      <c r="B16" s="6" t="s">
        <v>127</v>
      </c>
    </row>
    <row r="17" ht="15" customHeight="1">
      <c r="A17" s="58"/>
    </row>
    <row r="18" ht="23.25">
      <c r="A18" s="58" t="s">
        <v>89</v>
      </c>
    </row>
    <row r="19" ht="15.75" customHeight="1" thickBot="1">
      <c r="A19" s="58"/>
    </row>
    <row r="20" spans="1:6" ht="24.75" thickBot="1" thickTop="1">
      <c r="A20" s="58"/>
      <c r="B20" s="158" t="s">
        <v>10</v>
      </c>
      <c r="C20" s="158"/>
      <c r="D20" s="158"/>
      <c r="E20" s="48" t="s">
        <v>8</v>
      </c>
      <c r="F20" s="48" t="s">
        <v>7</v>
      </c>
    </row>
    <row r="21" spans="1:6" ht="24" thickTop="1">
      <c r="A21" s="58"/>
      <c r="B21" s="164" t="str">
        <f>คีย์ข้อมูล!B55</f>
        <v>มหาวิทยาลัยนเรศวร</v>
      </c>
      <c r="C21" s="164"/>
      <c r="D21" s="164"/>
      <c r="E21" s="9">
        <v>20</v>
      </c>
      <c r="F21" s="60">
        <f>E21*100/36</f>
        <v>55.55555555555556</v>
      </c>
    </row>
    <row r="22" spans="1:6" ht="23.25">
      <c r="A22" s="58"/>
      <c r="B22" s="164" t="s">
        <v>83</v>
      </c>
      <c r="C22" s="164"/>
      <c r="D22" s="164"/>
      <c r="E22" s="9">
        <v>6</v>
      </c>
      <c r="F22" s="60">
        <f aca="true" t="shared" si="0" ref="F22:F28">E22*100/36</f>
        <v>16.666666666666668</v>
      </c>
    </row>
    <row r="23" spans="1:6" ht="23.25">
      <c r="A23" s="58"/>
      <c r="B23" s="59" t="s">
        <v>84</v>
      </c>
      <c r="C23" s="59"/>
      <c r="D23" s="59"/>
      <c r="E23" s="9">
        <v>1</v>
      </c>
      <c r="F23" s="60">
        <f t="shared" si="0"/>
        <v>2.7777777777777777</v>
      </c>
    </row>
    <row r="24" spans="1:6" ht="23.25">
      <c r="A24" s="58"/>
      <c r="B24" s="59" t="s">
        <v>85</v>
      </c>
      <c r="C24" s="59"/>
      <c r="D24" s="59"/>
      <c r="E24" s="9">
        <v>1</v>
      </c>
      <c r="F24" s="60">
        <f t="shared" si="0"/>
        <v>2.7777777777777777</v>
      </c>
    </row>
    <row r="25" spans="1:6" ht="23.25">
      <c r="A25" s="58"/>
      <c r="B25" s="59" t="s">
        <v>86</v>
      </c>
      <c r="C25" s="59"/>
      <c r="D25" s="59"/>
      <c r="E25" s="9">
        <v>1</v>
      </c>
      <c r="F25" s="60">
        <f t="shared" si="0"/>
        <v>2.7777777777777777</v>
      </c>
    </row>
    <row r="26" spans="1:6" ht="23.25">
      <c r="A26" s="58"/>
      <c r="B26" s="59" t="s">
        <v>87</v>
      </c>
      <c r="C26" s="59"/>
      <c r="D26" s="59"/>
      <c r="E26" s="9">
        <v>1</v>
      </c>
      <c r="F26" s="60">
        <f t="shared" si="0"/>
        <v>2.7777777777777777</v>
      </c>
    </row>
    <row r="27" spans="1:6" ht="23.25">
      <c r="A27" s="58"/>
      <c r="B27" s="59" t="s">
        <v>69</v>
      </c>
      <c r="C27" s="59"/>
      <c r="D27" s="59"/>
      <c r="E27" s="9">
        <v>1</v>
      </c>
      <c r="F27" s="60">
        <f t="shared" si="0"/>
        <v>2.7777777777777777</v>
      </c>
    </row>
    <row r="28" spans="1:6" ht="24" thickBot="1">
      <c r="A28" s="58"/>
      <c r="B28" s="59" t="s">
        <v>88</v>
      </c>
      <c r="C28" s="59"/>
      <c r="D28" s="59"/>
      <c r="E28" s="9">
        <v>5</v>
      </c>
      <c r="F28" s="60">
        <f t="shared" si="0"/>
        <v>13.88888888888889</v>
      </c>
    </row>
    <row r="29" spans="1:6" ht="24.75" thickBot="1" thickTop="1">
      <c r="A29" s="58"/>
      <c r="B29" s="158" t="s">
        <v>4</v>
      </c>
      <c r="C29" s="158"/>
      <c r="D29" s="158"/>
      <c r="E29" s="61">
        <f>SUM(E21:E28)</f>
        <v>36</v>
      </c>
      <c r="F29" s="62">
        <f>SUM(F21:F28)</f>
        <v>99.99999999999997</v>
      </c>
    </row>
    <row r="30" spans="1:6" ht="15.75" customHeight="1" thickTop="1">
      <c r="A30" s="58"/>
      <c r="B30" s="63"/>
      <c r="C30" s="63"/>
      <c r="D30" s="63"/>
      <c r="E30" s="64"/>
      <c r="F30" s="65"/>
    </row>
    <row r="31" spans="2:6" ht="23.25">
      <c r="B31" s="59" t="s">
        <v>128</v>
      </c>
      <c r="C31" s="9"/>
      <c r="D31" s="9"/>
      <c r="E31" s="66"/>
      <c r="F31" s="60"/>
    </row>
    <row r="32" spans="1:6" ht="23.25">
      <c r="A32" s="6" t="s">
        <v>92</v>
      </c>
      <c r="B32" s="9"/>
      <c r="C32" s="9"/>
      <c r="D32" s="9"/>
      <c r="E32" s="66"/>
      <c r="F32" s="60"/>
    </row>
    <row r="33" spans="2:6" ht="23.25">
      <c r="B33" s="9"/>
      <c r="C33" s="9"/>
      <c r="D33" s="9"/>
      <c r="E33" s="66"/>
      <c r="F33" s="60"/>
    </row>
    <row r="34" ht="23.25">
      <c r="A34" s="46" t="s">
        <v>33</v>
      </c>
    </row>
    <row r="35" ht="23.25">
      <c r="A35" s="58" t="s">
        <v>94</v>
      </c>
    </row>
    <row r="36" ht="7.5" customHeight="1" thickBot="1">
      <c r="A36" s="58"/>
    </row>
    <row r="37" spans="1:7" ht="24" thickTop="1">
      <c r="A37" s="160" t="s">
        <v>5</v>
      </c>
      <c r="B37" s="161"/>
      <c r="C37" s="161"/>
      <c r="D37" s="161"/>
      <c r="E37" s="165" t="s">
        <v>91</v>
      </c>
      <c r="F37" s="166"/>
      <c r="G37" s="167"/>
    </row>
    <row r="38" spans="1:7" ht="24" thickBot="1">
      <c r="A38" s="162"/>
      <c r="B38" s="163"/>
      <c r="C38" s="163"/>
      <c r="D38" s="163"/>
      <c r="E38" s="67"/>
      <c r="F38" s="67" t="s">
        <v>1</v>
      </c>
      <c r="G38" s="67" t="s">
        <v>9</v>
      </c>
    </row>
    <row r="39" spans="1:7" ht="24" thickTop="1">
      <c r="A39" s="68" t="s">
        <v>93</v>
      </c>
      <c r="B39" s="69"/>
      <c r="C39" s="69"/>
      <c r="D39" s="69"/>
      <c r="E39" s="70"/>
      <c r="F39" s="71"/>
      <c r="G39" s="72"/>
    </row>
    <row r="40" spans="1:7" ht="23.25">
      <c r="A40" s="73" t="s">
        <v>129</v>
      </c>
      <c r="B40" s="49"/>
      <c r="C40" s="49"/>
      <c r="D40" s="49"/>
      <c r="E40" s="74">
        <f>คีย์ข้อมูล!D41</f>
        <v>4.361111111111111</v>
      </c>
      <c r="F40" s="74">
        <f>คีย์ข้อมูล!D42</f>
        <v>0.5426273532033232</v>
      </c>
      <c r="G40" s="75" t="str">
        <f>IF(E40&gt;4.5,"มากที่สุด",IF(E40&gt;3.5,"มาก",IF(E40&gt;2.5,"ปานกลาง",IF(E40&gt;1.5,"น้อย",IF(E40&lt;=1.5,"น้อยที่สุด")))))</f>
        <v>มาก</v>
      </c>
    </row>
    <row r="41" spans="1:7" ht="23.25">
      <c r="A41" s="99" t="s">
        <v>34</v>
      </c>
      <c r="B41" s="100"/>
      <c r="C41" s="100"/>
      <c r="D41" s="100"/>
      <c r="E41" s="101">
        <f>คีย์ข้อมูล!E41</f>
        <v>3.7777777777777777</v>
      </c>
      <c r="F41" s="101">
        <f>คีย์ข้อมูล!E42</f>
        <v>0.8655670680001335</v>
      </c>
      <c r="G41" s="110" t="str">
        <f aca="true" t="shared" si="1" ref="G41:G64">IF(E41&gt;4.5,"มากที่สุด",IF(E41&gt;3.5,"มาก",IF(E41&gt;2.5,"ปานกลาง",IF(E41&gt;1.5,"น้อย",IF(E41&lt;=1.5,"น้อยที่สุด")))))</f>
        <v>มาก</v>
      </c>
    </row>
    <row r="42" spans="1:7" ht="23.25">
      <c r="A42" s="99" t="s">
        <v>130</v>
      </c>
      <c r="B42" s="100"/>
      <c r="C42" s="100"/>
      <c r="D42" s="100"/>
      <c r="E42" s="101">
        <f>คีย์ข้อมูล!F41</f>
        <v>4.388888888888889</v>
      </c>
      <c r="F42" s="101">
        <f>คีย์ข้อมูล!F42</f>
        <v>0.5989408641344806</v>
      </c>
      <c r="G42" s="110" t="str">
        <f>IF(E42&gt;4.5,"มากที่สุด",IF(E42&gt;3.5,"มาก",IF(E42&gt;2.5,"ปานกลาง",IF(E42&gt;1.5,"น้อย",IF(E42&lt;=1.5,"น้อยที่สุด")))))</f>
        <v>มาก</v>
      </c>
    </row>
    <row r="43" spans="1:7" ht="23.25">
      <c r="A43" s="99" t="s">
        <v>131</v>
      </c>
      <c r="B43" s="100"/>
      <c r="C43" s="100"/>
      <c r="D43" s="100"/>
      <c r="E43" s="101">
        <f>คีย์ข้อมูล!G41</f>
        <v>4.444444444444445</v>
      </c>
      <c r="F43" s="101">
        <f>คีย์ข้อมูล!G42</f>
        <v>0.6068393265552002</v>
      </c>
      <c r="G43" s="110" t="str">
        <f>IF(E43&gt;4.5,"มากที่สุด",IF(E43&gt;3.5,"มาก",IF(E43&gt;2.5,"ปานกลาง",IF(E43&gt;1.5,"น้อย",IF(E43&lt;=1.5,"น้อยที่สุด")))))</f>
        <v>มาก</v>
      </c>
    </row>
    <row r="44" spans="1:7" ht="23.25">
      <c r="A44" s="99" t="s">
        <v>35</v>
      </c>
      <c r="B44" s="100"/>
      <c r="C44" s="100"/>
      <c r="D44" s="100"/>
      <c r="E44" s="101">
        <f>คีย์ข้อมูล!H41</f>
        <v>4.444444444444445</v>
      </c>
      <c r="F44" s="101">
        <f>คีย์ข้อมูล!H42</f>
        <v>0.6522245206957694</v>
      </c>
      <c r="G44" s="110" t="str">
        <f>IF(E44&gt;4.5,"มากที่สุด",IF(E44&gt;3.5,"มาก",IF(E44&gt;2.5,"ปานกลาง",IF(E44&gt;1.5,"น้อย",IF(E44&lt;=1.5,"น้อยที่สุด")))))</f>
        <v>มาก</v>
      </c>
    </row>
    <row r="45" spans="1:7" ht="23.25">
      <c r="A45" s="76" t="s">
        <v>140</v>
      </c>
      <c r="B45" s="77"/>
      <c r="C45" s="77"/>
      <c r="D45" s="77"/>
      <c r="E45" s="78">
        <f>คีย์ข้อมูล!I41</f>
        <v>4.057142857142857</v>
      </c>
      <c r="F45" s="78">
        <f>คีย์ข้อมูล!I42</f>
        <v>0.7252933338781393</v>
      </c>
      <c r="G45" s="79" t="str">
        <f>IF(E45&gt;4.5,"มากที่สุด",IF(E45&gt;3.5,"มาก",IF(E45&gt;2.5,"ปานกลาง",IF(E45&gt;1.5,"น้อย",IF(E45&lt;=1.5,"น้อยที่สุด")))))</f>
        <v>มาก</v>
      </c>
    </row>
    <row r="46" spans="1:7" ht="23.25">
      <c r="A46" s="80"/>
      <c r="B46" s="81"/>
      <c r="C46" s="81" t="s">
        <v>95</v>
      </c>
      <c r="D46" s="81"/>
      <c r="E46" s="82">
        <f>AVERAGE(E40:E45)</f>
        <v>4.24563492063492</v>
      </c>
      <c r="F46" s="82">
        <f>AVERAGE(F40:F45)</f>
        <v>0.6652487444111744</v>
      </c>
      <c r="G46" s="83" t="str">
        <f>IF(E46&gt;4.5,"มากที่สุด",IF(E46&gt;3.5,"มาก",IF(E46&gt;2.5,"ปานกลาง",IF(E46&gt;1.5,"น้อย",IF(E46&lt;=1.5,"น้อยที่สุด")))))</f>
        <v>มาก</v>
      </c>
    </row>
    <row r="47" spans="1:7" ht="23.25">
      <c r="A47" s="84" t="s">
        <v>36</v>
      </c>
      <c r="B47" s="85"/>
      <c r="C47" s="85"/>
      <c r="D47" s="85"/>
      <c r="E47" s="86"/>
      <c r="F47" s="86"/>
      <c r="G47" s="86"/>
    </row>
    <row r="48" spans="1:7" ht="23.25">
      <c r="A48" s="87" t="s">
        <v>96</v>
      </c>
      <c r="B48" s="88"/>
      <c r="C48" s="88"/>
      <c r="D48" s="88"/>
      <c r="E48" s="89">
        <f>คีย์ข้อมูล!J41</f>
        <v>4.333333333333333</v>
      </c>
      <c r="F48" s="89">
        <f>คีย์ข้อมูล!J42</f>
        <v>0.828078671210825</v>
      </c>
      <c r="G48" s="90" t="str">
        <f t="shared" si="1"/>
        <v>มาก</v>
      </c>
    </row>
    <row r="49" spans="1:7" ht="23.25">
      <c r="A49" s="91" t="s">
        <v>37</v>
      </c>
      <c r="B49" s="92"/>
      <c r="C49" s="92"/>
      <c r="D49" s="92"/>
      <c r="E49" s="93">
        <f>คีย์ข้อมูล!K41</f>
        <v>4.277777777777778</v>
      </c>
      <c r="F49" s="93">
        <f>คีย์ข้อมูล!K42</f>
        <v>0.614636297152858</v>
      </c>
      <c r="G49" s="94" t="str">
        <f t="shared" si="1"/>
        <v>มาก</v>
      </c>
    </row>
    <row r="50" spans="1:7" ht="23.25">
      <c r="A50" s="95"/>
      <c r="B50" s="96"/>
      <c r="C50" s="96" t="s">
        <v>16</v>
      </c>
      <c r="D50" s="96"/>
      <c r="E50" s="97">
        <f>AVERAGE(E48:E49)</f>
        <v>4.305555555555555</v>
      </c>
      <c r="F50" s="97">
        <f>AVERAGE(F48:F49)</f>
        <v>0.7213574841818415</v>
      </c>
      <c r="G50" s="98" t="str">
        <f t="shared" si="1"/>
        <v>มาก</v>
      </c>
    </row>
    <row r="51" spans="1:7" ht="23.25">
      <c r="A51" s="84" t="s">
        <v>104</v>
      </c>
      <c r="B51" s="85"/>
      <c r="C51" s="85"/>
      <c r="D51" s="85"/>
      <c r="E51" s="86"/>
      <c r="F51" s="86"/>
      <c r="G51" s="86"/>
    </row>
    <row r="52" spans="1:7" ht="28.5" customHeight="1">
      <c r="A52" s="87" t="s">
        <v>97</v>
      </c>
      <c r="B52" s="88"/>
      <c r="C52" s="88"/>
      <c r="D52" s="88"/>
      <c r="E52" s="89">
        <f>คีย์ข้อมูล!L41</f>
        <v>4.428571428571429</v>
      </c>
      <c r="F52" s="89">
        <f>คีย์ข้อมูล!L42</f>
        <v>0.5576059269303894</v>
      </c>
      <c r="G52" s="90" t="str">
        <f t="shared" si="1"/>
        <v>มาก</v>
      </c>
    </row>
    <row r="53" spans="1:7" ht="23.25">
      <c r="A53" s="99" t="s">
        <v>98</v>
      </c>
      <c r="B53" s="100"/>
      <c r="C53" s="100"/>
      <c r="D53" s="142"/>
      <c r="E53" s="89">
        <f>คีย์ข้อมูล!M41</f>
        <v>4.029411764705882</v>
      </c>
      <c r="F53" s="89">
        <f>คีย์ข้อมูล!M42</f>
        <v>0.6735385578779491</v>
      </c>
      <c r="G53" s="90" t="str">
        <f>IF(E53&gt;4.5,"มากที่สุด",IF(E53&gt;3.5,"มาก",IF(E53&gt;2.5,"ปานกลาง",IF(E53&gt;1.5,"น้อย",IF(E53&lt;=1.5,"น้อยที่สุด")))))</f>
        <v>มาก</v>
      </c>
    </row>
    <row r="54" spans="1:7" ht="23.25">
      <c r="A54" s="99" t="s">
        <v>99</v>
      </c>
      <c r="B54" s="100"/>
      <c r="C54" s="100"/>
      <c r="D54" s="142"/>
      <c r="E54" s="89">
        <f>คีย์ข้อมูล!N41</f>
        <v>4.323529411764706</v>
      </c>
      <c r="F54" s="89">
        <f>คีย์ข้อมูล!N42</f>
        <v>0.534879665611335</v>
      </c>
      <c r="G54" s="90" t="str">
        <f t="shared" si="1"/>
        <v>มาก</v>
      </c>
    </row>
    <row r="55" spans="1:7" ht="23.25">
      <c r="A55" s="87" t="s">
        <v>100</v>
      </c>
      <c r="B55" s="88"/>
      <c r="C55" s="88"/>
      <c r="D55" s="88"/>
      <c r="E55" s="101">
        <f>คีย์ข้อมูล!O41</f>
        <v>4.088235294117647</v>
      </c>
      <c r="F55" s="101">
        <f>คีย์ข้อมูล!O42</f>
        <v>0.6682245611851778</v>
      </c>
      <c r="G55" s="90" t="str">
        <f>IF(E55&gt;4.5,"มากที่สุด",IF(E55&gt;3.5,"มาก",IF(E55&gt;2.5,"ปานกลาง",IF(E55&gt;1.5,"น้อย",IF(E55&lt;=1.5,"น้อยที่สุด")))))</f>
        <v>มาก</v>
      </c>
    </row>
    <row r="56" spans="1:7" ht="23.25">
      <c r="A56" s="99" t="s">
        <v>101</v>
      </c>
      <c r="B56" s="100"/>
      <c r="C56" s="100"/>
      <c r="D56" s="100"/>
      <c r="E56" s="101">
        <f>คีย์ข้อมูล!P41</f>
        <v>4.176470588235294</v>
      </c>
      <c r="F56" s="101">
        <f>คีย์ข้อมูล!P42</f>
        <v>0.6728766033613892</v>
      </c>
      <c r="G56" s="140" t="str">
        <f t="shared" si="1"/>
        <v>มาก</v>
      </c>
    </row>
    <row r="57" spans="1:7" ht="23.25">
      <c r="A57" s="99" t="s">
        <v>132</v>
      </c>
      <c r="B57" s="100"/>
      <c r="C57" s="100"/>
      <c r="D57" s="100"/>
      <c r="E57" s="101">
        <f>คีย์ข้อมูล!Q41</f>
        <v>4.638888888888889</v>
      </c>
      <c r="F57" s="101">
        <f>คีย์ข้อมูล!Q42</f>
        <v>0.4871361075732191</v>
      </c>
      <c r="G57" s="140" t="str">
        <f t="shared" si="1"/>
        <v>มากที่สุด</v>
      </c>
    </row>
    <row r="58" spans="1:7" ht="23.25">
      <c r="A58" s="99" t="s">
        <v>102</v>
      </c>
      <c r="B58" s="100"/>
      <c r="C58" s="100"/>
      <c r="D58" s="100"/>
      <c r="E58" s="101">
        <f>คีย์ข้อมูล!M41</f>
        <v>4.029411764705882</v>
      </c>
      <c r="F58" s="101">
        <f>คีย์ข้อมูล!R42</f>
        <v>0.7099072150416945</v>
      </c>
      <c r="G58" s="140" t="str">
        <f t="shared" si="1"/>
        <v>มาก</v>
      </c>
    </row>
    <row r="59" spans="1:7" ht="23.25">
      <c r="A59" s="99" t="s">
        <v>103</v>
      </c>
      <c r="B59" s="100"/>
      <c r="C59" s="100"/>
      <c r="D59" s="100"/>
      <c r="E59" s="101">
        <f>คีย์ข้อมูล!S41</f>
        <v>4.111111111111111</v>
      </c>
      <c r="F59" s="101">
        <f>คีย์ข้อมูล!S42</f>
        <v>0.7082282835267886</v>
      </c>
      <c r="G59" s="140" t="str">
        <f t="shared" si="1"/>
        <v>มาก</v>
      </c>
    </row>
    <row r="60" spans="1:7" ht="23.25">
      <c r="A60" s="151" t="s">
        <v>107</v>
      </c>
      <c r="B60" s="152"/>
      <c r="C60" s="152"/>
      <c r="D60" s="152"/>
      <c r="E60" s="153"/>
      <c r="F60" s="153"/>
      <c r="G60" s="154"/>
    </row>
    <row r="61" spans="1:7" ht="23.25">
      <c r="A61" s="87" t="s">
        <v>105</v>
      </c>
      <c r="B61" s="88"/>
      <c r="C61" s="88"/>
      <c r="D61" s="88"/>
      <c r="E61" s="89">
        <f>คีย์ข้อมูล!T41</f>
        <v>4.5588235294117645</v>
      </c>
      <c r="F61" s="89">
        <f>คีย์ข้อมูล!T42</f>
        <v>0.5039947372613781</v>
      </c>
      <c r="G61" s="90" t="str">
        <f t="shared" si="1"/>
        <v>มากที่สุด</v>
      </c>
    </row>
    <row r="62" spans="1:7" ht="23.25">
      <c r="A62" s="76" t="s">
        <v>106</v>
      </c>
      <c r="B62" s="77"/>
      <c r="C62" s="77"/>
      <c r="D62" s="77"/>
      <c r="E62" s="78">
        <f>คีย์ข้อมูล!U41</f>
        <v>4.647058823529412</v>
      </c>
      <c r="F62" s="78">
        <f>คีย์ข้อมูล!U42</f>
        <v>0.48507125007266555</v>
      </c>
      <c r="G62" s="141" t="str">
        <f t="shared" si="1"/>
        <v>มากที่สุด</v>
      </c>
    </row>
    <row r="63" spans="1:7" ht="23.25">
      <c r="A63" s="95"/>
      <c r="B63" s="96"/>
      <c r="C63" s="96" t="s">
        <v>108</v>
      </c>
      <c r="D63" s="96"/>
      <c r="E63" s="138">
        <f>AVERAGE(E52:E62)</f>
        <v>4.303151260504202</v>
      </c>
      <c r="F63" s="138">
        <f>AVERAGE(F52:F62)</f>
        <v>0.6001462908441987</v>
      </c>
      <c r="G63" s="139" t="str">
        <f t="shared" si="1"/>
        <v>มาก</v>
      </c>
    </row>
    <row r="64" spans="1:7" ht="24" thickBot="1">
      <c r="A64" s="115" t="s">
        <v>109</v>
      </c>
      <c r="B64" s="81"/>
      <c r="C64" s="81"/>
      <c r="D64" s="81"/>
      <c r="E64" s="124">
        <f>คีย์ข้อมูล!V41</f>
        <v>4.382352941176471</v>
      </c>
      <c r="F64" s="82">
        <f>คีย์ข้อมูล!V42</f>
        <v>0.5512908203729228</v>
      </c>
      <c r="G64" s="125" t="str">
        <f t="shared" si="1"/>
        <v>มาก</v>
      </c>
    </row>
    <row r="65" spans="1:7" ht="24.75" thickBot="1" thickTop="1">
      <c r="A65" s="157" t="s">
        <v>17</v>
      </c>
      <c r="B65" s="158"/>
      <c r="C65" s="158"/>
      <c r="D65" s="159"/>
      <c r="E65" s="102">
        <f>คีย์ข้อมูล!W41</f>
        <v>4.303943682736253</v>
      </c>
      <c r="F65" s="102">
        <f>คีย์ข้อมูล!W42</f>
        <v>0.6676390861720052</v>
      </c>
      <c r="G65" s="103" t="str">
        <f>IF(E65&gt;4.5,"มากที่สุด",IF(E65&gt;3.5,"มาก",IF(E65&gt;2.5,"ปานกลาง",IF(E65&gt;1.5,"น้อย",IF(E65&lt;=1.5,"น้อยที่สุด")))))</f>
        <v>มาก</v>
      </c>
    </row>
    <row r="66" spans="1:7" ht="24" thickTop="1">
      <c r="A66" s="49"/>
      <c r="B66" s="49"/>
      <c r="C66" s="49"/>
      <c r="D66" s="49"/>
      <c r="E66" s="27"/>
      <c r="F66" s="27"/>
      <c r="G66" s="27"/>
    </row>
    <row r="67" spans="1:7" ht="23.25">
      <c r="A67" s="49"/>
      <c r="B67" s="49"/>
      <c r="C67" s="49"/>
      <c r="D67" s="49"/>
      <c r="E67" s="27"/>
      <c r="F67" s="27"/>
      <c r="G67" s="27"/>
    </row>
    <row r="68" spans="1:7" ht="23.25">
      <c r="A68" s="49"/>
      <c r="B68" s="49"/>
      <c r="C68" s="49"/>
      <c r="D68" s="49"/>
      <c r="E68" s="27"/>
      <c r="F68" s="27"/>
      <c r="G68" s="27"/>
    </row>
    <row r="69" spans="1:7" ht="23.25">
      <c r="A69" s="49"/>
      <c r="B69" s="49"/>
      <c r="C69" s="49"/>
      <c r="D69" s="49"/>
      <c r="E69" s="27"/>
      <c r="F69" s="27"/>
      <c r="G69" s="27"/>
    </row>
    <row r="70" spans="1:7" ht="23.25">
      <c r="A70" s="49"/>
      <c r="B70" s="49"/>
      <c r="C70" s="49"/>
      <c r="D70" s="49"/>
      <c r="E70" s="27"/>
      <c r="F70" s="27"/>
      <c r="G70" s="27"/>
    </row>
    <row r="71" spans="1:7" ht="23.25">
      <c r="A71" s="49"/>
      <c r="B71" s="49"/>
      <c r="C71" s="49"/>
      <c r="D71" s="49"/>
      <c r="E71" s="27"/>
      <c r="F71" s="27"/>
      <c r="G71" s="27"/>
    </row>
    <row r="72" spans="1:7" ht="23.25">
      <c r="A72" s="49"/>
      <c r="B72" s="49"/>
      <c r="C72" s="49"/>
      <c r="D72" s="49"/>
      <c r="E72" s="27"/>
      <c r="F72" s="27"/>
      <c r="G72" s="27"/>
    </row>
    <row r="73" spans="1:7" ht="23.25">
      <c r="A73" s="49"/>
      <c r="B73" s="49"/>
      <c r="C73" s="49"/>
      <c r="D73" s="49"/>
      <c r="E73" s="27"/>
      <c r="F73" s="27"/>
      <c r="G73" s="27"/>
    </row>
    <row r="74" spans="1:7" ht="23.25">
      <c r="A74" s="49"/>
      <c r="B74" s="49"/>
      <c r="C74" s="49"/>
      <c r="D74" s="49"/>
      <c r="E74" s="27"/>
      <c r="F74" s="27"/>
      <c r="G74" s="27"/>
    </row>
    <row r="75" spans="1:7" ht="23.25">
      <c r="A75" s="49"/>
      <c r="B75" s="49"/>
      <c r="C75" s="49"/>
      <c r="D75" s="49"/>
      <c r="E75" s="27"/>
      <c r="F75" s="27"/>
      <c r="G75" s="27"/>
    </row>
    <row r="76" spans="1:7" ht="23.25">
      <c r="A76" s="49"/>
      <c r="B76" s="49"/>
      <c r="C76" s="49"/>
      <c r="D76" s="49"/>
      <c r="E76" s="27"/>
      <c r="F76" s="27"/>
      <c r="G76" s="27"/>
    </row>
    <row r="77" spans="1:7" ht="23.25">
      <c r="A77" s="49"/>
      <c r="B77" s="49"/>
      <c r="C77" s="49"/>
      <c r="D77" s="49"/>
      <c r="E77" s="27"/>
      <c r="F77" s="27"/>
      <c r="G77" s="27"/>
    </row>
    <row r="78" spans="1:7" ht="23.25">
      <c r="A78" s="49"/>
      <c r="B78" s="49"/>
      <c r="C78" s="49"/>
      <c r="D78" s="49"/>
      <c r="E78" s="27"/>
      <c r="F78" s="27"/>
      <c r="G78" s="27"/>
    </row>
    <row r="79" spans="1:7" ht="23.25">
      <c r="A79" s="49"/>
      <c r="B79" s="49"/>
      <c r="C79" s="49"/>
      <c r="D79" s="49"/>
      <c r="E79" s="27"/>
      <c r="F79" s="27"/>
      <c r="G79" s="27"/>
    </row>
    <row r="80" spans="1:7" ht="23.25">
      <c r="A80" s="49"/>
      <c r="B80" s="49"/>
      <c r="C80" s="49"/>
      <c r="D80" s="49"/>
      <c r="E80" s="27"/>
      <c r="F80" s="27"/>
      <c r="G80" s="27"/>
    </row>
    <row r="81" spans="1:7" ht="23.25">
      <c r="A81" s="49"/>
      <c r="B81" s="49"/>
      <c r="C81" s="49"/>
      <c r="D81" s="49"/>
      <c r="E81" s="27"/>
      <c r="F81" s="27"/>
      <c r="G81" s="27"/>
    </row>
    <row r="82" spans="1:7" ht="23.25">
      <c r="A82" s="49"/>
      <c r="B82" s="49"/>
      <c r="C82" s="49"/>
      <c r="D82" s="49"/>
      <c r="E82" s="27"/>
      <c r="F82" s="27"/>
      <c r="G82" s="27"/>
    </row>
    <row r="83" spans="1:7" ht="23.25">
      <c r="A83" s="49"/>
      <c r="B83" s="49"/>
      <c r="C83" s="49"/>
      <c r="D83" s="49"/>
      <c r="E83" s="27"/>
      <c r="F83" s="27"/>
      <c r="G83" s="27"/>
    </row>
    <row r="84" spans="1:7" ht="23.25">
      <c r="A84" s="49"/>
      <c r="B84" s="49"/>
      <c r="C84" s="49"/>
      <c r="D84" s="49"/>
      <c r="E84" s="27"/>
      <c r="F84" s="27"/>
      <c r="G84" s="27"/>
    </row>
    <row r="85" spans="1:7" ht="23.25">
      <c r="A85" s="49"/>
      <c r="B85" s="49"/>
      <c r="C85" s="49"/>
      <c r="D85" s="49"/>
      <c r="E85" s="27"/>
      <c r="F85" s="27"/>
      <c r="G85" s="27"/>
    </row>
    <row r="86" spans="1:7" ht="23.25">
      <c r="A86" s="49"/>
      <c r="B86" s="49"/>
      <c r="C86" s="49"/>
      <c r="D86" s="49"/>
      <c r="E86" s="27"/>
      <c r="F86" s="27"/>
      <c r="G86" s="27"/>
    </row>
    <row r="87" spans="1:7" ht="23.25">
      <c r="A87" s="49"/>
      <c r="B87" s="49"/>
      <c r="C87" s="49"/>
      <c r="D87" s="49"/>
      <c r="E87" s="27"/>
      <c r="F87" s="27"/>
      <c r="G87" s="27"/>
    </row>
    <row r="88" spans="1:7" ht="23.25">
      <c r="A88" s="49"/>
      <c r="B88" s="49"/>
      <c r="C88" s="49"/>
      <c r="D88" s="49"/>
      <c r="E88" s="27"/>
      <c r="F88" s="27"/>
      <c r="G88" s="27"/>
    </row>
    <row r="89" spans="1:7" ht="23.25">
      <c r="A89" s="49"/>
      <c r="B89" s="49"/>
      <c r="C89" s="49"/>
      <c r="D89" s="49"/>
      <c r="E89" s="27"/>
      <c r="F89" s="27"/>
      <c r="G89" s="27"/>
    </row>
    <row r="90" spans="1:7" ht="23.25">
      <c r="A90" s="49"/>
      <c r="B90" s="49"/>
      <c r="C90" s="49"/>
      <c r="D90" s="49"/>
      <c r="E90" s="27"/>
      <c r="F90" s="27"/>
      <c r="G90" s="27"/>
    </row>
    <row r="91" spans="1:7" ht="23.25">
      <c r="A91" s="49"/>
      <c r="B91" s="49"/>
      <c r="C91" s="49"/>
      <c r="D91" s="49"/>
      <c r="E91" s="27"/>
      <c r="F91" s="27"/>
      <c r="G91" s="27"/>
    </row>
    <row r="92" spans="1:7" ht="23.25">
      <c r="A92" s="49"/>
      <c r="B92" s="49"/>
      <c r="C92" s="49"/>
      <c r="D92" s="49"/>
      <c r="E92" s="27"/>
      <c r="F92" s="27"/>
      <c r="G92" s="27"/>
    </row>
    <row r="93" spans="1:7" ht="23.25">
      <c r="A93" s="49"/>
      <c r="B93" s="49"/>
      <c r="C93" s="49"/>
      <c r="D93" s="49"/>
      <c r="E93" s="27"/>
      <c r="F93" s="27"/>
      <c r="G93" s="27"/>
    </row>
    <row r="94" spans="1:7" ht="23.25">
      <c r="A94" s="49"/>
      <c r="B94" s="49"/>
      <c r="C94" s="49"/>
      <c r="D94" s="49"/>
      <c r="E94" s="27"/>
      <c r="F94" s="27"/>
      <c r="G94" s="27"/>
    </row>
    <row r="95" spans="1:7" ht="23.25">
      <c r="A95" s="49"/>
      <c r="B95" s="49"/>
      <c r="C95" s="49"/>
      <c r="D95" s="49"/>
      <c r="E95" s="27"/>
      <c r="F95" s="27"/>
      <c r="G95" s="27"/>
    </row>
    <row r="96" spans="1:7" ht="23.25">
      <c r="A96" s="49"/>
      <c r="B96" s="49"/>
      <c r="C96" s="49"/>
      <c r="D96" s="49"/>
      <c r="E96" s="27"/>
      <c r="F96" s="27"/>
      <c r="G96" s="27"/>
    </row>
    <row r="97" spans="1:7" ht="23.25">
      <c r="A97" s="49"/>
      <c r="B97" s="49"/>
      <c r="C97" s="49"/>
      <c r="D97" s="49"/>
      <c r="E97" s="27"/>
      <c r="F97" s="27"/>
      <c r="G97" s="27"/>
    </row>
    <row r="98" spans="1:7" ht="23.25">
      <c r="A98" s="49"/>
      <c r="B98" s="49"/>
      <c r="C98" s="49"/>
      <c r="D98" s="49"/>
      <c r="E98" s="27"/>
      <c r="F98" s="27"/>
      <c r="G98" s="27"/>
    </row>
    <row r="99" spans="1:7" ht="23.25">
      <c r="A99" s="49"/>
      <c r="B99" s="49"/>
      <c r="C99" s="49"/>
      <c r="D99" s="49"/>
      <c r="E99" s="27"/>
      <c r="F99" s="27"/>
      <c r="G99" s="27"/>
    </row>
    <row r="100" spans="1:7" ht="23.25">
      <c r="A100" s="49"/>
      <c r="B100" s="49"/>
      <c r="C100" s="49"/>
      <c r="D100" s="49"/>
      <c r="E100" s="27"/>
      <c r="F100" s="27"/>
      <c r="G100" s="27"/>
    </row>
    <row r="101" spans="1:7" ht="23.25">
      <c r="A101" s="49"/>
      <c r="B101" s="49"/>
      <c r="C101" s="49"/>
      <c r="D101" s="49"/>
      <c r="E101" s="27"/>
      <c r="F101" s="27"/>
      <c r="G101" s="27"/>
    </row>
    <row r="102" spans="1:7" ht="23.25">
      <c r="A102" s="49"/>
      <c r="B102" s="49"/>
      <c r="C102" s="49"/>
      <c r="D102" s="49"/>
      <c r="E102" s="27"/>
      <c r="F102" s="27"/>
      <c r="G102" s="27"/>
    </row>
    <row r="103" spans="1:7" ht="23.25">
      <c r="A103" s="49"/>
      <c r="B103" s="49"/>
      <c r="C103" s="49"/>
      <c r="D103" s="49"/>
      <c r="E103" s="27"/>
      <c r="F103" s="27"/>
      <c r="G103" s="27"/>
    </row>
    <row r="104" spans="1:7" ht="23.25">
      <c r="A104" s="49"/>
      <c r="B104" s="49"/>
      <c r="C104" s="49"/>
      <c r="D104" s="49"/>
      <c r="E104" s="27"/>
      <c r="F104" s="27"/>
      <c r="G104" s="27"/>
    </row>
    <row r="105" spans="1:7" ht="23.25">
      <c r="A105" s="49"/>
      <c r="B105" s="49"/>
      <c r="C105" s="49"/>
      <c r="D105" s="49"/>
      <c r="E105" s="27"/>
      <c r="F105" s="27"/>
      <c r="G105" s="27"/>
    </row>
    <row r="106" spans="1:7" ht="23.25">
      <c r="A106" s="49"/>
      <c r="B106" s="49"/>
      <c r="C106" s="49"/>
      <c r="D106" s="49"/>
      <c r="E106" s="27"/>
      <c r="F106" s="27"/>
      <c r="G106" s="27"/>
    </row>
  </sheetData>
  <mergeCells count="14">
    <mergeCell ref="B11:D11"/>
    <mergeCell ref="E37:G37"/>
    <mergeCell ref="B14:D14"/>
    <mergeCell ref="A1:G1"/>
    <mergeCell ref="A3:G3"/>
    <mergeCell ref="A4:G4"/>
    <mergeCell ref="A6:G6"/>
    <mergeCell ref="A2:G2"/>
    <mergeCell ref="A65:D65"/>
    <mergeCell ref="A37:D38"/>
    <mergeCell ref="B20:D20"/>
    <mergeCell ref="B21:D21"/>
    <mergeCell ref="B22:D22"/>
    <mergeCell ref="B29:D29"/>
  </mergeCells>
  <printOptions/>
  <pageMargins left="0.31496062992125984" right="0.11811023622047245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Equation.3" shapeId="149593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D55"/>
  <sheetViews>
    <sheetView zoomScale="110" zoomScaleNormal="110" workbookViewId="0" topLeftCell="A1">
      <selection activeCell="C7" sqref="C7"/>
    </sheetView>
  </sheetViews>
  <sheetFormatPr defaultColWidth="9.140625" defaultRowHeight="21.75"/>
  <cols>
    <col min="1" max="1" width="6.7109375" style="6" customWidth="1"/>
    <col min="2" max="2" width="6.421875" style="6" customWidth="1"/>
    <col min="3" max="3" width="75.8515625" style="6" customWidth="1"/>
    <col min="4" max="4" width="10.421875" style="6" customWidth="1"/>
    <col min="5" max="16384" width="9.140625" style="6" customWidth="1"/>
  </cols>
  <sheetData>
    <row r="1" ht="12" customHeight="1"/>
    <row r="2" ht="23.25">
      <c r="B2" s="6" t="s">
        <v>110</v>
      </c>
    </row>
    <row r="3" ht="23.25">
      <c r="B3" s="6" t="s">
        <v>111</v>
      </c>
    </row>
    <row r="4" ht="23.25">
      <c r="B4" s="6" t="s">
        <v>114</v>
      </c>
    </row>
    <row r="5" ht="23.25">
      <c r="B5" s="6" t="s">
        <v>112</v>
      </c>
    </row>
    <row r="6" ht="23.25">
      <c r="B6" s="6" t="s">
        <v>113</v>
      </c>
    </row>
    <row r="7" ht="23.25">
      <c r="B7" s="6" t="s">
        <v>133</v>
      </c>
    </row>
    <row r="8" ht="23.25">
      <c r="B8" s="49" t="s">
        <v>134</v>
      </c>
    </row>
    <row r="9" ht="23.25">
      <c r="B9" s="49" t="s">
        <v>135</v>
      </c>
    </row>
    <row r="10" ht="9.75" customHeight="1"/>
    <row r="11" ht="23.25">
      <c r="A11" s="46" t="s">
        <v>18</v>
      </c>
    </row>
    <row r="12" ht="23.25">
      <c r="B12" s="6" t="s">
        <v>26</v>
      </c>
    </row>
    <row r="13" ht="9" customHeight="1" thickBot="1"/>
    <row r="14" spans="2:4" ht="24.75" thickBot="1" thickTop="1">
      <c r="B14" s="47" t="s">
        <v>0</v>
      </c>
      <c r="C14" s="47" t="s">
        <v>5</v>
      </c>
      <c r="D14" s="48" t="s">
        <v>6</v>
      </c>
    </row>
    <row r="15" spans="2:4" ht="24" thickTop="1">
      <c r="B15" s="104">
        <v>1</v>
      </c>
      <c r="C15" s="105" t="s">
        <v>62</v>
      </c>
      <c r="D15" s="106">
        <v>6</v>
      </c>
    </row>
    <row r="16" spans="2:4" ht="23.25">
      <c r="B16" s="104">
        <v>2</v>
      </c>
      <c r="C16" s="105" t="s">
        <v>45</v>
      </c>
      <c r="D16" s="106">
        <v>2</v>
      </c>
    </row>
    <row r="17" spans="2:4" ht="23.25">
      <c r="B17" s="104">
        <v>3</v>
      </c>
      <c r="C17" s="105" t="s">
        <v>41</v>
      </c>
      <c r="D17" s="106">
        <v>1</v>
      </c>
    </row>
    <row r="18" spans="2:4" ht="23.25">
      <c r="B18" s="104">
        <v>4</v>
      </c>
      <c r="C18" s="126" t="s">
        <v>51</v>
      </c>
      <c r="D18" s="112">
        <v>1</v>
      </c>
    </row>
    <row r="19" spans="2:4" ht="23.25">
      <c r="B19" s="104">
        <v>5</v>
      </c>
      <c r="C19" s="105" t="s">
        <v>66</v>
      </c>
      <c r="D19" s="106">
        <v>1</v>
      </c>
    </row>
    <row r="20" spans="2:4" ht="23.25">
      <c r="B20" s="104">
        <v>6</v>
      </c>
      <c r="C20" s="105" t="s">
        <v>136</v>
      </c>
      <c r="D20" s="106">
        <v>1</v>
      </c>
    </row>
    <row r="21" spans="2:4" ht="23.25">
      <c r="B21" s="104">
        <v>7</v>
      </c>
      <c r="C21" s="105" t="s">
        <v>70</v>
      </c>
      <c r="D21" s="106"/>
    </row>
    <row r="22" spans="2:4" ht="23.25">
      <c r="B22" s="143"/>
      <c r="C22" s="144" t="s">
        <v>71</v>
      </c>
      <c r="D22" s="145">
        <v>1</v>
      </c>
    </row>
    <row r="23" spans="2:4" ht="24" thickBot="1">
      <c r="B23" s="128"/>
      <c r="C23" s="107"/>
      <c r="D23" s="128">
        <f>SUM(D15:D22)</f>
        <v>13</v>
      </c>
    </row>
    <row r="24" spans="1:3" s="49" customFormat="1" ht="12.75" customHeight="1" thickTop="1">
      <c r="A24" s="27"/>
      <c r="C24" s="27"/>
    </row>
    <row r="25" spans="1:3" s="49" customFormat="1" ht="23.25">
      <c r="A25" s="27"/>
      <c r="B25" s="49" t="s">
        <v>27</v>
      </c>
      <c r="C25" s="27"/>
    </row>
    <row r="26" spans="1:3" s="49" customFormat="1" ht="13.5" customHeight="1" thickBot="1">
      <c r="A26" s="27"/>
      <c r="C26" s="27"/>
    </row>
    <row r="27" spans="2:4" ht="24.75" thickBot="1" thickTop="1">
      <c r="B27" s="47" t="s">
        <v>0</v>
      </c>
      <c r="C27" s="47" t="s">
        <v>5</v>
      </c>
      <c r="D27" s="48" t="s">
        <v>6</v>
      </c>
    </row>
    <row r="28" spans="2:4" ht="24" thickTop="1">
      <c r="B28" s="45">
        <v>1</v>
      </c>
      <c r="C28" s="49" t="s">
        <v>67</v>
      </c>
      <c r="D28" s="27">
        <v>3</v>
      </c>
    </row>
    <row r="29" spans="2:4" s="108" customFormat="1" ht="23.25">
      <c r="B29" s="104">
        <v>2</v>
      </c>
      <c r="C29" s="126" t="s">
        <v>31</v>
      </c>
      <c r="D29" s="112">
        <v>2</v>
      </c>
    </row>
    <row r="30" spans="2:4" ht="23.25">
      <c r="B30" s="45">
        <v>3</v>
      </c>
      <c r="C30" s="49" t="s">
        <v>30</v>
      </c>
      <c r="D30" s="27">
        <v>1</v>
      </c>
    </row>
    <row r="31" spans="2:4" ht="23.25">
      <c r="B31" s="45">
        <v>4</v>
      </c>
      <c r="C31" s="49" t="s">
        <v>52</v>
      </c>
      <c r="D31" s="27">
        <v>1</v>
      </c>
    </row>
    <row r="32" spans="2:4" ht="23.25">
      <c r="B32" s="45">
        <v>5</v>
      </c>
      <c r="C32" s="49" t="s">
        <v>55</v>
      </c>
      <c r="D32" s="27">
        <v>1</v>
      </c>
    </row>
    <row r="33" spans="2:4" ht="23.25">
      <c r="B33" s="45">
        <v>6</v>
      </c>
      <c r="C33" s="49" t="s">
        <v>56</v>
      </c>
      <c r="D33" s="27">
        <v>1</v>
      </c>
    </row>
    <row r="34" spans="2:4" ht="23.25">
      <c r="B34" s="147">
        <v>7</v>
      </c>
      <c r="C34" s="92" t="s">
        <v>63</v>
      </c>
      <c r="D34" s="148">
        <v>1</v>
      </c>
    </row>
    <row r="35" spans="2:4" ht="24" thickBot="1">
      <c r="B35" s="50"/>
      <c r="C35" s="50"/>
      <c r="D35" s="146">
        <f>SUM(D28:D34)</f>
        <v>10</v>
      </c>
    </row>
    <row r="36" spans="1:3" s="49" customFormat="1" ht="24" thickTop="1">
      <c r="A36" s="27"/>
      <c r="B36" s="49" t="s">
        <v>28</v>
      </c>
      <c r="C36" s="27"/>
    </row>
    <row r="37" spans="1:3" s="49" customFormat="1" ht="12" customHeight="1" thickBot="1">
      <c r="A37" s="27"/>
      <c r="C37" s="27"/>
    </row>
    <row r="38" spans="2:4" ht="24.75" thickBot="1" thickTop="1">
      <c r="B38" s="47" t="s">
        <v>0</v>
      </c>
      <c r="C38" s="47" t="s">
        <v>5</v>
      </c>
      <c r="D38" s="48" t="s">
        <v>6</v>
      </c>
    </row>
    <row r="39" spans="2:4" ht="24" thickTop="1">
      <c r="B39" s="104">
        <v>1</v>
      </c>
      <c r="C39" s="109" t="s">
        <v>46</v>
      </c>
      <c r="D39" s="27"/>
    </row>
    <row r="40" spans="2:4" ht="23.25">
      <c r="B40" s="129"/>
      <c r="C40" s="109" t="s">
        <v>47</v>
      </c>
      <c r="D40" s="27">
        <v>2</v>
      </c>
    </row>
    <row r="41" spans="2:4" ht="23.25">
      <c r="B41" s="45">
        <v>2</v>
      </c>
      <c r="C41" s="49" t="s">
        <v>42</v>
      </c>
      <c r="D41" s="27">
        <v>1</v>
      </c>
    </row>
    <row r="42" spans="2:4" s="108" customFormat="1" ht="23.25">
      <c r="B42" s="104">
        <v>3</v>
      </c>
      <c r="C42" s="126" t="s">
        <v>137</v>
      </c>
      <c r="D42" s="112">
        <v>1</v>
      </c>
    </row>
    <row r="43" spans="2:4" ht="46.5">
      <c r="B43" s="111">
        <v>4</v>
      </c>
      <c r="C43" s="109" t="s">
        <v>44</v>
      </c>
      <c r="D43" s="27">
        <v>1</v>
      </c>
    </row>
    <row r="44" spans="2:4" ht="23.25">
      <c r="B44" s="111">
        <v>5</v>
      </c>
      <c r="C44" s="109" t="s">
        <v>43</v>
      </c>
      <c r="D44" s="27">
        <v>1</v>
      </c>
    </row>
    <row r="45" spans="2:4" ht="23.25">
      <c r="B45" s="111">
        <v>6</v>
      </c>
      <c r="C45" s="109" t="s">
        <v>138</v>
      </c>
      <c r="D45" s="27">
        <v>1</v>
      </c>
    </row>
    <row r="46" spans="2:4" ht="23.25">
      <c r="B46" s="111">
        <v>7</v>
      </c>
      <c r="C46" s="109" t="s">
        <v>48</v>
      </c>
      <c r="D46" s="27"/>
    </row>
    <row r="47" spans="2:4" ht="23.25">
      <c r="B47" s="111"/>
      <c r="C47" s="109" t="s">
        <v>49</v>
      </c>
      <c r="D47" s="27">
        <v>1</v>
      </c>
    </row>
    <row r="48" spans="2:4" ht="23.25">
      <c r="B48" s="111">
        <v>8</v>
      </c>
      <c r="C48" s="109" t="s">
        <v>50</v>
      </c>
      <c r="D48" s="27">
        <v>1</v>
      </c>
    </row>
    <row r="49" spans="2:4" ht="23.25">
      <c r="B49" s="111">
        <v>9</v>
      </c>
      <c r="C49" s="109" t="s">
        <v>53</v>
      </c>
      <c r="D49" s="27">
        <v>1</v>
      </c>
    </row>
    <row r="50" spans="2:4" ht="23.25">
      <c r="B50" s="111">
        <v>10</v>
      </c>
      <c r="C50" s="109" t="s">
        <v>142</v>
      </c>
      <c r="D50" s="27">
        <v>1</v>
      </c>
    </row>
    <row r="51" spans="2:4" ht="23.25">
      <c r="B51" s="111">
        <v>11</v>
      </c>
      <c r="C51" s="109" t="s">
        <v>54</v>
      </c>
      <c r="D51" s="27">
        <v>1</v>
      </c>
    </row>
    <row r="52" spans="2:4" ht="23.25">
      <c r="B52" s="111">
        <v>12</v>
      </c>
      <c r="C52" s="109" t="s">
        <v>57</v>
      </c>
      <c r="D52" s="27">
        <v>1</v>
      </c>
    </row>
    <row r="53" spans="2:4" ht="23.25">
      <c r="B53" s="111">
        <v>13</v>
      </c>
      <c r="C53" s="109" t="s">
        <v>64</v>
      </c>
      <c r="D53" s="27">
        <v>1</v>
      </c>
    </row>
    <row r="54" spans="2:4" ht="23.25">
      <c r="B54" s="149">
        <v>14</v>
      </c>
      <c r="C54" s="150" t="s">
        <v>141</v>
      </c>
      <c r="D54" s="148">
        <v>1</v>
      </c>
    </row>
    <row r="55" spans="2:4" ht="24" thickBot="1">
      <c r="B55" s="50"/>
      <c r="C55" s="50"/>
      <c r="D55" s="146">
        <f>SUM(D39:D54)</f>
        <v>15</v>
      </c>
    </row>
    <row r="56" ht="24" thickTop="1"/>
  </sheetData>
  <printOptions/>
  <pageMargins left="0.5" right="0.3" top="0.78740157480315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Patinum</dc:creator>
  <cp:keywords/>
  <dc:description/>
  <cp:lastModifiedBy>saipinm</cp:lastModifiedBy>
  <cp:lastPrinted>2010-11-30T09:09:11Z</cp:lastPrinted>
  <dcterms:created xsi:type="dcterms:W3CDTF">2002-09-01T05:31:45Z</dcterms:created>
  <dcterms:modified xsi:type="dcterms:W3CDTF">2010-11-30T09:20:38Z</dcterms:modified>
  <cp:category/>
  <cp:version/>
  <cp:contentType/>
  <cp:contentStatus/>
</cp:coreProperties>
</file>