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1"/>
  </bookViews>
  <sheets>
    <sheet name="คีย์ข้อมูล " sheetId="1" r:id="rId1"/>
    <sheet name="สรุป" sheetId="2" r:id="rId2"/>
    <sheet name="ตอนที่ 1" sheetId="3" r:id="rId3"/>
    <sheet name="ตอนที่ 2" sheetId="4" r:id="rId4"/>
  </sheets>
  <definedNames/>
  <calcPr fullCalcOnLoad="1"/>
</workbook>
</file>

<file path=xl/sharedStrings.xml><?xml version="1.0" encoding="utf-8"?>
<sst xmlns="http://schemas.openxmlformats.org/spreadsheetml/2006/main" count="79" uniqueCount="64">
  <si>
    <t>ที่</t>
  </si>
  <si>
    <t>N</t>
  </si>
  <si>
    <t>จำนวน</t>
  </si>
  <si>
    <t>ร้อยละ</t>
  </si>
  <si>
    <t>รายการ</t>
  </si>
  <si>
    <t>N=</t>
  </si>
  <si>
    <t>รวม</t>
  </si>
  <si>
    <t>X</t>
  </si>
  <si>
    <t>SD</t>
  </si>
  <si>
    <t>x</t>
  </si>
  <si>
    <t>sd</t>
  </si>
  <si>
    <t>รวมเฉลี่ย</t>
  </si>
  <si>
    <t>สถานภาพ</t>
  </si>
  <si>
    <t>สังกัด</t>
  </si>
  <si>
    <t xml:space="preserve">อื่น ๆ </t>
  </si>
  <si>
    <t>ระดับความพึงพอใจ</t>
  </si>
  <si>
    <t>หัวหน้าสำนักงานฯ / หัวหน้างาน</t>
  </si>
  <si>
    <t xml:space="preserve">         ส่วนความพึงพอใจเกี่ยวกับการจัดโครงการฯ โดยภาพรวม พบว่า ผู้ตอบแบบสอบถามมีความพึงพอใจ</t>
  </si>
  <si>
    <t xml:space="preserve"> - 3 -</t>
  </si>
  <si>
    <r>
      <t>ตอนที่ 1</t>
    </r>
    <r>
      <rPr>
        <b/>
        <sz val="15"/>
        <rFont val="TH SarabunPSK"/>
        <family val="2"/>
      </rPr>
      <t xml:space="preserve">  ข้อมูลทั่วไปเกี่ยวกับผู้ตอบแบบสอบถาม</t>
    </r>
  </si>
  <si>
    <t>1.1 วัตถุประสงค์ของการจัดโครงการฯ</t>
  </si>
  <si>
    <r>
      <t>ตอนที่ 2</t>
    </r>
    <r>
      <rPr>
        <b/>
        <sz val="15"/>
        <rFont val="TH SarabunPSK"/>
        <family val="2"/>
      </rPr>
      <t xml:space="preserve">  ความคิดเห็นเกี่ยวกับการจัดโครงการฯ</t>
    </r>
  </si>
  <si>
    <t>เพศ</t>
  </si>
  <si>
    <t>หัวหน้าสำนักงาน/หัวหน้างาน</t>
  </si>
  <si>
    <t>บุคลากรงานธุรการและการเงิน</t>
  </si>
  <si>
    <t>บุคลากรงานวิชาการ</t>
  </si>
  <si>
    <t>บุคลากรงานสนับสนุนวิชาการ</t>
  </si>
  <si>
    <t>บุคลากรงานแผนและสารสนเทศ</t>
  </si>
  <si>
    <t>ชาย</t>
  </si>
  <si>
    <t>หญิง</t>
  </si>
  <si>
    <t>ผลการประเมินโครงการพัฒนาทักษะด้านภาษาอังกฤษของบุคลากรบัณฑิตวิทยาลัย</t>
  </si>
  <si>
    <t>ระหว่างวันที่ 3 - 23 สิงหาคม 2554</t>
  </si>
  <si>
    <t>ณ ห้องประชุมบัณฑิตวิทยาลัย ชั้น 2 มหาวิทยาลัยนเรศวร</t>
  </si>
  <si>
    <t xml:space="preserve">บุคลากรงานธุรการและการเงิน และบุคลากรงานแผนและสารสนเทศ ร้อยละ 21.74 และบุคลากรงานสนับสนุนวิชาการ </t>
  </si>
  <si>
    <r>
      <t>ตาราง 2</t>
    </r>
    <r>
      <rPr>
        <sz val="15"/>
        <rFont val="TH SarabunPSK"/>
        <family val="2"/>
      </rPr>
      <t xml:space="preserve">  แสดงจำนวนและร้อยละของผู้ตอบแบบสอบถาม จำแนกตามสังกัด</t>
    </r>
  </si>
  <si>
    <r>
      <t>ตาราง 1</t>
    </r>
    <r>
      <rPr>
        <sz val="15"/>
        <rFont val="TH SarabunPSK"/>
        <family val="2"/>
      </rPr>
      <t xml:space="preserve">  แสดงจำนวนและร้อยละของผู้ตอบแบบสอบถาม จำแนกตามเพศ</t>
    </r>
  </si>
  <si>
    <t>จากตาราง 1 ผู้ตอบแบบสอบถามส่วนใหญ่เป็นเพศหญิง ร้อยละ 78.26 และเพศชาย ร้อยละ 21.74</t>
  </si>
  <si>
    <t xml:space="preserve">จากตาราง 2 ผู้ตอบแบบสอบถามส่วนใหญ่เป็นบุคลากรงานวิชาการ ร้อยละ 26.09 เป็นหัวหน้าสำนักงานฯ/หัวหน้างาน </t>
  </si>
  <si>
    <t>บัณฑิตวิทยาลัยมีบุคลากร จำนวนทั้งสิ้น 24 คน และมีผู้ตอบแบบสอบถาม จำนวน 23 คน  คิดเป็นร้อยละ 95.83</t>
  </si>
  <si>
    <t xml:space="preserve">ร้อยละ 8.70 </t>
  </si>
  <si>
    <r>
      <t>ตาราง 3</t>
    </r>
    <r>
      <rPr>
        <sz val="15"/>
        <rFont val="TH SarabunPSK"/>
        <family val="2"/>
      </rPr>
      <t xml:space="preserve">  แสดงค่าเฉลี่ย ค่าเบี่ยงเบนมาตรฐาน และระดับความพึงพอใจในการปฏิบัติงาน</t>
    </r>
  </si>
  <si>
    <t>1. ความเหมาะสมของการจัดโครงการ</t>
  </si>
  <si>
    <t>2. ประโยชน์ที่ได้รับจากการเข้าร่วมโครงการ</t>
  </si>
  <si>
    <t xml:space="preserve">2.1 ความรู้ที่ได้รับจากการบรรยายของวิทยากร </t>
  </si>
  <si>
    <t xml:space="preserve">     (ผศ.ดร.คนึงนิจ ภู่พัฒน์วิบูลย์ คณบดีบัณฑิตวิทยาลัย)</t>
  </si>
  <si>
    <t>2.2 ประโยชน์ที่จะนำไปใช้ในการปฏิบัติงาน</t>
  </si>
  <si>
    <t>3. ความเหมาะสมของวิทยากร (ผศ.ดร.คนึงนิจ ภู่พัฒน์วิบูลย์)</t>
  </si>
  <si>
    <t>7. ความพอใจที่ได้รับการอบรมภาษาอังกฤษ</t>
  </si>
  <si>
    <t xml:space="preserve">            ผู้ตอบแบบสอบถามมีความพึงพอใจเกี่ยวกับการจัดโครงการฯ โดยภาพรวม อยู่ในระดับมาก (ค่าเฉลี่ย 4.18)</t>
  </si>
  <si>
    <t xml:space="preserve">เมื่อพิจารณารายละเอียด พบว่า ผู้ตอบแบบสอบถามมีความพึงพอใจความรู้ที่ได้รับจากการบรรยายของวิทยากร </t>
  </si>
  <si>
    <t xml:space="preserve">(ผศ.ดร.คนึงนิจ ภู่พัฒน์วิบูลย์ คณบดีบัณฑิตวิทยาลัย) สูงที่สุด (ค่าเฉลี่ย 4.30) รองลงมาคือ ความเหมาะสมของวิทยากร </t>
  </si>
  <si>
    <t>(ผศ.ดร.คนึงนิจ ภู่พัฒน์วิบูลย์) (ค่าเฉลี่ย 4.22) และความเหมาะสมของสถานที่จัดโครงการ ความเหมาะสมของสื่อที่ใช้</t>
  </si>
  <si>
    <t>ในการจัดโครงการ และความพอใจที่ได้รับการอบรมภาษาอังกฤษ (ค่าเฉลี่ย 4.17)</t>
  </si>
  <si>
    <t>บทสรุปสำหรับผู้บริหาร</t>
  </si>
  <si>
    <t xml:space="preserve">         บัณฑิตวิทยาลัยมีบุคลากร จำนวนทั้งสิ้น 24 คน และมีผู้ตอบแบบสอบถาม จำนวน 23 คน  คิดเป็นร้อยละ 95.83</t>
  </si>
  <si>
    <t>ผู้ตอบแบบสอบถามส่วนใหญ่เป็นบุคลากรงานวิชาการ ร้อยละ 26.09 เป็นหัวหน้าสำนักงานฯ/หัวหน้างาน บุคลากรงานธุรการ</t>
  </si>
  <si>
    <t xml:space="preserve">และการเงิน และบุคลากรงานแผนและสารสนเทศ ร้อยละ 21.74 และบุคลากรงานสนับสนุนวิชาการ ร้อยละ 8.70 </t>
  </si>
  <si>
    <t xml:space="preserve">อยู่ในระดับมาก (ค่าเฉลี่ย 4.18) เมื่อพิจารณารายละเอียด พบว่า มีความพึงพอใจความรู้ที่ได้รับจากการบรรยายของวิทยากร </t>
  </si>
  <si>
    <t>2.3 ประโยชน์ที่ได้รับจากการจัดโครงการฯ</t>
  </si>
  <si>
    <t>4. ความเหมาะสมของเวลาในการจัดโครงการฯ</t>
  </si>
  <si>
    <t>5. ความเหมาะสมของสถานที่จัดโครงการฯ</t>
  </si>
  <si>
    <t>6. ความเหมาะสมของสื่อที่ใช้ในการจัดโครงการฯ</t>
  </si>
  <si>
    <t>(ผศ.ดร.คนึงนิจ ภู่พัฒน์วิบูลย์) (ค่าเฉลี่ย 4.22) และความเหมาะสมของสถานที่จัดโครงการฯ ความเหมาะสมของสื่อที่ใช้</t>
  </si>
  <si>
    <t>ในการจัดโครงการฯ และความพอใจที่ได้รับการอบรมภาษาอังกฤษ (ค่าเฉลี่ย 4.17)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</si>
</sst>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"/>
    <numFmt numFmtId="200" formatCode="0.0000"/>
    <numFmt numFmtId="201" formatCode="0.000"/>
    <numFmt numFmtId="202" formatCode="0.0000000"/>
    <numFmt numFmtId="203" formatCode="0.000000"/>
    <numFmt numFmtId="204" formatCode="0.0"/>
    <numFmt numFmtId="205" formatCode="0.000000000"/>
    <numFmt numFmtId="206" formatCode="0.00000000"/>
    <numFmt numFmtId="207" formatCode="0.0000000000"/>
  </numFmts>
  <fonts count="44">
    <font>
      <sz val="14"/>
      <name val="Cordia New"/>
      <family val="0"/>
    </font>
    <font>
      <sz val="14"/>
      <color indexed="10"/>
      <name val="Cordia New"/>
      <family val="2"/>
    </font>
    <font>
      <sz val="8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5"/>
      <name val="TH SarabunPSK"/>
      <family val="2"/>
    </font>
    <font>
      <i/>
      <sz val="15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5" borderId="0" xfId="0" applyFill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2" fontId="0" fillId="36" borderId="0" xfId="0" applyNumberFormat="1" applyFill="1" applyAlignment="1">
      <alignment horizontal="center"/>
    </xf>
    <xf numFmtId="2" fontId="0" fillId="37" borderId="0" xfId="0" applyNumberFormat="1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8" borderId="0" xfId="0" applyFill="1" applyAlignment="1">
      <alignment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2" fontId="0" fillId="33" borderId="0" xfId="0" applyNumberFormat="1" applyFill="1" applyAlignment="1">
      <alignment/>
    </xf>
    <xf numFmtId="2" fontId="0" fillId="35" borderId="0" xfId="0" applyNumberFormat="1" applyFill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3" fillId="0" borderId="23" xfId="0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2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0" fillId="16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0" xfId="0" applyFont="1" applyFill="1" applyBorder="1" applyAlignment="1">
      <alignment horizontal="left"/>
    </xf>
    <xf numFmtId="1" fontId="0" fillId="0" borderId="0" xfId="0" applyNumberFormat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7</xdr:row>
      <xdr:rowOff>66675</xdr:rowOff>
    </xdr:from>
    <xdr:to>
      <xdr:col>2</xdr:col>
      <xdr:colOff>342900</xdr:colOff>
      <xdr:row>7</xdr:row>
      <xdr:rowOff>66675</xdr:rowOff>
    </xdr:to>
    <xdr:sp>
      <xdr:nvSpPr>
        <xdr:cNvPr id="1" name="Line 1"/>
        <xdr:cNvSpPr>
          <a:spLocks/>
        </xdr:cNvSpPr>
      </xdr:nvSpPr>
      <xdr:spPr>
        <a:xfrm>
          <a:off x="3857625" y="20097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5"/>
  <sheetViews>
    <sheetView zoomScalePageLayoutView="0" workbookViewId="0" topLeftCell="A1">
      <pane ySplit="2" topLeftCell="A24" activePane="bottomLeft" state="frozen"/>
      <selection pane="topLeft" activeCell="A1" sqref="A1"/>
      <selection pane="bottomLeft" activeCell="S36" sqref="S36"/>
    </sheetView>
  </sheetViews>
  <sheetFormatPr defaultColWidth="9.140625" defaultRowHeight="21.75"/>
  <cols>
    <col min="1" max="1" width="5.8515625" style="0" bestFit="1" customWidth="1"/>
    <col min="2" max="2" width="6.28125" style="0" bestFit="1" customWidth="1"/>
    <col min="3" max="3" width="11.00390625" style="1" bestFit="1" customWidth="1"/>
    <col min="4" max="4" width="6.7109375" style="0" bestFit="1" customWidth="1"/>
    <col min="5" max="8" width="4.28125" style="0" customWidth="1"/>
    <col min="9" max="9" width="6.421875" style="0" bestFit="1" customWidth="1"/>
    <col min="10" max="18" width="4.28125" style="0" customWidth="1"/>
    <col min="20" max="20" width="12.421875" style="0" bestFit="1" customWidth="1"/>
    <col min="21" max="21" width="12.00390625" style="0" bestFit="1" customWidth="1"/>
  </cols>
  <sheetData>
    <row r="2" spans="1:19" ht="21.75">
      <c r="A2" s="23" t="s">
        <v>0</v>
      </c>
      <c r="B2" s="24" t="s">
        <v>22</v>
      </c>
      <c r="C2" s="20" t="s">
        <v>13</v>
      </c>
      <c r="D2" s="31">
        <v>1.1</v>
      </c>
      <c r="E2" s="32">
        <v>2.1</v>
      </c>
      <c r="F2" s="33">
        <v>2.2</v>
      </c>
      <c r="G2" s="29">
        <v>2.3</v>
      </c>
      <c r="H2" s="35">
        <v>3</v>
      </c>
      <c r="I2" s="30">
        <v>4</v>
      </c>
      <c r="J2" s="25">
        <v>5</v>
      </c>
      <c r="K2" s="25">
        <v>6</v>
      </c>
      <c r="L2" s="25">
        <v>7</v>
      </c>
      <c r="M2" s="25"/>
      <c r="N2" s="34"/>
      <c r="O2" s="34"/>
      <c r="P2" s="34"/>
      <c r="Q2" s="36"/>
      <c r="R2" s="2"/>
      <c r="S2" s="26"/>
    </row>
    <row r="3" spans="1:25" ht="21.75">
      <c r="A3" s="4">
        <v>1</v>
      </c>
      <c r="B3" s="1">
        <v>2</v>
      </c>
      <c r="C3" s="1">
        <v>1</v>
      </c>
      <c r="D3" s="9">
        <v>4</v>
      </c>
      <c r="E3" s="10">
        <v>4</v>
      </c>
      <c r="F3" s="10">
        <v>4</v>
      </c>
      <c r="G3" s="10">
        <v>4</v>
      </c>
      <c r="H3" s="10">
        <v>4</v>
      </c>
      <c r="I3" s="10">
        <v>4</v>
      </c>
      <c r="J3" s="37">
        <v>4</v>
      </c>
      <c r="K3" s="10">
        <v>4</v>
      </c>
      <c r="L3" s="10">
        <v>4</v>
      </c>
      <c r="M3" s="38"/>
      <c r="N3" s="10"/>
      <c r="O3" s="10"/>
      <c r="P3" s="10"/>
      <c r="Q3" s="41"/>
      <c r="R3" s="41"/>
      <c r="T3" s="27">
        <f aca="true" t="shared" si="0" ref="T3:T25">AVERAGE(D3:R3)</f>
        <v>4</v>
      </c>
      <c r="U3" s="3" t="e">
        <f>AVERAGE(#REF!)</f>
        <v>#REF!</v>
      </c>
      <c r="V3" s="16" t="e">
        <f>AVERAGE(#REF!)</f>
        <v>#REF!</v>
      </c>
      <c r="W3" s="17" t="e">
        <f>AVERAGE(#REF!)</f>
        <v>#REF!</v>
      </c>
      <c r="Y3" s="22">
        <f aca="true" t="shared" si="1" ref="Y3:Y27">AVERAGE(D3:R3)</f>
        <v>4</v>
      </c>
    </row>
    <row r="4" spans="1:25" ht="21.75">
      <c r="A4" s="4">
        <v>2</v>
      </c>
      <c r="B4" s="1">
        <v>1</v>
      </c>
      <c r="C4" s="1">
        <v>5</v>
      </c>
      <c r="D4" s="11">
        <v>4</v>
      </c>
      <c r="E4" s="12">
        <v>4</v>
      </c>
      <c r="F4" s="12">
        <v>4</v>
      </c>
      <c r="G4" s="12">
        <v>4</v>
      </c>
      <c r="H4" s="12">
        <v>4</v>
      </c>
      <c r="I4" s="12">
        <v>4</v>
      </c>
      <c r="J4" s="39">
        <v>4</v>
      </c>
      <c r="K4" s="12">
        <v>4</v>
      </c>
      <c r="L4" s="12">
        <v>4</v>
      </c>
      <c r="M4" s="40"/>
      <c r="N4" s="12"/>
      <c r="O4" s="12"/>
      <c r="P4" s="12"/>
      <c r="Q4" s="42"/>
      <c r="R4" s="42"/>
      <c r="T4" s="27">
        <f t="shared" si="0"/>
        <v>4</v>
      </c>
      <c r="U4" s="3" t="e">
        <f>AVERAGE(#REF!)</f>
        <v>#REF!</v>
      </c>
      <c r="V4" s="16" t="e">
        <f>AVERAGE(#REF!)</f>
        <v>#REF!</v>
      </c>
      <c r="W4" s="17" t="e">
        <f>AVERAGE(#REF!)</f>
        <v>#REF!</v>
      </c>
      <c r="Y4" s="22">
        <f t="shared" si="1"/>
        <v>4</v>
      </c>
    </row>
    <row r="5" spans="1:25" ht="21.75">
      <c r="A5" s="4">
        <v>3</v>
      </c>
      <c r="B5" s="1">
        <v>2</v>
      </c>
      <c r="C5" s="1">
        <v>5</v>
      </c>
      <c r="D5" s="11">
        <v>4</v>
      </c>
      <c r="E5" s="12">
        <v>5</v>
      </c>
      <c r="F5" s="12">
        <v>4</v>
      </c>
      <c r="G5" s="12">
        <v>4</v>
      </c>
      <c r="H5" s="12">
        <v>4</v>
      </c>
      <c r="I5" s="12">
        <v>4</v>
      </c>
      <c r="J5" s="39">
        <v>4</v>
      </c>
      <c r="K5" s="12">
        <v>4</v>
      </c>
      <c r="L5" s="12">
        <v>4</v>
      </c>
      <c r="M5" s="40"/>
      <c r="N5" s="12"/>
      <c r="O5" s="12"/>
      <c r="P5" s="12"/>
      <c r="Q5" s="42"/>
      <c r="R5" s="42"/>
      <c r="T5" s="27">
        <f t="shared" si="0"/>
        <v>4.111111111111111</v>
      </c>
      <c r="U5" s="3" t="e">
        <f>AVERAGE(#REF!)</f>
        <v>#REF!</v>
      </c>
      <c r="V5" s="16" t="e">
        <f>AVERAGE(#REF!)</f>
        <v>#REF!</v>
      </c>
      <c r="W5" s="17" t="e">
        <f>AVERAGE(#REF!)</f>
        <v>#REF!</v>
      </c>
      <c r="Y5" s="22">
        <f t="shared" si="1"/>
        <v>4.111111111111111</v>
      </c>
    </row>
    <row r="6" spans="1:25" ht="21.75">
      <c r="A6" s="4">
        <v>4</v>
      </c>
      <c r="B6" s="1">
        <v>1</v>
      </c>
      <c r="C6" s="1">
        <v>5</v>
      </c>
      <c r="D6" s="11">
        <v>4</v>
      </c>
      <c r="E6" s="12">
        <v>5</v>
      </c>
      <c r="F6" s="12">
        <v>4</v>
      </c>
      <c r="G6" s="12">
        <v>4</v>
      </c>
      <c r="H6" s="12">
        <v>4</v>
      </c>
      <c r="I6" s="12">
        <v>4</v>
      </c>
      <c r="J6" s="39">
        <v>4</v>
      </c>
      <c r="K6" s="12">
        <v>4</v>
      </c>
      <c r="L6" s="12">
        <v>4</v>
      </c>
      <c r="M6" s="40"/>
      <c r="N6" s="12"/>
      <c r="O6" s="12"/>
      <c r="P6" s="12"/>
      <c r="Q6" s="42"/>
      <c r="R6" s="42"/>
      <c r="T6" s="27">
        <f t="shared" si="0"/>
        <v>4.111111111111111</v>
      </c>
      <c r="U6" s="3" t="e">
        <f>AVERAGE(#REF!)</f>
        <v>#REF!</v>
      </c>
      <c r="V6" s="16" t="e">
        <f>AVERAGE(#REF!)</f>
        <v>#REF!</v>
      </c>
      <c r="W6" s="17" t="e">
        <f>AVERAGE(#REF!)</f>
        <v>#REF!</v>
      </c>
      <c r="Y6" s="22">
        <f t="shared" si="1"/>
        <v>4.111111111111111</v>
      </c>
    </row>
    <row r="7" spans="1:25" ht="21.75">
      <c r="A7" s="4">
        <v>5</v>
      </c>
      <c r="B7" s="1">
        <v>2</v>
      </c>
      <c r="C7" s="1">
        <v>5</v>
      </c>
      <c r="D7" s="11">
        <v>4</v>
      </c>
      <c r="E7" s="12">
        <v>4</v>
      </c>
      <c r="F7" s="12">
        <v>4</v>
      </c>
      <c r="G7" s="12">
        <v>4</v>
      </c>
      <c r="H7" s="12">
        <v>4</v>
      </c>
      <c r="I7" s="12">
        <v>4</v>
      </c>
      <c r="J7" s="39">
        <v>4</v>
      </c>
      <c r="K7" s="12">
        <v>4</v>
      </c>
      <c r="L7" s="12">
        <v>4</v>
      </c>
      <c r="M7" s="40"/>
      <c r="N7" s="12"/>
      <c r="O7" s="12"/>
      <c r="P7" s="12"/>
      <c r="Q7" s="42"/>
      <c r="R7" s="42"/>
      <c r="T7" s="27">
        <f t="shared" si="0"/>
        <v>4</v>
      </c>
      <c r="U7" s="3" t="e">
        <f>AVERAGE(#REF!)</f>
        <v>#REF!</v>
      </c>
      <c r="V7" s="16" t="e">
        <f>AVERAGE(#REF!)</f>
        <v>#REF!</v>
      </c>
      <c r="W7" s="17" t="e">
        <f>AVERAGE(#REF!)</f>
        <v>#REF!</v>
      </c>
      <c r="Y7" s="22">
        <f t="shared" si="1"/>
        <v>4</v>
      </c>
    </row>
    <row r="8" spans="1:25" ht="21.75">
      <c r="A8" s="4">
        <v>6</v>
      </c>
      <c r="B8" s="1">
        <v>2</v>
      </c>
      <c r="C8" s="1">
        <v>5</v>
      </c>
      <c r="D8" s="11">
        <v>4</v>
      </c>
      <c r="E8" s="12">
        <v>4</v>
      </c>
      <c r="F8" s="12">
        <v>4</v>
      </c>
      <c r="G8" s="12">
        <v>4</v>
      </c>
      <c r="H8" s="12">
        <v>4</v>
      </c>
      <c r="I8" s="12">
        <v>4</v>
      </c>
      <c r="J8" s="39">
        <v>4</v>
      </c>
      <c r="K8" s="12">
        <v>4</v>
      </c>
      <c r="L8" s="12">
        <v>4</v>
      </c>
      <c r="M8" s="40"/>
      <c r="N8" s="12"/>
      <c r="O8" s="12"/>
      <c r="P8" s="12"/>
      <c r="Q8" s="42"/>
      <c r="R8" s="42"/>
      <c r="T8" s="27">
        <f t="shared" si="0"/>
        <v>4</v>
      </c>
      <c r="U8" s="3" t="e">
        <f>AVERAGE(#REF!)</f>
        <v>#REF!</v>
      </c>
      <c r="V8" s="16" t="e">
        <f>AVERAGE(#REF!)</f>
        <v>#REF!</v>
      </c>
      <c r="W8" s="17" t="e">
        <f>AVERAGE(#REF!)</f>
        <v>#REF!</v>
      </c>
      <c r="Y8" s="22">
        <f t="shared" si="1"/>
        <v>4</v>
      </c>
    </row>
    <row r="9" spans="1:25" ht="21.75">
      <c r="A9" s="4">
        <v>7</v>
      </c>
      <c r="B9" s="1">
        <v>2</v>
      </c>
      <c r="C9" s="1">
        <v>2</v>
      </c>
      <c r="D9" s="11">
        <v>4</v>
      </c>
      <c r="E9" s="12">
        <v>4</v>
      </c>
      <c r="F9" s="12">
        <v>3</v>
      </c>
      <c r="G9" s="12">
        <v>3</v>
      </c>
      <c r="H9" s="12">
        <v>4</v>
      </c>
      <c r="I9" s="12">
        <v>4</v>
      </c>
      <c r="J9" s="39">
        <v>4</v>
      </c>
      <c r="K9" s="12">
        <v>4</v>
      </c>
      <c r="L9" s="12">
        <v>4</v>
      </c>
      <c r="M9" s="40"/>
      <c r="N9" s="12"/>
      <c r="O9" s="12"/>
      <c r="P9" s="12"/>
      <c r="Q9" s="42"/>
      <c r="R9" s="42"/>
      <c r="T9" s="27">
        <f t="shared" si="0"/>
        <v>3.7777777777777777</v>
      </c>
      <c r="U9" s="3" t="e">
        <f>AVERAGE(#REF!)</f>
        <v>#REF!</v>
      </c>
      <c r="V9" s="16" t="e">
        <f>AVERAGE(#REF!)</f>
        <v>#REF!</v>
      </c>
      <c r="W9" s="17" t="e">
        <f>AVERAGE(#REF!)</f>
        <v>#REF!</v>
      </c>
      <c r="Y9" s="22">
        <f t="shared" si="1"/>
        <v>3.7777777777777777</v>
      </c>
    </row>
    <row r="10" spans="1:25" ht="21.75">
      <c r="A10" s="4">
        <v>8</v>
      </c>
      <c r="B10" s="1">
        <v>2</v>
      </c>
      <c r="C10" s="1">
        <v>4</v>
      </c>
      <c r="D10" s="11">
        <v>4</v>
      </c>
      <c r="E10" s="12">
        <v>4</v>
      </c>
      <c r="F10" s="12">
        <v>4</v>
      </c>
      <c r="G10" s="12">
        <v>4</v>
      </c>
      <c r="H10" s="12">
        <v>4</v>
      </c>
      <c r="I10" s="12">
        <v>4</v>
      </c>
      <c r="J10" s="39">
        <v>4</v>
      </c>
      <c r="K10" s="12">
        <v>4</v>
      </c>
      <c r="L10" s="12">
        <v>4</v>
      </c>
      <c r="M10" s="40"/>
      <c r="N10" s="12"/>
      <c r="O10" s="12"/>
      <c r="P10" s="12"/>
      <c r="Q10" s="42"/>
      <c r="R10" s="42"/>
      <c r="T10" s="27">
        <f t="shared" si="0"/>
        <v>4</v>
      </c>
      <c r="U10" s="3" t="e">
        <f>AVERAGE(#REF!)</f>
        <v>#REF!</v>
      </c>
      <c r="V10" s="16" t="e">
        <f>AVERAGE(#REF!)</f>
        <v>#REF!</v>
      </c>
      <c r="W10" s="17" t="e">
        <f>AVERAGE(#REF!)</f>
        <v>#REF!</v>
      </c>
      <c r="Y10" s="22">
        <f t="shared" si="1"/>
        <v>4</v>
      </c>
    </row>
    <row r="11" spans="1:25" ht="21.75">
      <c r="A11" s="4">
        <v>9</v>
      </c>
      <c r="B11" s="1">
        <v>2</v>
      </c>
      <c r="C11" s="1">
        <v>2</v>
      </c>
      <c r="D11" s="11">
        <v>5</v>
      </c>
      <c r="E11" s="12">
        <v>5</v>
      </c>
      <c r="F11" s="12">
        <v>5</v>
      </c>
      <c r="G11" s="12">
        <v>5</v>
      </c>
      <c r="H11" s="12">
        <v>5</v>
      </c>
      <c r="I11" s="12">
        <v>4</v>
      </c>
      <c r="J11" s="39">
        <v>4</v>
      </c>
      <c r="K11" s="12">
        <v>4</v>
      </c>
      <c r="L11" s="12">
        <v>4</v>
      </c>
      <c r="M11" s="40"/>
      <c r="N11" s="12"/>
      <c r="O11" s="12"/>
      <c r="P11" s="12"/>
      <c r="Q11" s="42"/>
      <c r="R11" s="42"/>
      <c r="T11" s="27">
        <f t="shared" si="0"/>
        <v>4.555555555555555</v>
      </c>
      <c r="U11" s="3" t="e">
        <f>AVERAGE(#REF!)</f>
        <v>#REF!</v>
      </c>
      <c r="V11" s="16" t="e">
        <f>AVERAGE(#REF!)</f>
        <v>#REF!</v>
      </c>
      <c r="W11" s="17" t="e">
        <f>AVERAGE(#REF!)</f>
        <v>#REF!</v>
      </c>
      <c r="Y11" s="22">
        <f t="shared" si="1"/>
        <v>4.555555555555555</v>
      </c>
    </row>
    <row r="12" spans="1:25" ht="21.75">
      <c r="A12" s="4">
        <v>10</v>
      </c>
      <c r="B12" s="1">
        <v>2</v>
      </c>
      <c r="C12" s="1">
        <v>3</v>
      </c>
      <c r="D12" s="11">
        <v>4</v>
      </c>
      <c r="E12" s="12">
        <v>4</v>
      </c>
      <c r="F12" s="12">
        <v>4</v>
      </c>
      <c r="G12" s="12">
        <v>4</v>
      </c>
      <c r="H12" s="12">
        <v>4</v>
      </c>
      <c r="I12" s="12">
        <v>4</v>
      </c>
      <c r="J12" s="39">
        <v>4</v>
      </c>
      <c r="K12" s="12">
        <v>4</v>
      </c>
      <c r="L12" s="12">
        <v>4</v>
      </c>
      <c r="M12" s="40"/>
      <c r="N12" s="12"/>
      <c r="O12" s="12"/>
      <c r="P12" s="12"/>
      <c r="Q12" s="42"/>
      <c r="R12" s="42"/>
      <c r="T12" s="27">
        <f t="shared" si="0"/>
        <v>4</v>
      </c>
      <c r="U12" s="3" t="e">
        <f>AVERAGE(#REF!)</f>
        <v>#REF!</v>
      </c>
      <c r="V12" s="16" t="e">
        <f>AVERAGE(#REF!)</f>
        <v>#REF!</v>
      </c>
      <c r="W12" s="17" t="e">
        <f>AVERAGE(#REF!)</f>
        <v>#REF!</v>
      </c>
      <c r="Y12" s="22">
        <f t="shared" si="1"/>
        <v>4</v>
      </c>
    </row>
    <row r="13" spans="1:25" ht="21.75">
      <c r="A13" s="4">
        <v>11</v>
      </c>
      <c r="B13" s="1">
        <v>2</v>
      </c>
      <c r="C13" s="1">
        <v>1</v>
      </c>
      <c r="D13" s="11">
        <v>4</v>
      </c>
      <c r="E13" s="12">
        <v>4</v>
      </c>
      <c r="F13" s="12">
        <v>4</v>
      </c>
      <c r="G13" s="12">
        <v>4</v>
      </c>
      <c r="H13" s="12">
        <v>4</v>
      </c>
      <c r="I13" s="12">
        <v>4</v>
      </c>
      <c r="J13" s="39">
        <v>4</v>
      </c>
      <c r="K13" s="12">
        <v>4</v>
      </c>
      <c r="L13" s="12">
        <v>4</v>
      </c>
      <c r="M13" s="40"/>
      <c r="N13" s="12"/>
      <c r="O13" s="12"/>
      <c r="P13" s="12"/>
      <c r="Q13" s="42"/>
      <c r="R13" s="42"/>
      <c r="T13" s="27">
        <f t="shared" si="0"/>
        <v>4</v>
      </c>
      <c r="U13" s="3" t="e">
        <f>AVERAGE(#REF!)</f>
        <v>#REF!</v>
      </c>
      <c r="V13" s="16" t="e">
        <f>AVERAGE(#REF!)</f>
        <v>#REF!</v>
      </c>
      <c r="W13" s="17" t="e">
        <f>AVERAGE(#REF!)</f>
        <v>#REF!</v>
      </c>
      <c r="Y13" s="22">
        <f t="shared" si="1"/>
        <v>4</v>
      </c>
    </row>
    <row r="14" spans="1:25" ht="21.75">
      <c r="A14" s="4">
        <v>12</v>
      </c>
      <c r="B14" s="1">
        <v>2</v>
      </c>
      <c r="C14" s="1">
        <v>2</v>
      </c>
      <c r="D14" s="11">
        <v>5</v>
      </c>
      <c r="E14" s="12">
        <v>5</v>
      </c>
      <c r="F14" s="12">
        <v>5</v>
      </c>
      <c r="G14" s="12">
        <v>5</v>
      </c>
      <c r="H14" s="12">
        <v>5</v>
      </c>
      <c r="I14" s="12">
        <v>5</v>
      </c>
      <c r="J14" s="39">
        <v>5</v>
      </c>
      <c r="K14" s="12">
        <v>5</v>
      </c>
      <c r="L14" s="12">
        <v>5</v>
      </c>
      <c r="M14" s="40"/>
      <c r="N14" s="12"/>
      <c r="O14" s="12"/>
      <c r="P14" s="12"/>
      <c r="Q14" s="42"/>
      <c r="R14" s="42"/>
      <c r="S14" s="21"/>
      <c r="T14" s="27">
        <f t="shared" si="0"/>
        <v>5</v>
      </c>
      <c r="U14" s="3" t="e">
        <f>AVERAGE(#REF!)</f>
        <v>#REF!</v>
      </c>
      <c r="V14" s="16" t="e">
        <f>AVERAGE(#REF!)</f>
        <v>#REF!</v>
      </c>
      <c r="W14" s="17" t="e">
        <f>AVERAGE(#REF!)</f>
        <v>#REF!</v>
      </c>
      <c r="Y14" s="22">
        <f t="shared" si="1"/>
        <v>5</v>
      </c>
    </row>
    <row r="15" spans="1:25" ht="21.75">
      <c r="A15" s="4">
        <v>13</v>
      </c>
      <c r="B15" s="1">
        <v>2</v>
      </c>
      <c r="C15" s="1">
        <v>1</v>
      </c>
      <c r="D15" s="11">
        <v>5</v>
      </c>
      <c r="E15" s="12">
        <v>5</v>
      </c>
      <c r="F15" s="12">
        <v>5</v>
      </c>
      <c r="G15" s="12">
        <v>5</v>
      </c>
      <c r="H15" s="12">
        <v>5</v>
      </c>
      <c r="I15" s="12">
        <v>5</v>
      </c>
      <c r="J15" s="39">
        <v>5</v>
      </c>
      <c r="K15" s="12">
        <v>5</v>
      </c>
      <c r="L15" s="12">
        <v>5</v>
      </c>
      <c r="M15" s="40"/>
      <c r="N15" s="12"/>
      <c r="O15" s="12"/>
      <c r="P15" s="12"/>
      <c r="Q15" s="42"/>
      <c r="R15" s="42"/>
      <c r="T15" s="27">
        <f t="shared" si="0"/>
        <v>5</v>
      </c>
      <c r="U15" s="3" t="e">
        <f>AVERAGE(#REF!)</f>
        <v>#REF!</v>
      </c>
      <c r="V15" s="16" t="e">
        <f>AVERAGE(#REF!)</f>
        <v>#REF!</v>
      </c>
      <c r="W15" s="17" t="e">
        <f>AVERAGE(#REF!)</f>
        <v>#REF!</v>
      </c>
      <c r="Y15" s="22">
        <f t="shared" si="1"/>
        <v>5</v>
      </c>
    </row>
    <row r="16" spans="1:25" ht="21.75">
      <c r="A16" s="4">
        <v>14</v>
      </c>
      <c r="B16" s="1">
        <v>1</v>
      </c>
      <c r="C16" s="1">
        <v>3</v>
      </c>
      <c r="D16" s="11">
        <v>5</v>
      </c>
      <c r="E16" s="12">
        <v>5</v>
      </c>
      <c r="F16" s="12">
        <v>5</v>
      </c>
      <c r="G16" s="12">
        <v>5</v>
      </c>
      <c r="H16" s="12">
        <v>5</v>
      </c>
      <c r="I16" s="12">
        <v>5</v>
      </c>
      <c r="J16" s="39">
        <v>5</v>
      </c>
      <c r="K16" s="12">
        <v>5</v>
      </c>
      <c r="L16" s="12">
        <v>5</v>
      </c>
      <c r="M16" s="40"/>
      <c r="N16" s="12"/>
      <c r="O16" s="12"/>
      <c r="P16" s="12"/>
      <c r="Q16" s="42"/>
      <c r="R16" s="42"/>
      <c r="T16" s="27">
        <f t="shared" si="0"/>
        <v>5</v>
      </c>
      <c r="U16" s="3" t="e">
        <f>AVERAGE(#REF!)</f>
        <v>#REF!</v>
      </c>
      <c r="V16" s="16" t="e">
        <f>AVERAGE(#REF!)</f>
        <v>#REF!</v>
      </c>
      <c r="W16" s="17" t="e">
        <f>AVERAGE(#REF!)</f>
        <v>#REF!</v>
      </c>
      <c r="Y16" s="22">
        <f t="shared" si="1"/>
        <v>5</v>
      </c>
    </row>
    <row r="17" spans="1:25" ht="21.75">
      <c r="A17" s="4">
        <v>15</v>
      </c>
      <c r="B17" s="1">
        <v>2</v>
      </c>
      <c r="C17" s="1">
        <v>3</v>
      </c>
      <c r="D17" s="11">
        <v>5</v>
      </c>
      <c r="E17" s="12">
        <v>5</v>
      </c>
      <c r="F17" s="12">
        <v>5</v>
      </c>
      <c r="G17" s="12">
        <v>5</v>
      </c>
      <c r="H17" s="12">
        <v>5</v>
      </c>
      <c r="I17" s="12">
        <v>5</v>
      </c>
      <c r="J17" s="39">
        <v>5</v>
      </c>
      <c r="K17" s="12">
        <v>5</v>
      </c>
      <c r="L17" s="12">
        <v>5</v>
      </c>
      <c r="M17" s="40"/>
      <c r="N17" s="12"/>
      <c r="O17" s="12"/>
      <c r="P17" s="12"/>
      <c r="Q17" s="42"/>
      <c r="R17" s="42"/>
      <c r="T17" s="27">
        <f t="shared" si="0"/>
        <v>5</v>
      </c>
      <c r="U17" s="3" t="e">
        <f>AVERAGE(#REF!)</f>
        <v>#REF!</v>
      </c>
      <c r="V17" s="16" t="e">
        <f>AVERAGE(#REF!)</f>
        <v>#REF!</v>
      </c>
      <c r="W17" s="17" t="e">
        <f>AVERAGE(#REF!)</f>
        <v>#REF!</v>
      </c>
      <c r="Y17" s="22">
        <f t="shared" si="1"/>
        <v>5</v>
      </c>
    </row>
    <row r="18" spans="1:25" ht="21.75">
      <c r="A18" s="4">
        <v>16</v>
      </c>
      <c r="B18" s="1">
        <v>2</v>
      </c>
      <c r="C18" s="1">
        <v>3</v>
      </c>
      <c r="D18" s="11">
        <v>5</v>
      </c>
      <c r="E18" s="12">
        <v>5</v>
      </c>
      <c r="F18" s="12">
        <v>5</v>
      </c>
      <c r="G18" s="12">
        <v>5</v>
      </c>
      <c r="H18" s="12">
        <v>5</v>
      </c>
      <c r="I18" s="12">
        <v>5</v>
      </c>
      <c r="J18" s="39">
        <v>5</v>
      </c>
      <c r="K18" s="12">
        <v>5</v>
      </c>
      <c r="L18" s="12">
        <v>5</v>
      </c>
      <c r="M18" s="40"/>
      <c r="N18" s="12"/>
      <c r="O18" s="12"/>
      <c r="P18" s="12"/>
      <c r="Q18" s="42"/>
      <c r="R18" s="42"/>
      <c r="T18" s="27">
        <f t="shared" si="0"/>
        <v>5</v>
      </c>
      <c r="U18" s="3" t="e">
        <f>AVERAGE(#REF!)</f>
        <v>#REF!</v>
      </c>
      <c r="V18" s="16" t="e">
        <f>AVERAGE(#REF!)</f>
        <v>#REF!</v>
      </c>
      <c r="W18" s="17" t="e">
        <f>AVERAGE(#REF!)</f>
        <v>#REF!</v>
      </c>
      <c r="Y18" s="22">
        <f t="shared" si="1"/>
        <v>5</v>
      </c>
    </row>
    <row r="19" spans="1:25" ht="21.75">
      <c r="A19" s="4">
        <v>17</v>
      </c>
      <c r="B19" s="1">
        <v>2</v>
      </c>
      <c r="C19" s="1">
        <v>3</v>
      </c>
      <c r="D19" s="11">
        <v>4</v>
      </c>
      <c r="E19" s="12">
        <v>4</v>
      </c>
      <c r="F19" s="12">
        <v>4</v>
      </c>
      <c r="G19" s="12">
        <v>4</v>
      </c>
      <c r="H19" s="12">
        <v>4</v>
      </c>
      <c r="I19" s="12">
        <v>4</v>
      </c>
      <c r="J19" s="39">
        <v>4</v>
      </c>
      <c r="K19" s="12">
        <v>4</v>
      </c>
      <c r="L19" s="12">
        <v>4</v>
      </c>
      <c r="M19" s="40"/>
      <c r="N19" s="12"/>
      <c r="O19" s="12"/>
      <c r="P19" s="12"/>
      <c r="Q19" s="42"/>
      <c r="R19" s="42"/>
      <c r="T19" s="27">
        <f t="shared" si="0"/>
        <v>4</v>
      </c>
      <c r="U19" s="3" t="e">
        <f>AVERAGE(#REF!)</f>
        <v>#REF!</v>
      </c>
      <c r="V19" s="16" t="e">
        <f>AVERAGE(#REF!)</f>
        <v>#REF!</v>
      </c>
      <c r="W19" s="17" t="e">
        <f>AVERAGE(#REF!)</f>
        <v>#REF!</v>
      </c>
      <c r="Y19" s="22">
        <f t="shared" si="1"/>
        <v>4</v>
      </c>
    </row>
    <row r="20" spans="1:25" ht="21.75">
      <c r="A20" s="4">
        <v>18</v>
      </c>
      <c r="B20" s="1">
        <v>2</v>
      </c>
      <c r="C20" s="1">
        <v>1</v>
      </c>
      <c r="D20" s="11">
        <v>4</v>
      </c>
      <c r="E20" s="12">
        <v>4</v>
      </c>
      <c r="F20" s="12">
        <v>3</v>
      </c>
      <c r="G20" s="12">
        <v>3</v>
      </c>
      <c r="H20" s="12">
        <v>4</v>
      </c>
      <c r="I20" s="12">
        <v>2</v>
      </c>
      <c r="J20" s="39">
        <v>4</v>
      </c>
      <c r="K20" s="12">
        <v>4</v>
      </c>
      <c r="L20" s="12">
        <v>4</v>
      </c>
      <c r="M20" s="40"/>
      <c r="N20" s="12"/>
      <c r="O20" s="12"/>
      <c r="P20" s="12"/>
      <c r="Q20" s="42"/>
      <c r="R20" s="42"/>
      <c r="T20" s="27">
        <f t="shared" si="0"/>
        <v>3.5555555555555554</v>
      </c>
      <c r="U20" s="3" t="e">
        <f>AVERAGE(#REF!)</f>
        <v>#REF!</v>
      </c>
      <c r="V20" s="16" t="e">
        <f>AVERAGE(#REF!)</f>
        <v>#REF!</v>
      </c>
      <c r="W20" s="17" t="e">
        <f>AVERAGE(#REF!)</f>
        <v>#REF!</v>
      </c>
      <c r="Y20" s="22">
        <f t="shared" si="1"/>
        <v>3.5555555555555554</v>
      </c>
    </row>
    <row r="21" spans="1:25" ht="21.75">
      <c r="A21" s="4">
        <v>19</v>
      </c>
      <c r="B21" s="1">
        <v>1</v>
      </c>
      <c r="C21" s="1">
        <v>2</v>
      </c>
      <c r="D21" s="11">
        <v>5</v>
      </c>
      <c r="E21" s="12">
        <v>5</v>
      </c>
      <c r="F21" s="12">
        <v>5</v>
      </c>
      <c r="G21" s="12">
        <v>5</v>
      </c>
      <c r="H21" s="12">
        <v>5</v>
      </c>
      <c r="I21" s="12">
        <v>5</v>
      </c>
      <c r="J21" s="39">
        <v>5</v>
      </c>
      <c r="K21" s="12">
        <v>5</v>
      </c>
      <c r="L21" s="12">
        <v>5</v>
      </c>
      <c r="M21" s="40"/>
      <c r="N21" s="12"/>
      <c r="O21" s="12"/>
      <c r="P21" s="12"/>
      <c r="Q21" s="42"/>
      <c r="R21" s="42"/>
      <c r="T21" s="27">
        <f t="shared" si="0"/>
        <v>5</v>
      </c>
      <c r="U21" s="3" t="e">
        <f>AVERAGE(#REF!)</f>
        <v>#REF!</v>
      </c>
      <c r="V21" s="16" t="e">
        <f>AVERAGE(#REF!)</f>
        <v>#REF!</v>
      </c>
      <c r="W21" s="17" t="e">
        <f>AVERAGE(#REF!)</f>
        <v>#REF!</v>
      </c>
      <c r="Y21" s="22">
        <f t="shared" si="1"/>
        <v>5</v>
      </c>
    </row>
    <row r="22" spans="1:25" ht="21.75">
      <c r="A22" s="4">
        <v>20</v>
      </c>
      <c r="B22" s="1">
        <v>1</v>
      </c>
      <c r="C22" s="1">
        <v>2</v>
      </c>
      <c r="D22" s="11">
        <v>3</v>
      </c>
      <c r="E22" s="12">
        <v>3</v>
      </c>
      <c r="F22" s="12">
        <v>3</v>
      </c>
      <c r="G22" s="12">
        <v>3</v>
      </c>
      <c r="H22" s="12">
        <v>3</v>
      </c>
      <c r="I22" s="12">
        <v>3</v>
      </c>
      <c r="J22" s="39">
        <v>3</v>
      </c>
      <c r="K22" s="12">
        <v>3</v>
      </c>
      <c r="L22" s="12">
        <v>3</v>
      </c>
      <c r="M22" s="40"/>
      <c r="N22" s="12"/>
      <c r="O22" s="12"/>
      <c r="P22" s="12"/>
      <c r="Q22" s="42"/>
      <c r="R22" s="42"/>
      <c r="T22" s="27">
        <f t="shared" si="0"/>
        <v>3</v>
      </c>
      <c r="U22" s="3" t="e">
        <f>AVERAGE(#REF!)</f>
        <v>#REF!</v>
      </c>
      <c r="V22" s="16" t="e">
        <f>AVERAGE(#REF!)</f>
        <v>#REF!</v>
      </c>
      <c r="W22" s="17" t="e">
        <f>AVERAGE(#REF!)</f>
        <v>#REF!</v>
      </c>
      <c r="Y22" s="22">
        <f t="shared" si="1"/>
        <v>3</v>
      </c>
    </row>
    <row r="23" spans="1:25" ht="21.75">
      <c r="A23" s="4">
        <v>21</v>
      </c>
      <c r="B23" s="1">
        <v>2</v>
      </c>
      <c r="C23" s="1">
        <v>1</v>
      </c>
      <c r="D23" s="11">
        <v>4</v>
      </c>
      <c r="E23" s="12">
        <v>4</v>
      </c>
      <c r="F23" s="12">
        <v>4</v>
      </c>
      <c r="G23" s="12">
        <v>4</v>
      </c>
      <c r="H23" s="12">
        <v>4</v>
      </c>
      <c r="I23" s="12">
        <v>4</v>
      </c>
      <c r="J23" s="39">
        <v>4</v>
      </c>
      <c r="K23" s="12">
        <v>4</v>
      </c>
      <c r="L23" s="12">
        <v>4</v>
      </c>
      <c r="M23" s="40"/>
      <c r="N23" s="12"/>
      <c r="O23" s="12"/>
      <c r="P23" s="12"/>
      <c r="Q23" s="42"/>
      <c r="R23" s="42"/>
      <c r="T23" s="27">
        <f t="shared" si="0"/>
        <v>4</v>
      </c>
      <c r="U23" s="3" t="e">
        <f>AVERAGE(#REF!)</f>
        <v>#REF!</v>
      </c>
      <c r="V23" s="16" t="e">
        <f>AVERAGE(#REF!)</f>
        <v>#REF!</v>
      </c>
      <c r="W23" s="17" t="e">
        <f>AVERAGE(#REF!)</f>
        <v>#REF!</v>
      </c>
      <c r="Y23" s="22">
        <f t="shared" si="1"/>
        <v>4</v>
      </c>
    </row>
    <row r="24" spans="1:25" ht="21.75">
      <c r="A24" s="4">
        <v>22</v>
      </c>
      <c r="B24" s="1">
        <v>2</v>
      </c>
      <c r="C24" s="1">
        <v>3</v>
      </c>
      <c r="D24" s="11">
        <v>4</v>
      </c>
      <c r="E24" s="12">
        <v>4</v>
      </c>
      <c r="F24" s="12">
        <v>4</v>
      </c>
      <c r="G24" s="12">
        <v>4</v>
      </c>
      <c r="H24" s="12">
        <v>4</v>
      </c>
      <c r="I24" s="12">
        <v>4</v>
      </c>
      <c r="J24" s="39">
        <v>4</v>
      </c>
      <c r="K24" s="12">
        <v>4</v>
      </c>
      <c r="L24" s="12">
        <v>4</v>
      </c>
      <c r="M24" s="40"/>
      <c r="N24" s="12"/>
      <c r="O24" s="12"/>
      <c r="P24" s="12"/>
      <c r="Q24" s="42"/>
      <c r="R24" s="42"/>
      <c r="T24" s="27">
        <f t="shared" si="0"/>
        <v>4</v>
      </c>
      <c r="U24" s="3"/>
      <c r="V24" s="16"/>
      <c r="W24" s="17"/>
      <c r="Y24" s="22">
        <f t="shared" si="1"/>
        <v>4</v>
      </c>
    </row>
    <row r="25" spans="1:25" ht="21.75">
      <c r="A25" s="4">
        <v>23</v>
      </c>
      <c r="B25" s="1">
        <v>2</v>
      </c>
      <c r="C25" s="1">
        <v>4</v>
      </c>
      <c r="D25" s="11">
        <v>3</v>
      </c>
      <c r="E25" s="12">
        <v>3</v>
      </c>
      <c r="F25" s="12">
        <v>3</v>
      </c>
      <c r="G25" s="12">
        <v>3</v>
      </c>
      <c r="H25" s="12">
        <v>3</v>
      </c>
      <c r="I25" s="12">
        <v>3</v>
      </c>
      <c r="J25" s="39">
        <v>3</v>
      </c>
      <c r="K25" s="12">
        <v>3</v>
      </c>
      <c r="L25" s="12">
        <v>3</v>
      </c>
      <c r="M25" s="40"/>
      <c r="N25" s="12"/>
      <c r="O25" s="12"/>
      <c r="P25" s="12"/>
      <c r="Q25" s="42"/>
      <c r="R25" s="42"/>
      <c r="T25" s="27">
        <f t="shared" si="0"/>
        <v>3</v>
      </c>
      <c r="U25" s="3"/>
      <c r="V25" s="16"/>
      <c r="W25" s="17"/>
      <c r="Y25" s="22">
        <f t="shared" si="1"/>
        <v>3</v>
      </c>
    </row>
    <row r="26" spans="1:25" ht="21.75">
      <c r="A26" s="4">
        <v>24</v>
      </c>
      <c r="B26" s="1"/>
      <c r="D26" s="11"/>
      <c r="E26" s="12"/>
      <c r="F26" s="12"/>
      <c r="G26" s="12"/>
      <c r="H26" s="12"/>
      <c r="I26" s="12"/>
      <c r="J26" s="39"/>
      <c r="K26" s="12"/>
      <c r="L26" s="12"/>
      <c r="M26" s="40"/>
      <c r="N26" s="12"/>
      <c r="O26" s="12"/>
      <c r="P26" s="12"/>
      <c r="Q26" s="42"/>
      <c r="R26" s="42"/>
      <c r="T26" s="27"/>
      <c r="U26" s="3" t="e">
        <f>AVERAGE(#REF!)</f>
        <v>#REF!</v>
      </c>
      <c r="V26" s="16" t="e">
        <f>AVERAGE(#REF!)</f>
        <v>#REF!</v>
      </c>
      <c r="W26" s="17" t="e">
        <f>AVERAGE(#REF!)</f>
        <v>#REF!</v>
      </c>
      <c r="Y26" s="22" t="e">
        <f t="shared" si="1"/>
        <v>#DIV/0!</v>
      </c>
    </row>
    <row r="27" spans="1:25" ht="21.75">
      <c r="A27" s="4">
        <v>25</v>
      </c>
      <c r="B27" s="1"/>
      <c r="D27" s="11"/>
      <c r="E27" s="12"/>
      <c r="F27" s="12"/>
      <c r="G27" s="12"/>
      <c r="H27" s="12"/>
      <c r="I27" s="12"/>
      <c r="J27" s="39"/>
      <c r="K27" s="12"/>
      <c r="L27" s="12"/>
      <c r="M27" s="40"/>
      <c r="N27" s="12"/>
      <c r="O27" s="12"/>
      <c r="P27" s="12"/>
      <c r="Q27" s="42"/>
      <c r="R27" s="42"/>
      <c r="T27" s="27"/>
      <c r="U27" s="3" t="e">
        <f>AVERAGE(#REF!)</f>
        <v>#REF!</v>
      </c>
      <c r="V27" s="16" t="e">
        <f>AVERAGE(#REF!)</f>
        <v>#REF!</v>
      </c>
      <c r="W27" s="17" t="e">
        <f>AVERAGE(#REF!)</f>
        <v>#REF!</v>
      </c>
      <c r="Y27" s="22" t="e">
        <f t="shared" si="1"/>
        <v>#DIV/0!</v>
      </c>
    </row>
    <row r="29" spans="1:25" ht="21.75">
      <c r="A29" t="s">
        <v>1</v>
      </c>
      <c r="B29" s="1"/>
      <c r="C29" s="1" t="s">
        <v>9</v>
      </c>
      <c r="D29" s="28">
        <f aca="true" t="shared" si="2" ref="D29:R29">AVERAGE(D3:D27)</f>
        <v>4.217391304347826</v>
      </c>
      <c r="E29" s="28">
        <f t="shared" si="2"/>
        <v>4.304347826086956</v>
      </c>
      <c r="F29" s="28">
        <f t="shared" si="2"/>
        <v>4.130434782608695</v>
      </c>
      <c r="G29" s="28">
        <f t="shared" si="2"/>
        <v>4.130434782608695</v>
      </c>
      <c r="H29" s="28">
        <f t="shared" si="2"/>
        <v>4.217391304347826</v>
      </c>
      <c r="I29" s="28">
        <f t="shared" si="2"/>
        <v>4.086956521739131</v>
      </c>
      <c r="J29" s="28">
        <f t="shared" si="2"/>
        <v>4.173913043478261</v>
      </c>
      <c r="K29" s="28">
        <f t="shared" si="2"/>
        <v>4.173913043478261</v>
      </c>
      <c r="L29" s="28">
        <f t="shared" si="2"/>
        <v>4.173913043478261</v>
      </c>
      <c r="M29" s="28" t="e">
        <f t="shared" si="2"/>
        <v>#DIV/0!</v>
      </c>
      <c r="N29" s="28" t="e">
        <f t="shared" si="2"/>
        <v>#DIV/0!</v>
      </c>
      <c r="O29" s="28" t="e">
        <f t="shared" si="2"/>
        <v>#DIV/0!</v>
      </c>
      <c r="P29" s="28" t="e">
        <f t="shared" si="2"/>
        <v>#DIV/0!</v>
      </c>
      <c r="Q29" s="28" t="e">
        <f t="shared" si="2"/>
        <v>#DIV/0!</v>
      </c>
      <c r="R29" s="28" t="e">
        <f t="shared" si="2"/>
        <v>#DIV/0!</v>
      </c>
      <c r="S29" s="8"/>
      <c r="T29" s="7">
        <f>AVERAGE(D3:R27)</f>
        <v>4.178743961352657</v>
      </c>
      <c r="U29" s="3" t="e">
        <f>AVERAGE(#REF!)</f>
        <v>#REF!</v>
      </c>
      <c r="V29" s="16" t="e">
        <f>AVERAGE(#REF!)</f>
        <v>#REF!</v>
      </c>
      <c r="W29" s="17" t="e">
        <f>AVERAGE(#REF!)</f>
        <v>#REF!</v>
      </c>
      <c r="Y29" s="8">
        <f>AVERAGE(D3:R27)</f>
        <v>4.178743961352657</v>
      </c>
    </row>
    <row r="30" spans="2:25" ht="21.75">
      <c r="B30" s="1"/>
      <c r="C30" s="1" t="s">
        <v>10</v>
      </c>
      <c r="D30" s="18">
        <f aca="true" t="shared" si="3" ref="D30:R30">STDEV(D3:D27)</f>
        <v>0.5997364375010104</v>
      </c>
      <c r="E30" s="18">
        <f t="shared" si="3"/>
        <v>0.6349504353380417</v>
      </c>
      <c r="F30" s="18">
        <f t="shared" si="3"/>
        <v>0.6944158975248038</v>
      </c>
      <c r="G30" s="18">
        <f t="shared" si="3"/>
        <v>0.6944158975248038</v>
      </c>
      <c r="H30" s="18">
        <f t="shared" si="3"/>
        <v>0.5997364375010104</v>
      </c>
      <c r="I30" s="18">
        <f t="shared" si="3"/>
        <v>0.7331776095289769</v>
      </c>
      <c r="J30" s="18">
        <f t="shared" si="3"/>
        <v>0.5762081310400601</v>
      </c>
      <c r="K30" s="18">
        <f t="shared" si="3"/>
        <v>0.5762081310400601</v>
      </c>
      <c r="L30" s="18">
        <f t="shared" si="3"/>
        <v>0.5762081310400601</v>
      </c>
      <c r="M30" s="18" t="e">
        <f t="shared" si="3"/>
        <v>#DIV/0!</v>
      </c>
      <c r="N30" s="18" t="e">
        <f t="shared" si="3"/>
        <v>#DIV/0!</v>
      </c>
      <c r="O30" s="18" t="e">
        <f t="shared" si="3"/>
        <v>#DIV/0!</v>
      </c>
      <c r="P30" s="18" t="e">
        <f t="shared" si="3"/>
        <v>#DIV/0!</v>
      </c>
      <c r="Q30" s="18" t="e">
        <f t="shared" si="3"/>
        <v>#DIV/0!</v>
      </c>
      <c r="R30" s="18" t="e">
        <f t="shared" si="3"/>
        <v>#DIV/0!</v>
      </c>
      <c r="S30" s="8"/>
      <c r="T30" s="7">
        <f>STDEV(T3:T27)</f>
        <v>0.5971679612980564</v>
      </c>
      <c r="U30" s="19" t="e">
        <f>STDEV(U3:U27)</f>
        <v>#REF!</v>
      </c>
      <c r="V30" s="19" t="e">
        <f>STDEV(V3:V27)</f>
        <v>#REF!</v>
      </c>
      <c r="W30" s="19" t="e">
        <f>STDEV(W3:W27)</f>
        <v>#REF!</v>
      </c>
      <c r="Y30" s="8" t="e">
        <f>STDEV(Y3:Y27)</f>
        <v>#DIV/0!</v>
      </c>
    </row>
    <row r="31" ht="21.75">
      <c r="B31" s="1"/>
    </row>
    <row r="33" spans="1:9" ht="21.75">
      <c r="A33" s="6"/>
      <c r="B33" t="s">
        <v>22</v>
      </c>
      <c r="E33" s="67" t="s">
        <v>12</v>
      </c>
      <c r="F33" s="67"/>
      <c r="G33" s="67"/>
      <c r="H33" s="67" t="s">
        <v>2</v>
      </c>
      <c r="I33" s="67" t="s">
        <v>3</v>
      </c>
    </row>
    <row r="34" spans="2:17" ht="21.75">
      <c r="B34" s="1" t="s">
        <v>28</v>
      </c>
      <c r="C34" s="71">
        <f>COUNTIF(B3:B25,1)</f>
        <v>5</v>
      </c>
      <c r="D34" s="8">
        <f>C34*100/C36</f>
        <v>21.73913043478261</v>
      </c>
      <c r="E34" s="15" t="s">
        <v>23</v>
      </c>
      <c r="H34" s="1">
        <f>COUNTIF(C3:C27,1)</f>
        <v>5</v>
      </c>
      <c r="I34" s="7">
        <f>(H34/H$42)*100</f>
        <v>21.73913043478261</v>
      </c>
      <c r="J34" s="7"/>
      <c r="K34" s="7"/>
      <c r="L34" s="71">
        <v>5</v>
      </c>
      <c r="M34" s="7"/>
      <c r="N34" s="71">
        <v>1</v>
      </c>
      <c r="O34" s="7"/>
      <c r="P34" s="7"/>
      <c r="Q34" s="7"/>
    </row>
    <row r="35" spans="2:17" ht="21.75">
      <c r="B35" s="1" t="s">
        <v>29</v>
      </c>
      <c r="C35" s="71">
        <f>COUNTIF(B3:B25,2)</f>
        <v>18</v>
      </c>
      <c r="D35" s="8">
        <f>C35*100/C36</f>
        <v>78.26086956521739</v>
      </c>
      <c r="E35" s="15" t="s">
        <v>24</v>
      </c>
      <c r="H35" s="1">
        <f>COUNTIF(C3:C27,2)</f>
        <v>5</v>
      </c>
      <c r="I35" s="7">
        <f>H35*100/H42</f>
        <v>21.73913043478261</v>
      </c>
      <c r="J35" s="7"/>
      <c r="K35" s="7"/>
      <c r="L35" s="71">
        <v>5</v>
      </c>
      <c r="M35" s="7"/>
      <c r="N35" s="71">
        <v>1</v>
      </c>
      <c r="O35" s="7"/>
      <c r="P35" s="7"/>
      <c r="Q35" s="7"/>
    </row>
    <row r="36" spans="2:17" ht="21.75">
      <c r="B36" s="1"/>
      <c r="C36" s="71">
        <f>SUM(C34:C35)</f>
        <v>23</v>
      </c>
      <c r="D36" s="8">
        <f>SUM(D34:D35)</f>
        <v>100</v>
      </c>
      <c r="E36" s="15" t="s">
        <v>25</v>
      </c>
      <c r="H36" s="1">
        <f>COUNTIF(C3:C27,3)</f>
        <v>6</v>
      </c>
      <c r="I36" s="7">
        <f>(H36/H$42)*100</f>
        <v>26.08695652173913</v>
      </c>
      <c r="J36" s="7"/>
      <c r="K36" s="7"/>
      <c r="L36" s="71">
        <v>6</v>
      </c>
      <c r="M36" s="7"/>
      <c r="N36" s="71">
        <v>1</v>
      </c>
      <c r="O36" s="7"/>
      <c r="P36" s="7"/>
      <c r="Q36" s="7"/>
    </row>
    <row r="37" spans="2:17" ht="21.75">
      <c r="B37" s="5"/>
      <c r="C37" s="5"/>
      <c r="E37" s="15" t="s">
        <v>26</v>
      </c>
      <c r="H37" s="1">
        <f>COUNTIF(C3:C27,4)</f>
        <v>2</v>
      </c>
      <c r="I37" s="7">
        <f>(H37/H$42)*100</f>
        <v>8.695652173913043</v>
      </c>
      <c r="J37" s="7"/>
      <c r="K37" s="7"/>
      <c r="L37" s="71">
        <v>2</v>
      </c>
      <c r="M37" s="7"/>
      <c r="N37" s="71">
        <v>1</v>
      </c>
      <c r="O37" s="7"/>
      <c r="P37" s="7"/>
      <c r="Q37" s="7"/>
    </row>
    <row r="38" spans="5:17" ht="21.75">
      <c r="E38" s="15" t="s">
        <v>27</v>
      </c>
      <c r="H38" s="1">
        <f>COUNTIF(C3:C27,5)</f>
        <v>5</v>
      </c>
      <c r="I38" s="7">
        <f>(H38/H$42)*100</f>
        <v>21.73913043478261</v>
      </c>
      <c r="J38" s="7"/>
      <c r="K38" s="7"/>
      <c r="L38" s="71">
        <v>5</v>
      </c>
      <c r="M38" s="7"/>
      <c r="N38" s="7"/>
      <c r="O38" s="7"/>
      <c r="P38" s="7"/>
      <c r="Q38" s="7"/>
    </row>
    <row r="39" spans="5:17" ht="21.75">
      <c r="E39" s="15"/>
      <c r="H39" s="1">
        <f>COUNTIF(C3:C27,6)</f>
        <v>0</v>
      </c>
      <c r="I39" s="7">
        <f>(H39/H$42)*100</f>
        <v>0</v>
      </c>
      <c r="J39" s="7"/>
      <c r="K39" s="7"/>
      <c r="L39" s="7"/>
      <c r="M39" s="7"/>
      <c r="N39" s="7"/>
      <c r="O39" s="7"/>
      <c r="P39" s="7"/>
      <c r="Q39" s="7"/>
    </row>
    <row r="40" spans="5:17" ht="21.75">
      <c r="E40" s="15"/>
      <c r="H40" s="1">
        <f>COUNTIF(C3:C27,7)</f>
        <v>0</v>
      </c>
      <c r="I40" s="7">
        <f>(H40/H$42)*100</f>
        <v>0</v>
      </c>
      <c r="J40" s="7"/>
      <c r="K40" s="7"/>
      <c r="L40" s="7"/>
      <c r="M40" s="7"/>
      <c r="N40" s="7"/>
      <c r="O40" s="7"/>
      <c r="P40" s="7"/>
      <c r="Q40" s="7"/>
    </row>
    <row r="41" spans="5:17" ht="21.75">
      <c r="E41" s="15" t="s">
        <v>14</v>
      </c>
      <c r="I41" s="7"/>
      <c r="J41" s="7"/>
      <c r="K41" s="7"/>
      <c r="L41" s="7"/>
      <c r="M41" s="7"/>
      <c r="N41" s="7"/>
      <c r="O41" s="7"/>
      <c r="P41" s="7"/>
      <c r="Q41" s="7"/>
    </row>
    <row r="42" spans="8:17" ht="21.75">
      <c r="H42" s="13">
        <f>SUM(H34:H40)</f>
        <v>23</v>
      </c>
      <c r="I42" s="14">
        <f>SUM(I34:I40)</f>
        <v>100</v>
      </c>
      <c r="J42" s="14"/>
      <c r="K42" s="14"/>
      <c r="L42" s="14"/>
      <c r="M42" s="14"/>
      <c r="N42" s="14"/>
      <c r="O42" s="14"/>
      <c r="P42" s="14"/>
      <c r="Q42" s="14"/>
    </row>
    <row r="45" ht="21.75">
      <c r="B45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110" zoomScaleNormal="110" zoomScalePageLayoutView="0" workbookViewId="0" topLeftCell="A1">
      <selection activeCell="A2" sqref="A2:B2"/>
    </sheetView>
  </sheetViews>
  <sheetFormatPr defaultColWidth="9.140625" defaultRowHeight="21.75"/>
  <cols>
    <col min="1" max="1" width="4.57421875" style="47" customWidth="1"/>
    <col min="2" max="2" width="90.140625" style="47" customWidth="1"/>
    <col min="3" max="3" width="6.57421875" style="47" customWidth="1"/>
    <col min="4" max="16384" width="9.140625" style="47" customWidth="1"/>
  </cols>
  <sheetData>
    <row r="1" spans="1:5" ht="24">
      <c r="A1" s="73" t="s">
        <v>53</v>
      </c>
      <c r="B1" s="73"/>
      <c r="C1" s="46"/>
      <c r="D1" s="46"/>
      <c r="E1" s="46"/>
    </row>
    <row r="2" spans="1:6" ht="24">
      <c r="A2" s="73" t="str">
        <f>'ตอนที่ 1'!A1:F1</f>
        <v>ผลการประเมินโครงการพัฒนาทักษะด้านภาษาอังกฤษของบุคลากรบัณฑิตวิทยาลัย</v>
      </c>
      <c r="B2" s="73"/>
      <c r="C2" s="69"/>
      <c r="D2" s="69"/>
      <c r="E2" s="69"/>
      <c r="F2" s="69"/>
    </row>
    <row r="3" spans="1:6" ht="24">
      <c r="A3" s="73" t="str">
        <f>'ตอนที่ 1'!A2:F2</f>
        <v>ระหว่างวันที่ 3 - 23 สิงหาคม 2554</v>
      </c>
      <c r="B3" s="73"/>
      <c r="C3" s="69"/>
      <c r="D3" s="69"/>
      <c r="E3" s="69"/>
      <c r="F3" s="69"/>
    </row>
    <row r="4" spans="1:6" ht="24">
      <c r="A4" s="73" t="str">
        <f>'ตอนที่ 1'!A3:F3</f>
        <v>ณ ห้องประชุมบัณฑิตวิทยาลัย ชั้น 2 มหาวิทยาลัยนเรศวร</v>
      </c>
      <c r="B4" s="73"/>
      <c r="C4" s="69"/>
      <c r="D4" s="69"/>
      <c r="E4" s="69"/>
      <c r="F4" s="69"/>
    </row>
    <row r="5" spans="1:2" ht="23.25">
      <c r="A5" s="45"/>
      <c r="B5" s="45"/>
    </row>
    <row r="6" spans="1:2" ht="23.25">
      <c r="A6" s="44" t="s">
        <v>54</v>
      </c>
      <c r="B6" s="48"/>
    </row>
    <row r="7" spans="1:2" ht="23.25">
      <c r="A7" s="44" t="s">
        <v>55</v>
      </c>
      <c r="B7" s="44"/>
    </row>
    <row r="8" spans="1:3" ht="23.25">
      <c r="A8" s="44" t="s">
        <v>56</v>
      </c>
      <c r="B8" s="44"/>
      <c r="C8" s="44"/>
    </row>
    <row r="9" spans="1:2" ht="23.25">
      <c r="A9" s="44" t="s">
        <v>17</v>
      </c>
      <c r="B9" s="44"/>
    </row>
    <row r="10" spans="1:2" ht="23.25">
      <c r="A10" s="44" t="s">
        <v>57</v>
      </c>
      <c r="B10" s="44"/>
    </row>
    <row r="11" spans="1:2" ht="23.25">
      <c r="A11" s="44" t="s">
        <v>50</v>
      </c>
      <c r="B11" s="44"/>
    </row>
    <row r="12" spans="1:2" ht="23.25">
      <c r="A12" s="44" t="s">
        <v>51</v>
      </c>
      <c r="B12" s="44"/>
    </row>
    <row r="13" ht="21" customHeight="1">
      <c r="A13" s="44" t="s">
        <v>52</v>
      </c>
    </row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</sheetData>
  <sheetProtection/>
  <mergeCells count="4">
    <mergeCell ref="A1:B1"/>
    <mergeCell ref="A2:B2"/>
    <mergeCell ref="A3:B3"/>
    <mergeCell ref="A4:B4"/>
  </mergeCells>
  <printOptions/>
  <pageMargins left="1" right="0.451181102362205" top="1.18110236220472" bottom="0.984251968503937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="110" zoomScaleNormal="110" zoomScalePageLayoutView="0" workbookViewId="0" topLeftCell="A1">
      <selection activeCell="J7" sqref="J7"/>
    </sheetView>
  </sheetViews>
  <sheetFormatPr defaultColWidth="9.140625" defaultRowHeight="21.75"/>
  <cols>
    <col min="1" max="1" width="3.140625" style="44" customWidth="1"/>
    <col min="2" max="2" width="4.28125" style="44" customWidth="1"/>
    <col min="3" max="3" width="39.8515625" style="44" customWidth="1"/>
    <col min="4" max="4" width="12.00390625" style="44" customWidth="1"/>
    <col min="5" max="5" width="20.8515625" style="44" customWidth="1"/>
    <col min="6" max="6" width="12.7109375" style="44" customWidth="1"/>
    <col min="7" max="7" width="4.28125" style="44" customWidth="1"/>
    <col min="8" max="16384" width="9.140625" style="44" customWidth="1"/>
  </cols>
  <sheetData>
    <row r="1" spans="1:6" ht="23.25">
      <c r="A1" s="74" t="s">
        <v>30</v>
      </c>
      <c r="B1" s="74"/>
      <c r="C1" s="74"/>
      <c r="D1" s="74"/>
      <c r="E1" s="74"/>
      <c r="F1" s="74"/>
    </row>
    <row r="2" spans="1:6" ht="23.25">
      <c r="A2" s="74" t="s">
        <v>31</v>
      </c>
      <c r="B2" s="74"/>
      <c r="C2" s="74"/>
      <c r="D2" s="74"/>
      <c r="E2" s="74"/>
      <c r="F2" s="74"/>
    </row>
    <row r="3" spans="1:6" ht="23.25">
      <c r="A3" s="74" t="s">
        <v>32</v>
      </c>
      <c r="B3" s="74"/>
      <c r="C3" s="74"/>
      <c r="D3" s="74"/>
      <c r="E3" s="74"/>
      <c r="F3" s="74"/>
    </row>
    <row r="4" spans="1:6" ht="21" customHeight="1">
      <c r="A4" s="43"/>
      <c r="B4" s="43"/>
      <c r="C4" s="43"/>
      <c r="D4" s="43"/>
      <c r="E4" s="43"/>
      <c r="F4" s="43"/>
    </row>
    <row r="5" spans="1:6" ht="23.25">
      <c r="A5" s="49" t="s">
        <v>19</v>
      </c>
      <c r="B5" s="43"/>
      <c r="C5" s="43"/>
      <c r="D5" s="43"/>
      <c r="E5" s="43"/>
      <c r="F5" s="43"/>
    </row>
    <row r="6" ht="12.75" customHeight="1"/>
    <row r="7" ht="23.25">
      <c r="C7" s="44" t="s">
        <v>38</v>
      </c>
    </row>
    <row r="9" ht="23.25">
      <c r="A9" s="50" t="s">
        <v>35</v>
      </c>
    </row>
    <row r="10" ht="24" thickBot="1"/>
    <row r="11" spans="3:5" ht="24" thickTop="1">
      <c r="C11" s="51" t="s">
        <v>13</v>
      </c>
      <c r="D11" s="51" t="s">
        <v>2</v>
      </c>
      <c r="E11" s="51" t="s">
        <v>3</v>
      </c>
    </row>
    <row r="12" spans="3:5" ht="23.25">
      <c r="C12" s="56" t="s">
        <v>29</v>
      </c>
      <c r="D12" s="52">
        <v>18</v>
      </c>
      <c r="E12" s="53">
        <f>D12/D$28*100</f>
        <v>78.26086956521739</v>
      </c>
    </row>
    <row r="13" spans="3:5" ht="23.25">
      <c r="C13" s="56" t="s">
        <v>28</v>
      </c>
      <c r="D13" s="52">
        <f>'คีย์ข้อมูล '!H21</f>
        <v>5</v>
      </c>
      <c r="E13" s="53">
        <f>D13/D$28*100</f>
        <v>21.73913043478261</v>
      </c>
    </row>
    <row r="14" spans="3:5" ht="24" thickBot="1">
      <c r="C14" s="55" t="s">
        <v>6</v>
      </c>
      <c r="D14" s="55">
        <f>SUM(D9:D13)</f>
        <v>23</v>
      </c>
      <c r="E14" s="72">
        <f>SUM(E9:E13)</f>
        <v>100</v>
      </c>
    </row>
    <row r="15" ht="24" thickTop="1"/>
    <row r="16" ht="23.25">
      <c r="C16" s="44" t="s">
        <v>36</v>
      </c>
    </row>
    <row r="17" ht="21" customHeight="1"/>
    <row r="18" ht="23.25">
      <c r="A18" s="50" t="s">
        <v>34</v>
      </c>
    </row>
    <row r="19" ht="16.5" customHeight="1" thickBot="1"/>
    <row r="20" spans="3:5" ht="24" thickTop="1">
      <c r="C20" s="51" t="s">
        <v>13</v>
      </c>
      <c r="D20" s="51" t="s">
        <v>2</v>
      </c>
      <c r="E20" s="51" t="s">
        <v>3</v>
      </c>
    </row>
    <row r="21" spans="3:5" ht="12" customHeight="1">
      <c r="C21" s="56"/>
      <c r="D21" s="52"/>
      <c r="E21" s="53"/>
    </row>
    <row r="22" spans="3:5" ht="23.25">
      <c r="C22" s="56" t="s">
        <v>16</v>
      </c>
      <c r="D22" s="52">
        <f>'คีย์ข้อมูล '!H34</f>
        <v>5</v>
      </c>
      <c r="E22" s="53">
        <f>D22/D$28*100</f>
        <v>21.73913043478261</v>
      </c>
    </row>
    <row r="23" spans="3:5" ht="23.25">
      <c r="C23" s="56" t="s">
        <v>24</v>
      </c>
      <c r="D23" s="52">
        <f>'คีย์ข้อมูล '!H35</f>
        <v>5</v>
      </c>
      <c r="E23" s="53">
        <f>D23/D$28*100</f>
        <v>21.73913043478261</v>
      </c>
    </row>
    <row r="24" spans="3:5" ht="23.25">
      <c r="C24" s="57" t="s">
        <v>25</v>
      </c>
      <c r="D24" s="52">
        <f>'คีย์ข้อมูล '!H36</f>
        <v>6</v>
      </c>
      <c r="E24" s="53">
        <f>D24/D$28*100</f>
        <v>26.08695652173913</v>
      </c>
    </row>
    <row r="25" spans="3:5" ht="23.25">
      <c r="C25" s="57" t="s">
        <v>26</v>
      </c>
      <c r="D25" s="52">
        <f>'คีย์ข้อมูล '!H37</f>
        <v>2</v>
      </c>
      <c r="E25" s="53">
        <f>D25/D$28*100</f>
        <v>8.695652173913043</v>
      </c>
    </row>
    <row r="26" spans="3:5" ht="23.25">
      <c r="C26" s="57" t="s">
        <v>27</v>
      </c>
      <c r="D26" s="52">
        <f>'คีย์ข้อมูล '!H38</f>
        <v>5</v>
      </c>
      <c r="E26" s="53">
        <f>D26/D$28*100</f>
        <v>21.73913043478261</v>
      </c>
    </row>
    <row r="27" spans="3:5" ht="10.5" customHeight="1">
      <c r="C27" s="58"/>
      <c r="D27" s="52"/>
      <c r="E27" s="54"/>
    </row>
    <row r="28" spans="3:5" ht="24" thickBot="1">
      <c r="C28" s="59" t="s">
        <v>6</v>
      </c>
      <c r="D28" s="55">
        <f>SUM(D21:D27)</f>
        <v>23</v>
      </c>
      <c r="E28" s="60">
        <f>SUM(E21:E27)</f>
        <v>100</v>
      </c>
    </row>
    <row r="29" ht="21" customHeight="1" thickTop="1"/>
    <row r="30" ht="23.25">
      <c r="C30" s="44" t="s">
        <v>37</v>
      </c>
    </row>
    <row r="31" ht="23.25">
      <c r="A31" s="44" t="s">
        <v>33</v>
      </c>
    </row>
    <row r="32" ht="23.25">
      <c r="A32" s="44" t="s">
        <v>39</v>
      </c>
    </row>
  </sheetData>
  <sheetProtection/>
  <mergeCells count="3">
    <mergeCell ref="A3:F3"/>
    <mergeCell ref="A1:F1"/>
    <mergeCell ref="A2:F2"/>
  </mergeCells>
  <printOptions/>
  <pageMargins left="0.7086614173228347" right="0.5511811023622047" top="0.98425196850393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="110" zoomScaleNormal="110" zoomScalePageLayoutView="0" workbookViewId="0" topLeftCell="A1">
      <selection activeCell="H20" sqref="H20"/>
    </sheetView>
  </sheetViews>
  <sheetFormatPr defaultColWidth="9.140625" defaultRowHeight="21.75"/>
  <cols>
    <col min="1" max="1" width="3.8515625" style="44" customWidth="1"/>
    <col min="2" max="2" width="50.28125" style="44" bestFit="1" customWidth="1"/>
    <col min="3" max="4" width="8.8515625" style="44" customWidth="1"/>
    <col min="5" max="5" width="17.8515625" style="44" bestFit="1" customWidth="1"/>
    <col min="6" max="16384" width="9.140625" style="44" customWidth="1"/>
  </cols>
  <sheetData>
    <row r="1" spans="1:5" ht="23.25">
      <c r="A1" s="75" t="s">
        <v>18</v>
      </c>
      <c r="B1" s="75"/>
      <c r="C1" s="75"/>
      <c r="D1" s="75"/>
      <c r="E1" s="75"/>
    </row>
    <row r="2" spans="1:5" ht="23.25">
      <c r="A2" s="45"/>
      <c r="B2" s="45"/>
      <c r="C2" s="45"/>
      <c r="D2" s="45"/>
      <c r="E2" s="45"/>
    </row>
    <row r="3" ht="23.25">
      <c r="A3" s="61" t="s">
        <v>21</v>
      </c>
    </row>
    <row r="5" spans="1:2" ht="23.25">
      <c r="A5" s="50" t="s">
        <v>40</v>
      </c>
      <c r="B5" s="50"/>
    </row>
    <row r="6" ht="14.25" customHeight="1" thickBot="1"/>
    <row r="7" spans="1:5" ht="24" thickTop="1">
      <c r="A7" s="77" t="s">
        <v>4</v>
      </c>
      <c r="B7" s="77"/>
      <c r="C7" s="79" t="s">
        <v>5</v>
      </c>
      <c r="D7" s="79"/>
      <c r="E7" s="70">
        <v>23</v>
      </c>
    </row>
    <row r="8" spans="1:5" ht="23.25">
      <c r="A8" s="78"/>
      <c r="B8" s="78"/>
      <c r="C8" s="62" t="s">
        <v>7</v>
      </c>
      <c r="D8" s="62" t="s">
        <v>8</v>
      </c>
      <c r="E8" s="62" t="s">
        <v>15</v>
      </c>
    </row>
    <row r="9" spans="1:5" ht="23.25" customHeight="1">
      <c r="A9" s="68" t="s">
        <v>41</v>
      </c>
      <c r="B9" s="63"/>
      <c r="C9" s="63"/>
      <c r="D9" s="63"/>
      <c r="E9" s="63"/>
    </row>
    <row r="10" spans="1:5" ht="23.25" customHeight="1">
      <c r="A10" s="63"/>
      <c r="B10" s="63" t="s">
        <v>20</v>
      </c>
      <c r="C10" s="53">
        <f>'คีย์ข้อมูล '!D29</f>
        <v>4.217391304347826</v>
      </c>
      <c r="D10" s="53">
        <f>'คีย์ข้อมูล '!D30</f>
        <v>0.5997364375010104</v>
      </c>
      <c r="E10" s="52" t="str">
        <f>IF(C10&gt;4.5,"มากที่สุด",IF(C10&gt;3.5,"มาก",IF(C10&gt;2.5,"ปานกลาง",IF(C10&gt;1.5,"น้อย",IF(C10&lt;=1.5,"น้อยที่สุด")))))</f>
        <v>มาก</v>
      </c>
    </row>
    <row r="11" spans="1:5" ht="23.25">
      <c r="A11" s="68" t="s">
        <v>42</v>
      </c>
      <c r="C11" s="53"/>
      <c r="D11" s="53"/>
      <c r="E11" s="52"/>
    </row>
    <row r="12" spans="1:5" ht="23.25">
      <c r="A12" s="63"/>
      <c r="B12" s="63" t="s">
        <v>43</v>
      </c>
      <c r="C12" s="53">
        <f>'คีย์ข้อมูล '!E29</f>
        <v>4.304347826086956</v>
      </c>
      <c r="D12" s="53">
        <f>'คีย์ข้อมูล '!E30</f>
        <v>0.6349504353380417</v>
      </c>
      <c r="E12" s="52" t="str">
        <f aca="true" t="shared" si="0" ref="E12:E20">IF(C12&gt;4.5,"มากที่สุด",IF(C12&gt;3.5,"มาก",IF(C12&gt;2.5,"ปานกลาง",IF(C12&gt;1.5,"น้อย",IF(C12&lt;=1.5,"น้อยที่สุด")))))</f>
        <v>มาก</v>
      </c>
    </row>
    <row r="13" spans="1:5" ht="23.25">
      <c r="A13" s="63"/>
      <c r="B13" s="63" t="s">
        <v>44</v>
      </c>
      <c r="C13" s="53"/>
      <c r="D13" s="53"/>
      <c r="E13" s="52"/>
    </row>
    <row r="14" spans="1:5" ht="23.25">
      <c r="A14" s="63"/>
      <c r="B14" s="63" t="s">
        <v>45</v>
      </c>
      <c r="C14" s="53">
        <f>'คีย์ข้อมูล '!F29</f>
        <v>4.130434782608695</v>
      </c>
      <c r="D14" s="53">
        <f>'คีย์ข้อมูล '!F30</f>
        <v>0.6944158975248038</v>
      </c>
      <c r="E14" s="52" t="str">
        <f t="shared" si="0"/>
        <v>มาก</v>
      </c>
    </row>
    <row r="15" spans="1:5" ht="23.25">
      <c r="A15" s="63"/>
      <c r="B15" s="63" t="s">
        <v>58</v>
      </c>
      <c r="C15" s="53">
        <f>'คีย์ข้อมูล '!G29</f>
        <v>4.130434782608695</v>
      </c>
      <c r="D15" s="53">
        <f>'คีย์ข้อมูล '!G30</f>
        <v>0.6944158975248038</v>
      </c>
      <c r="E15" s="52" t="str">
        <f t="shared" si="0"/>
        <v>มาก</v>
      </c>
    </row>
    <row r="16" spans="1:5" ht="23.25">
      <c r="A16" s="68" t="s">
        <v>46</v>
      </c>
      <c r="B16" s="63"/>
      <c r="C16" s="53">
        <f>'คีย์ข้อมูล '!H29</f>
        <v>4.217391304347826</v>
      </c>
      <c r="D16" s="53">
        <f>'คีย์ข้อมูล '!H30</f>
        <v>0.5997364375010104</v>
      </c>
      <c r="E16" s="52" t="str">
        <f t="shared" si="0"/>
        <v>มาก</v>
      </c>
    </row>
    <row r="17" spans="1:5" ht="23.25">
      <c r="A17" s="68" t="s">
        <v>59</v>
      </c>
      <c r="B17" s="63"/>
      <c r="C17" s="53">
        <f>'คีย์ข้อมูล '!I29</f>
        <v>4.086956521739131</v>
      </c>
      <c r="D17" s="53">
        <f>'คีย์ข้อมูล '!I30</f>
        <v>0.7331776095289769</v>
      </c>
      <c r="E17" s="52" t="str">
        <f t="shared" si="0"/>
        <v>มาก</v>
      </c>
    </row>
    <row r="18" spans="1:5" ht="23.25">
      <c r="A18" s="68" t="s">
        <v>60</v>
      </c>
      <c r="B18" s="63"/>
      <c r="C18" s="53">
        <f>'คีย์ข้อมูล '!J29</f>
        <v>4.173913043478261</v>
      </c>
      <c r="D18" s="53">
        <f>'คีย์ข้อมูล '!J30</f>
        <v>0.5762081310400601</v>
      </c>
      <c r="E18" s="52" t="str">
        <f t="shared" si="0"/>
        <v>มาก</v>
      </c>
    </row>
    <row r="19" spans="1:5" ht="23.25">
      <c r="A19" s="68" t="s">
        <v>61</v>
      </c>
      <c r="B19" s="63"/>
      <c r="C19" s="53">
        <f>'คีย์ข้อมูล '!K29</f>
        <v>4.173913043478261</v>
      </c>
      <c r="D19" s="53">
        <f>'คีย์ข้อมูล '!K30</f>
        <v>0.5762081310400601</v>
      </c>
      <c r="E19" s="52" t="str">
        <f t="shared" si="0"/>
        <v>มาก</v>
      </c>
    </row>
    <row r="20" spans="1:5" ht="24" thickBot="1">
      <c r="A20" s="68" t="s">
        <v>47</v>
      </c>
      <c r="B20" s="64"/>
      <c r="C20" s="53">
        <f>'คีย์ข้อมูล '!L29</f>
        <v>4.173913043478261</v>
      </c>
      <c r="D20" s="53">
        <f>'คีย์ข้อมูล '!L30</f>
        <v>0.5762081310400601</v>
      </c>
      <c r="E20" s="52" t="str">
        <f t="shared" si="0"/>
        <v>มาก</v>
      </c>
    </row>
    <row r="21" spans="1:5" ht="24.75" thickBot="1" thickTop="1">
      <c r="A21" s="76" t="s">
        <v>11</v>
      </c>
      <c r="B21" s="76"/>
      <c r="C21" s="66">
        <f>'คีย์ข้อมูล '!T29</f>
        <v>4.178743961352657</v>
      </c>
      <c r="D21" s="66">
        <f>'คีย์ข้อมูล '!T30</f>
        <v>0.5971679612980564</v>
      </c>
      <c r="E21" s="65" t="str">
        <f>IF(C21&gt;4.5,"มากที่สุด",IF(C21&gt;3.5,"มาก",IF(C21&gt;2.5,"ปานกลาง",IF(C21&gt;1.5,"น้อย",IF(C21&lt;=1.5,"น้อยที่สุด")))))</f>
        <v>มาก</v>
      </c>
    </row>
    <row r="22" ht="21" customHeight="1" thickTop="1"/>
    <row r="23" ht="21" customHeight="1">
      <c r="A23" s="44" t="s">
        <v>48</v>
      </c>
    </row>
    <row r="24" ht="21" customHeight="1">
      <c r="A24" s="44" t="s">
        <v>49</v>
      </c>
    </row>
    <row r="25" ht="21" customHeight="1">
      <c r="A25" s="44" t="s">
        <v>50</v>
      </c>
    </row>
    <row r="26" ht="21" customHeight="1">
      <c r="A26" s="44" t="s">
        <v>62</v>
      </c>
    </row>
    <row r="27" ht="21" customHeight="1">
      <c r="A27" s="44" t="s">
        <v>63</v>
      </c>
    </row>
  </sheetData>
  <sheetProtection/>
  <mergeCells count="4">
    <mergeCell ref="A1:E1"/>
    <mergeCell ref="A21:B21"/>
    <mergeCell ref="A7:B8"/>
    <mergeCell ref="C7:D7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Graduate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</dc:creator>
  <cp:keywords/>
  <dc:description/>
  <cp:lastModifiedBy>Tharaporn Teerapabvisadpong</cp:lastModifiedBy>
  <cp:lastPrinted>2011-09-26T04:22:37Z</cp:lastPrinted>
  <dcterms:created xsi:type="dcterms:W3CDTF">2003-10-20T08:41:30Z</dcterms:created>
  <dcterms:modified xsi:type="dcterms:W3CDTF">2011-09-26T06:59:10Z</dcterms:modified>
  <cp:category/>
  <cp:version/>
  <cp:contentType/>
  <cp:contentStatus/>
</cp:coreProperties>
</file>