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930" windowWidth="17895" windowHeight="9240" activeTab="2"/>
  </bookViews>
  <sheets>
    <sheet name="Sheet4" sheetId="4" r:id="rId1"/>
    <sheet name="Sheet1" sheetId="1" r:id="rId2"/>
    <sheet name="บทสรุป" sheetId="7" r:id="rId3"/>
    <sheet name="เพศ" sheetId="8" r:id="rId4"/>
    <sheet name="โครงการ" sheetId="15" r:id="rId5"/>
    <sheet name="คณะ" sheetId="10" r:id="rId6"/>
    <sheet name="สรุป" sheetId="13" r:id="rId7"/>
    <sheet name="ข้อเสนอแนะ" sheetId="14" r:id="rId8"/>
    <sheet name="Sheet3" sheetId="16" r:id="rId9"/>
  </sheets>
  <definedNames>
    <definedName name="_xlnm._FilterDatabase" localSheetId="1" hidden="1">Sheet1!$A$1:$AI$149</definedName>
  </definedNames>
  <calcPr calcId="145621"/>
  <pivotCaches>
    <pivotCache cacheId="0" r:id="rId10"/>
  </pivotCaches>
</workbook>
</file>

<file path=xl/calcChain.xml><?xml version="1.0" encoding="utf-8"?>
<calcChain xmlns="http://schemas.openxmlformats.org/spreadsheetml/2006/main">
  <c r="C17" i="10" l="1"/>
  <c r="C8" i="10"/>
  <c r="B18" i="10"/>
  <c r="C16" i="10" l="1"/>
  <c r="E8" i="15"/>
  <c r="E9" i="15"/>
  <c r="E10" i="15"/>
  <c r="E11" i="15"/>
  <c r="E12" i="15"/>
  <c r="E7" i="15" l="1"/>
  <c r="E13" i="15" s="1"/>
  <c r="F8" i="15" s="1"/>
  <c r="F7" i="15" l="1"/>
  <c r="F10" i="15"/>
  <c r="F12" i="15"/>
  <c r="F11" i="15"/>
  <c r="F13" i="15" s="1"/>
  <c r="F9" i="15"/>
  <c r="G79" i="1"/>
  <c r="H79" i="1"/>
  <c r="I79" i="1"/>
  <c r="J79" i="1"/>
  <c r="K79" i="1"/>
  <c r="L79" i="1"/>
  <c r="F79" i="1"/>
  <c r="AI80" i="1"/>
  <c r="N80" i="1"/>
  <c r="O80" i="1"/>
  <c r="M80" i="1"/>
  <c r="Z80" i="1"/>
  <c r="B16" i="10" l="1"/>
  <c r="B15" i="10"/>
  <c r="B14" i="10"/>
  <c r="B13" i="10"/>
  <c r="B12" i="10"/>
  <c r="B11" i="10"/>
  <c r="B10" i="10"/>
  <c r="B9" i="10"/>
  <c r="B8" i="10"/>
  <c r="C18" i="10" l="1"/>
  <c r="D92" i="1"/>
  <c r="B19" i="8"/>
  <c r="B18" i="8"/>
  <c r="B17" i="8"/>
  <c r="D91" i="1"/>
  <c r="D89" i="1"/>
  <c r="D88" i="1"/>
  <c r="D87" i="1"/>
  <c r="D85" i="1"/>
  <c r="D84" i="1"/>
  <c r="D83" i="1"/>
  <c r="B20" i="8" l="1"/>
  <c r="C17" i="8" s="1"/>
  <c r="C9" i="10"/>
  <c r="C10" i="10"/>
  <c r="C14" i="10"/>
  <c r="C12" i="10"/>
  <c r="C15" i="10"/>
  <c r="C11" i="10"/>
  <c r="C13" i="10"/>
  <c r="D81" i="1" l="1"/>
  <c r="D80" i="1"/>
  <c r="D79" i="1"/>
  <c r="D86" i="1" l="1"/>
  <c r="D90" i="1"/>
  <c r="F27" i="13"/>
  <c r="AJ80" i="1"/>
  <c r="AJ79" i="1"/>
  <c r="AI81" i="1"/>
  <c r="F28" i="13" s="1"/>
  <c r="AI79" i="1"/>
  <c r="E27" i="13" s="1"/>
  <c r="G27" i="13" s="1"/>
  <c r="AH80" i="1"/>
  <c r="F26" i="13" s="1"/>
  <c r="AH79" i="1"/>
  <c r="E26" i="13" s="1"/>
  <c r="AG80" i="1"/>
  <c r="F25" i="13" s="1"/>
  <c r="AG79" i="1"/>
  <c r="E25" i="13" s="1"/>
  <c r="AF81" i="1"/>
  <c r="F76" i="13" s="1"/>
  <c r="AF79" i="1"/>
  <c r="E74" i="13" s="1"/>
  <c r="G74" i="13" s="1"/>
  <c r="AF80" i="1"/>
  <c r="F74" i="13" s="1"/>
  <c r="AE80" i="1"/>
  <c r="F72" i="13" s="1"/>
  <c r="AE79" i="1"/>
  <c r="E72" i="13" s="1"/>
  <c r="G72" i="13" s="1"/>
  <c r="AD80" i="1"/>
  <c r="F70" i="13" s="1"/>
  <c r="AD79" i="1"/>
  <c r="E70" i="13" s="1"/>
  <c r="G70" i="13" s="1"/>
  <c r="AC80" i="1"/>
  <c r="F68" i="13" s="1"/>
  <c r="AC79" i="1"/>
  <c r="E68" i="13" s="1"/>
  <c r="AB79" i="1"/>
  <c r="E66" i="13" s="1"/>
  <c r="G66" i="13" s="1"/>
  <c r="AB80" i="1"/>
  <c r="F66" i="13" s="1"/>
  <c r="AA80" i="1"/>
  <c r="F65" i="13" s="1"/>
  <c r="AA79" i="1"/>
  <c r="E65" i="13" s="1"/>
  <c r="G65" i="13" s="1"/>
  <c r="Z79" i="1"/>
  <c r="E61" i="13" s="1"/>
  <c r="G61" i="13" s="1"/>
  <c r="Y80" i="1"/>
  <c r="F59" i="13" s="1"/>
  <c r="Y79" i="1"/>
  <c r="E59" i="13" s="1"/>
  <c r="X80" i="1"/>
  <c r="F57" i="13" s="1"/>
  <c r="X79" i="1"/>
  <c r="E57" i="13" s="1"/>
  <c r="G57" i="13" s="1"/>
  <c r="W80" i="1"/>
  <c r="F56" i="13" s="1"/>
  <c r="W79" i="1"/>
  <c r="E56" i="13" s="1"/>
  <c r="G56" i="13" s="1"/>
  <c r="V81" i="1"/>
  <c r="F23" i="13" s="1"/>
  <c r="V80" i="1"/>
  <c r="F22" i="13" s="1"/>
  <c r="V79" i="1"/>
  <c r="E22" i="13" s="1"/>
  <c r="U80" i="1"/>
  <c r="F21" i="13" s="1"/>
  <c r="U79" i="1"/>
  <c r="E21" i="13" s="1"/>
  <c r="T80" i="1"/>
  <c r="F20" i="13" s="1"/>
  <c r="T79" i="1"/>
  <c r="E20" i="13" s="1"/>
  <c r="S80" i="1"/>
  <c r="F19" i="13" s="1"/>
  <c r="S79" i="1"/>
  <c r="E19" i="13" s="1"/>
  <c r="R80" i="1"/>
  <c r="F18" i="13" s="1"/>
  <c r="R79" i="1"/>
  <c r="E18" i="13" s="1"/>
  <c r="Q81" i="1"/>
  <c r="F16" i="13" s="1"/>
  <c r="P80" i="1"/>
  <c r="F14" i="13" s="1"/>
  <c r="Q80" i="1"/>
  <c r="F15" i="13" s="1"/>
  <c r="Q79" i="1"/>
  <c r="E15" i="13" s="1"/>
  <c r="G15" i="13" s="1"/>
  <c r="P79" i="1"/>
  <c r="E14" i="13" s="1"/>
  <c r="G14" i="13" s="1"/>
  <c r="O81" i="1"/>
  <c r="F12" i="13" s="1"/>
  <c r="F11" i="13"/>
  <c r="O79" i="1"/>
  <c r="E11" i="13" s="1"/>
  <c r="G11" i="13" s="1"/>
  <c r="F10" i="13"/>
  <c r="N79" i="1"/>
  <c r="E10" i="13" s="1"/>
  <c r="G10" i="13" s="1"/>
  <c r="F9" i="13"/>
  <c r="M79" i="1"/>
  <c r="E9" i="13" s="1"/>
  <c r="E76" i="13" l="1"/>
  <c r="G76" i="13" s="1"/>
  <c r="G68" i="13"/>
  <c r="F61" i="13"/>
  <c r="F63" i="13"/>
  <c r="G9" i="13"/>
  <c r="E12" i="13"/>
  <c r="G12" i="13" s="1"/>
  <c r="E63" i="13"/>
  <c r="G63" i="13" s="1"/>
  <c r="G59" i="13"/>
  <c r="F29" i="13"/>
  <c r="E29" i="13"/>
  <c r="G26" i="13"/>
  <c r="G25" i="13"/>
  <c r="G22" i="13"/>
  <c r="G21" i="13"/>
  <c r="G20" i="13"/>
  <c r="G19" i="13"/>
  <c r="E23" i="13"/>
  <c r="G23" i="13" s="1"/>
  <c r="E16" i="13" l="1"/>
  <c r="G16" i="13" s="1"/>
  <c r="E28" i="13"/>
  <c r="G28" i="13" s="1"/>
  <c r="G18" i="13"/>
  <c r="G29" i="13" l="1"/>
  <c r="C19" i="8" l="1"/>
  <c r="C18" i="8"/>
  <c r="C20" i="8"/>
</calcChain>
</file>

<file path=xl/sharedStrings.xml><?xml version="1.0" encoding="utf-8"?>
<sst xmlns="http://schemas.openxmlformats.org/spreadsheetml/2006/main" count="339" uniqueCount="153">
  <si>
    <t>ข้อมูล</t>
  </si>
  <si>
    <t>คณะ</t>
  </si>
  <si>
    <t>หน่วยงาน</t>
  </si>
  <si>
    <t>web</t>
  </si>
  <si>
    <t>ใบปลิว</t>
  </si>
  <si>
    <t>เฟสบุ๊ก</t>
  </si>
  <si>
    <t>4.1.1</t>
  </si>
  <si>
    <t>4.1.2</t>
  </si>
  <si>
    <t>4.1.3</t>
  </si>
  <si>
    <t>4.2.1</t>
  </si>
  <si>
    <t>4.2.2</t>
  </si>
  <si>
    <t>4.2.3</t>
  </si>
  <si>
    <t>มนุษยศาสตร์</t>
  </si>
  <si>
    <t>ลำดับที่</t>
  </si>
  <si>
    <t>รายการ</t>
  </si>
  <si>
    <t>เพื่อน</t>
  </si>
  <si>
    <t>ศึกษาศาสตร์</t>
  </si>
  <si>
    <t>เกษตรศาสตร์</t>
  </si>
  <si>
    <t>วิทยาศาสตร์การแพทย์</t>
  </si>
  <si>
    <t>อีเมล</t>
  </si>
  <si>
    <t>วิทยาลัยพลังงานทดแทน</t>
  </si>
  <si>
    <t>สังคมศาสตร์</t>
  </si>
  <si>
    <t>สาขา</t>
  </si>
  <si>
    <t>นิสิตระดับปริญญาโท</t>
  </si>
  <si>
    <t>พยาบาลศาสตร์</t>
  </si>
  <si>
    <t>อาจารย์</t>
  </si>
  <si>
    <t>เภสัชศาสตร์</t>
  </si>
  <si>
    <t>วิทยาศาสตร์</t>
  </si>
  <si>
    <t>นิสิตระดับปริญญาเอก</t>
  </si>
  <si>
    <t>บทสรุปผู้บริหาร</t>
  </si>
  <si>
    <t>ข้อเสนอแนะเพื่อปรับปรุงครั้งต่อไป</t>
  </si>
  <si>
    <t>ข้อเสนอแนะเกี่ยวกับข้อมูลที่ท่านต้องการทราบเพิ่มเติม เกี่ยวกับการบริหารของบัณฑิตวิทยาลัย</t>
  </si>
  <si>
    <t>และการศึกษาระดับบัณฑิตศึกษา</t>
  </si>
  <si>
    <t>ตอนที่ 1 ข้อมูลทั่วไปของผู้ตอบแบบสอบถาม</t>
  </si>
  <si>
    <t>จำนวนและร้อยละ</t>
  </si>
  <si>
    <t>N</t>
  </si>
  <si>
    <t>%</t>
  </si>
  <si>
    <t>รวม</t>
  </si>
  <si>
    <r>
      <t>ตาราง  3</t>
    </r>
    <r>
      <rPr>
        <sz val="16"/>
        <rFont val="TH SarabunPSK"/>
        <family val="2"/>
      </rPr>
      <t xml:space="preserve">  แสดงจำนวนร้อยละของผู้ตอบแบบประเมิน  จำแนกตามสังกัดคณะ</t>
    </r>
  </si>
  <si>
    <t>สาขาวิชา</t>
  </si>
  <si>
    <t>คณะที่สังกัด</t>
  </si>
  <si>
    <t>จำนวน</t>
  </si>
  <si>
    <t>ร้อยละ</t>
  </si>
  <si>
    <t>ระดับ</t>
  </si>
  <si>
    <t>SD</t>
  </si>
  <si>
    <t>ความพึงพอใจ</t>
  </si>
  <si>
    <t>ด้านกระบวนการขั้นตอนการให้บริการ</t>
  </si>
  <si>
    <t>1.1  ความสะดวกในการลงทะเบียน</t>
  </si>
  <si>
    <t>1.3  ความเหมาะสมของระยะเวลาในการจัดโครงการ (08.00 - 12.30 น.)</t>
  </si>
  <si>
    <t>รวมเฉลี่ย</t>
  </si>
  <si>
    <t>ด้านเจ้าหน้าที่ผู้ให้บริการ</t>
  </si>
  <si>
    <t>2.1  เจ้าหน้าที่ให้บริการด้วยความเต็มใจ ยิ้มแย้มแจ่มใส</t>
  </si>
  <si>
    <t>2.2  เจ้าหน้าที่ให้บริการด้วยความรวดเร็ว</t>
  </si>
  <si>
    <t>ด้านสิ่งอำนวยความสะดวก</t>
  </si>
  <si>
    <t>3.2  ความเหมาะสมของจอภาพนำเสนอ</t>
  </si>
  <si>
    <t>ด้านเอกสาร/สื่อประกอบโครงการฯ</t>
  </si>
  <si>
    <t>รวมทุกด้าน</t>
  </si>
  <si>
    <t>ข้อเสนอแนะเพื่อปรับปรุง</t>
  </si>
  <si>
    <t>วันอังคารที่ 2 กันยายน 2557</t>
  </si>
  <si>
    <t>ณ ห้องสัมมนาเอกาทศรถ 209 อาคารเอกาทศรถ มหาวิทยาลัยนเรศวร</t>
  </si>
  <si>
    <t>1.2  ความเหมาะสมของวันจัดโครงการ (วันอังคารที่ 2 กันยายน 2557)</t>
  </si>
  <si>
    <t>3.1  ความเหมาะสมของขนาดห้องสัมมนา</t>
  </si>
  <si>
    <t>3.3  ความชัดเจนของระบบเสียงภายในห้องสัมมนา</t>
  </si>
  <si>
    <t>3.4  ความสว่างภายในห้องสัมมนา</t>
  </si>
  <si>
    <t>3.5  ความสะอาดของสถานที่จัดสัมมนา</t>
  </si>
  <si>
    <t>5.1 ความชัดเจน ความสมบูรณ์ของเอกสารประกอบการสัมมนา</t>
  </si>
  <si>
    <t>5.3 ประโยชน์ที่ได้รับจากเอกสารประกอบการสัมมนา</t>
  </si>
  <si>
    <t>5.2 เนื้อหาสาระของเอกสารประกอบการสัมมนา ตรงตามความต้องการของท่าน</t>
  </si>
  <si>
    <t>ตอนที่ 2 การประเมินความพึงพอใจเกี่ยวกับโครงการ</t>
  </si>
  <si>
    <t>ระดับความคิดเห็น</t>
  </si>
  <si>
    <t>ความรู้ก่อนการอบรม</t>
  </si>
  <si>
    <t>เฉลี่ยรวม</t>
  </si>
  <si>
    <t>ความรู้หลังเข้ารับการอบรม</t>
  </si>
  <si>
    <t>- 2 -</t>
  </si>
  <si>
    <t>4.1.3 What is impact factor,h-index and g-index?</t>
  </si>
  <si>
    <t>4.2.3 What is impact factor,h-index and g-index?</t>
  </si>
  <si>
    <t>มหาวิทยาลัยนเรศวร โดยไม่มีการคัดลอก อยู่ในระดับใด</t>
  </si>
  <si>
    <t>4.1 ก่อนการสัมมนาท่านมีความรู้ความเข้าใจในเรื่องต่อไปนี้อยู่ในระดับใด</t>
  </si>
  <si>
    <t>4.2 หลังการสัมมนาท่านมีความรู้ความเข้าใจในเรื่องต่อไปนี้อยู่ในระดับใด</t>
  </si>
  <si>
    <t>4.3 ภายหลังการอบรมท่านมีความรู้ และสามารถในการถ่ายทอดความรู้ของวิทยากร</t>
  </si>
  <si>
    <t>ควรให้มีการสัมมนาทางวิชาการอย่างนี้ต่อไปเพื่อให้นิสิตใหม่มีความเข้าใจและจะได้ปฏิบัติได้ถูกต้อง</t>
  </si>
  <si>
    <t>ข้อเสนอแนะสำหรับการจัดโครงการสัมมนาทางวิชาการ</t>
  </si>
  <si>
    <t>การประชาสัมพันธ์</t>
  </si>
  <si>
    <t>Facebook บัณฑิตวิทยาลัย</t>
  </si>
  <si>
    <t>อาจารย์ที่ปรึกษา</t>
  </si>
  <si>
    <t>ป้ายประชาสัมพันธ์</t>
  </si>
  <si>
    <t>ใบปลิว/โปสเตอร์ประชาสัมพันธ์โครงการ</t>
  </si>
  <si>
    <t>Website บัณฑิตวิทยาลัย</t>
  </si>
  <si>
    <t>4.2.1 ภายหลังการอบรมท่านมีความรู้ และเข้าใจ การเรียนระดับบัณฑิตศึกษา</t>
  </si>
  <si>
    <t xml:space="preserve">4.2.2 ภายหลังการอบรมท่านมีความรู้ และเข้าใจการเลือกวารสารทางวิชาการ </t>
  </si>
  <si>
    <t>เพื่อลงตีพิมพ์ผลงานวิชาการ มหาวิทยาลัยนเรศวร โดยไม่มีการคัดลอก อยู่ในระดับใด</t>
  </si>
  <si>
    <t>4.4 ภายหลังการอบรมท่านมีความรู้ และสามารถการเข้ารับการสัมมนาในครั้งนี้เป็นประโยชน์</t>
  </si>
  <si>
    <t>ต่อท่านในการเรียนระดับบัณฑิตศึกษา มหาวิทยาลัยนเรศวร โดยไม่มีการคัดลอก อยู่ในระดับใด</t>
  </si>
  <si>
    <t xml:space="preserve">วิทยาศาสตร์การแพทย์ </t>
  </si>
  <si>
    <t>บุคลากร</t>
  </si>
  <si>
    <t>วิศวกรรมศาสตร์</t>
  </si>
  <si>
    <r>
      <t>ตาราง  1</t>
    </r>
    <r>
      <rPr>
        <sz val="16"/>
        <rFont val="TH SarabunPSK"/>
        <family val="2"/>
      </rPr>
      <t xml:space="preserve">  แสดงจำนวนร้อยละของผู้ตอบแบบประเมิน </t>
    </r>
  </si>
  <si>
    <t>4.1.1 ก่อนการอบรมท่านมีความรู้ และเข้าใจ การเรียนระดับบัณฑิตศึกษาให้ประสบผลสำเร็จ</t>
  </si>
  <si>
    <t>ให้ประสบผลสำเร็จ มหาวิทยาลัยนเรศวร โดยไม่มีการคัดลอก อยู่ในระดับใด</t>
  </si>
  <si>
    <t>- 1 -</t>
  </si>
  <si>
    <t>(ตอบได้มากกว่า 1 ข้อ)</t>
  </si>
  <si>
    <r>
      <t xml:space="preserve">ตาราง 2   </t>
    </r>
    <r>
      <rPr>
        <sz val="16"/>
        <rFont val="TH SarabunPSK"/>
        <family val="2"/>
      </rPr>
      <t xml:space="preserve"> แสดงจำนวนและร้อยละของผู้ตอบแบบสอบถาม จำแนกตามการประชาสัมพันธ์โครงการฯ </t>
    </r>
  </si>
  <si>
    <t>- 3 -</t>
  </si>
  <si>
    <t>- 4 -</t>
  </si>
  <si>
    <t>- 5 -</t>
  </si>
  <si>
    <t>ตอนที่ 3 ข้อเสนอแนะ</t>
  </si>
  <si>
    <t xml:space="preserve">     ควรให้มีการสัมมนาทางวิชาการอย่างนี้ต่อไปเพื่อให้นิสิตใหม่มีความเข้าใจ และจะได้ปฏิบัติได้ถูกต้อง</t>
  </si>
  <si>
    <t xml:space="preserve">     จากตาราง  3  แสดงจำนวนร้อยละของผู้ตอบแบบประเมิน  จำแนกตามสังกัดคณะ   พบว่าจำนวนผู้ตอบแบบประเมิน</t>
  </si>
  <si>
    <t>จากตาราง 2   แสดงจำนวนและร้อยละของผู้ตอบแบบสอบถาม จำแนกตามการประชาสัมพันธ์โครงการฯ</t>
  </si>
  <si>
    <t xml:space="preserve">   ผลประเมินโครงการสัมมนาทางวิชาการ พบว่าผู้ตอบแบบประเมินมีความพึงพอใจอยู่ในระดับมาก (ค่าเฉลี่ย =4.23)</t>
  </si>
  <si>
    <t xml:space="preserve">โครงการ/สื่อประกอบโครงการ  (ค่าเฉลี่ย =4.25)    และด้านการบวนการขั้นตอนการให้บริการ (ค่าเฉลี่ย =4.22) </t>
  </si>
  <si>
    <t xml:space="preserve">นอกจากนี้เมื่อพิจารณารายข้อ พบว่าเจ้าหน้าที่ให้บริการด้วยความเต็มใจ  ยิ้มแย้มแจ่มใสสูงที่สุด  (ค่าเฉลี่ย =4.43)  </t>
  </si>
  <si>
    <t>และประโยชน์ที่ได้รับจากการเข้าร่วมโครงการฯ โดยรวมอยู่ในระดับมาก (ค่าเฉลี่ย =4.37)</t>
  </si>
  <si>
    <t xml:space="preserve">รองลงมาได้แก่ความสะดวกในการลงทะเบียน(ค่าเฉลี่ย =4.41) และความสะอาดของสถานที่จัดสัมมนา (ค่าเฉลี่ย =4.39)     </t>
  </si>
  <si>
    <t xml:space="preserve">     ผู้ตอบแบบประเมินส่วนใหญ่  ได้รับทราบข่าวสารจาก website บัณฑิตวิทยาลัย  เป็นอันดับหนึ่ง ร้อยละ 55.96</t>
  </si>
  <si>
    <t>- 6 -</t>
  </si>
  <si>
    <t>N = 75</t>
  </si>
  <si>
    <t xml:space="preserve">     จากการประเมินโครงการสัมมนาทางวิชาการ เรื่องเทคนิคในการเรียนระดับบัณฑิตศึกษาให้ประสบผลสำเร็จ</t>
  </si>
  <si>
    <t>เมื่อวันอังคารที่ 2  กันยายน 2557  พบว่ามีนิสิตระดับบัณฑิตศึกษา จำนวนทั้งสิ้น 94 คน และมีผู้ตอบแบบสอบถาม</t>
  </si>
  <si>
    <t>จำนวน 75 คน คิดเป็นร้อยละ 79.78</t>
  </si>
  <si>
    <t xml:space="preserve">ผลการประเมินโครงการสัมมนาทางวิชาการ 
เรื่อง เทคนิคในการเรียนระดับบัณฑิตศึกษาให้ประสบผลสำเร็จ
</t>
  </si>
  <si>
    <t xml:space="preserve">ผลการประเมินโครงการสัมมนาทางวิชาการ
เรื่อง เทคนิคในการเรียนระดับบัณฑิตศึกษาให้ประสบความสำเร็จ
</t>
  </si>
  <si>
    <t>พบว่าผู้ตอบแบบสอบถาม ทราบข้อมูลของโครงการฯ จาก website บัณฑิตวิทยาลัยมากที่สุดร้อยละ 55.96 รองลงมา</t>
  </si>
  <si>
    <r>
      <t xml:space="preserve">ตาราง 4 </t>
    </r>
    <r>
      <rPr>
        <sz val="16"/>
        <rFont val="TH SarabunPSK"/>
        <family val="2"/>
      </rPr>
      <t xml:space="preserve"> ผลการประเมินโครงการสัมมนาทางวิชาการฯ</t>
    </r>
  </si>
  <si>
    <t xml:space="preserve">4.1.2 ก่อนการอบรมท่านมีความรู้ ความเข้าใจ การเลือกวารสาร เพื่อลงตีพิมพ์ผลงานวิชาการ </t>
  </si>
  <si>
    <t>เพื่อลงตีพิมพ์ผลงานวิชาการ (ค่าเฉลี่ย =3.24) และหลังได้รับการอบรมแล้วค่าเฉลี่ยความรู้ ความเข้าใจสูงขึ้น อยู่ในระดับมาก</t>
  </si>
  <si>
    <t>โดยไม่มีการคัดลอก สูงที่สุด (ค่าเฉลี่ย =4.25)</t>
  </si>
  <si>
    <t xml:space="preserve">ภาพรวมอยู่ในระดับปานกลาง (ค่าเฉลี่ย = 3.24)  และความรู้ที่มีค่าเฉลี่ยต่ำที่สุดคือ ความรู้ ความเข้าใจ การเลือกวารสาร </t>
  </si>
  <si>
    <t>(ค่าเฉลี่ย =4.21) และเมื่อพิจารณารายข้อพบว่า มีความรู้ความเข้าใจ การเรียนระดับบัณฑิตศึกษาให้ประสบผลสำเร็จ</t>
  </si>
  <si>
    <t>พัฒนาทักษะการเขียนบทความงานวิจัย การแนะนำทักษะในการเรียนให้กับนิสิตได้ประสบความสำเร็จ</t>
  </si>
  <si>
    <r>
      <t>ตอนที่ 2</t>
    </r>
    <r>
      <rPr>
        <b/>
        <sz val="16"/>
        <rFont val="TH SarabunPSK"/>
        <family val="2"/>
      </rPr>
      <t xml:space="preserve">   สอบถามความคิดเห็นเกี่ยวกับการจัดโครงการฯ</t>
    </r>
  </si>
  <si>
    <t>ในวันอังคารที่ 2  กันยายน 2557  ณ ห้องสัมมนาเอกาทศรถ 209  อาคารเอกาทศรถ มหาวิทยาลัยนเรศวร มีผู้เข้าร่วม</t>
  </si>
  <si>
    <t xml:space="preserve">     บัณฑิตวิทยาลัยได้จัดโครงการสัมมนาทางวิชาการ  เรื่องเทคนิคในการเรียนระดับบัณฑิตศึกษาให้ประสบผลสำเร็จ </t>
  </si>
  <si>
    <t>โครงการ จำนวนทั้งสิ้น 94  คน มีผู้ตอบแบบประเมิน จำนวน 75 คน คิดเป็น ร้อยละ 79.78 ของผู้เข้าร่วมโครงการฯ</t>
  </si>
  <si>
    <t>ร้อยละ 89.33  นิสิตระดับปริญญาเอก และอาจารย์ ร้อยละ 5.33</t>
  </si>
  <si>
    <t xml:space="preserve">     จากตาราง 1 แสดงจำนวนร้อยละของผู้ตอบแบบสอบถาม พบว่าผู้ตอบแบบประเมิน เป็นนิสิตระดับปริญญาโท </t>
  </si>
  <si>
    <t>ได้แก่คณะที่สังกัด ร้อยละ 26.61 และFacebook บัณฑิตวิทยาลัย ร้อยละ 9.17</t>
  </si>
  <si>
    <t>เกษตรศาสตร์ ทรัพยากรธรรมชาติ และสิ่งแวดล้อม</t>
  </si>
  <si>
    <t>ไม่ระบุ</t>
  </si>
  <si>
    <t xml:space="preserve">ส่วนใหญ่สังกัดคณะวิศวกรรมศาสตร์ ร้อยละ 23.08 รองลงมาได้แก่คณะวิทยาศาสตร์ ร้อยละ 15.38 และคณะมนุษยศาสตร์ </t>
  </si>
  <si>
    <t xml:space="preserve">   จากตาราง 4  ผลประเมินโครงการสัมมนาทางวิชาการ  พบว่าผู้ตอบแบบประเมินมีความพึงพอใจโดยรวมอยู่ในระดับมาก</t>
  </si>
  <si>
    <t xml:space="preserve"> (ค่าเฉลี่ย =4.23) และเมื่อพิจารณารายด้านพบว่า ด้านเจ้าหน้าที่ให้บริการอยู่ในระดับสูงที่สุด (ค่าเฉลี่ย =4.40) รองลงมาได้แก่</t>
  </si>
  <si>
    <t xml:space="preserve"> ด้านเอกสารโครงการ/สื่อประกอบโครงการ (ค่าเฉลี่ย =4.25) และด้านการบวนการขั้นตอนการให้บริการ (ค่าเฉลี่ย =4.22)  </t>
  </si>
  <si>
    <r>
      <t>ตาราง  5</t>
    </r>
    <r>
      <rPr>
        <sz val="16"/>
        <rFont val="TH SarabunPSK"/>
        <family val="2"/>
      </rPr>
      <t xml:space="preserve">  แสดงค่าเฉลี่ย ค่าเบี่ยงเบนมาตรฐาน และระดับความรู้ ความเข้าใจเกี่ยวกับกิจกรรมในโครงการฯ</t>
    </r>
  </si>
  <si>
    <t xml:space="preserve">     จากตาราง 5   ก่อนเข้ารับการอบรม   ผู้เข้าร่วมโครงการมีความรู้ความเข้าใจเกี่ยวกับกิจกรรมที่จัดในโครงการฯ</t>
  </si>
  <si>
    <t>นอกจากนี้เมื่อพิจารณารายข้อพบว่า เจ้าหน้าที่ให้บริการด้วยความเต็มใจ ยิ้มแย้มแจ่มใสสูงที่สุด (ค่าเฉลี่ย =4.43) รองลงมาได้แก่</t>
  </si>
  <si>
    <t>ความสะดวกในการลงทะเบียน (ค่าเฉลี่ย =4.41) และความสะอาดของสถานที่จัดสัมมนา (ค่าเฉลี่ย =4.39)  และประโยชน์ที่ได้รับ</t>
  </si>
  <si>
    <t>จากการเข้าร่วมโครงการฯ โดยรวมอยู่ในระดับมาก (ค่าเฉลี่ย =4.37)</t>
  </si>
  <si>
    <t>คณะพยาบาลศาสตร์ และคณะสังคมศาสตร์ ร้อยละ 12.82</t>
  </si>
  <si>
    <t>และเมื่อพิจารณารายด้านพบว่า ด้านเจ้าหน้าที่ให้บริการอยู่ในระดับสูงที่สุด (ค่าเฉลี่ย =4.40) รองลงมาได้แก่ ด้านเอกสาร</t>
  </si>
  <si>
    <t>รองลงมาได้แก่ คณะที่สังกัด ร้อยละ 26.61 และ Facebook บัณฑิตวิทยาลัย ร้อยละ 9.17  ผู้ตอบแบบประเมินส่วนใหญ่</t>
  </si>
  <si>
    <t xml:space="preserve">สังกัดคณะวิศวกรรมศาสตร์ ร้อยละ 23.08   รองลงมาได้แก่ คณะวิทยาศาสตร์  ร้อยละ 15.38   และคณะมนุษยศาสตร์ </t>
  </si>
  <si>
    <t xml:space="preserve">     พัฒนาทักษะการเขียนบทความงานวิจัย การแนะนำทักษะในการเรียนให้กับนิสิตได้ประสบความสำเร็จ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</si>
</sst>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0"/>
      <color rgb="FF000000"/>
      <name val="Arial"/>
    </font>
    <font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b/>
      <sz val="16"/>
      <color indexed="8"/>
      <name val="TH SarabunPSK"/>
      <family val="2"/>
    </font>
    <font>
      <sz val="16"/>
      <color rgb="FF000000"/>
      <name val="TH SarabunPSK"/>
      <family val="2"/>
    </font>
    <font>
      <i/>
      <sz val="16"/>
      <name val="TH SarabunPSK"/>
      <family val="2"/>
    </font>
    <font>
      <sz val="16"/>
      <color rgb="FF000000"/>
      <name val="Arial"/>
      <family val="2"/>
    </font>
    <font>
      <sz val="10"/>
      <color rgb="FF000000"/>
      <name val="Arial"/>
      <family val="2"/>
    </font>
    <font>
      <b/>
      <u/>
      <sz val="16"/>
      <name val="TH SarabunPSK"/>
      <family val="2"/>
    </font>
    <font>
      <b/>
      <i/>
      <sz val="16"/>
      <name val="TH SarabunPSK"/>
      <family val="2"/>
    </font>
    <font>
      <b/>
      <sz val="16"/>
      <color rgb="FF000000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D9EAD3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FE2F3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/>
      <top style="thin">
        <color indexed="65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65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197"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5" borderId="0" xfId="0" applyFont="1" applyFill="1" applyAlignment="1">
      <alignment wrapText="1"/>
    </xf>
    <xf numFmtId="0" fontId="1" fillId="6" borderId="0" xfId="0" applyFont="1" applyFill="1" applyAlignment="1">
      <alignment wrapText="1"/>
    </xf>
    <xf numFmtId="0" fontId="1" fillId="7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5" borderId="0" xfId="0" applyFont="1" applyFill="1" applyAlignment="1">
      <alignment wrapText="1"/>
    </xf>
    <xf numFmtId="0" fontId="2" fillId="6" borderId="0" xfId="0" applyFont="1" applyFill="1" applyAlignment="1">
      <alignment wrapText="1"/>
    </xf>
    <xf numFmtId="0" fontId="2" fillId="7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2" fillId="4" borderId="0" xfId="0" applyFont="1" applyFill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2" fillId="3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2" fillId="0" borderId="0" xfId="0" applyFont="1" applyAlignment="1">
      <alignment horizontal="center" wrapText="1"/>
    </xf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wrapText="1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0" xfId="0"/>
    <xf numFmtId="0" fontId="8" fillId="0" borderId="11" xfId="0" applyFont="1" applyBorder="1" applyAlignment="1">
      <alignment horizontal="center"/>
    </xf>
    <xf numFmtId="0" fontId="10" fillId="0" borderId="0" xfId="0" applyFont="1" applyBorder="1"/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1" fillId="5" borderId="0" xfId="0" applyNumberFormat="1" applyFont="1" applyFill="1" applyAlignment="1">
      <alignment wrapText="1"/>
    </xf>
    <xf numFmtId="2" fontId="2" fillId="0" borderId="0" xfId="0" applyNumberFormat="1" applyFont="1" applyAlignment="1">
      <alignment wrapText="1"/>
    </xf>
    <xf numFmtId="2" fontId="1" fillId="4" borderId="0" xfId="0" applyNumberFormat="1" applyFont="1" applyFill="1" applyAlignment="1">
      <alignment wrapText="1"/>
    </xf>
    <xf numFmtId="0" fontId="8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" fontId="1" fillId="5" borderId="0" xfId="0" applyNumberFormat="1" applyFont="1" applyFill="1" applyAlignment="1">
      <alignment wrapText="1"/>
    </xf>
    <xf numFmtId="0" fontId="8" fillId="0" borderId="0" xfId="0" applyFont="1" applyAlignment="1">
      <alignment vertical="top"/>
    </xf>
    <xf numFmtId="0" fontId="6" fillId="0" borderId="0" xfId="0" applyFont="1" applyAlignment="1"/>
    <xf numFmtId="0" fontId="11" fillId="0" borderId="0" xfId="0" applyFont="1"/>
    <xf numFmtId="49" fontId="9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12" fillId="0" borderId="0" xfId="0" applyFont="1"/>
    <xf numFmtId="0" fontId="8" fillId="0" borderId="3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" fontId="8" fillId="0" borderId="39" xfId="0" applyNumberFormat="1" applyFont="1" applyFill="1" applyBorder="1" applyAlignment="1">
      <alignment horizontal="center"/>
    </xf>
    <xf numFmtId="2" fontId="8" fillId="0" borderId="39" xfId="0" applyNumberFormat="1" applyFont="1" applyFill="1" applyBorder="1" applyAlignment="1">
      <alignment horizontal="center"/>
    </xf>
    <xf numFmtId="0" fontId="13" fillId="0" borderId="0" xfId="0" applyFont="1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6" fillId="0" borderId="11" xfId="0" applyFont="1" applyBorder="1" applyAlignment="1">
      <alignment horizontal="center" vertical="top"/>
    </xf>
    <xf numFmtId="0" fontId="11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49" fontId="7" fillId="0" borderId="0" xfId="0" applyNumberFormat="1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/>
    </xf>
    <xf numFmtId="2" fontId="6" fillId="0" borderId="0" xfId="1" applyNumberFormat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horizontal="center"/>
    </xf>
    <xf numFmtId="2" fontId="8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0" fontId="11" fillId="0" borderId="11" xfId="0" applyFont="1" applyBorder="1" applyAlignment="1">
      <alignment wrapText="1"/>
    </xf>
    <xf numFmtId="0" fontId="8" fillId="0" borderId="16" xfId="0" applyFont="1" applyBorder="1" applyAlignment="1">
      <alignment horizontal="center"/>
    </xf>
    <xf numFmtId="0" fontId="8" fillId="0" borderId="10" xfId="0" applyFont="1" applyBorder="1"/>
    <xf numFmtId="0" fontId="8" fillId="0" borderId="17" xfId="0" applyFont="1" applyBorder="1"/>
    <xf numFmtId="0" fontId="6" fillId="0" borderId="18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/>
    <xf numFmtId="2" fontId="6" fillId="0" borderId="12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0" xfId="0" applyFont="1" applyBorder="1"/>
    <xf numFmtId="0" fontId="6" fillId="0" borderId="15" xfId="0" applyFont="1" applyBorder="1"/>
    <xf numFmtId="2" fontId="6" fillId="0" borderId="11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21" xfId="0" applyFont="1" applyBorder="1" applyAlignment="1">
      <alignment horizontal="center"/>
    </xf>
    <xf numFmtId="0" fontId="6" fillId="0" borderId="19" xfId="0" applyFont="1" applyBorder="1"/>
    <xf numFmtId="0" fontId="6" fillId="0" borderId="23" xfId="0" applyFont="1" applyBorder="1"/>
    <xf numFmtId="0" fontId="6" fillId="0" borderId="38" xfId="0" applyFont="1" applyBorder="1"/>
    <xf numFmtId="2" fontId="8" fillId="0" borderId="24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0" xfId="0" applyFont="1" applyAlignment="1"/>
    <xf numFmtId="0" fontId="6" fillId="0" borderId="0" xfId="0" applyFont="1" applyBorder="1"/>
    <xf numFmtId="0" fontId="15" fillId="0" borderId="0" xfId="0" applyFont="1"/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18" xfId="0" applyFont="1" applyBorder="1"/>
    <xf numFmtId="0" fontId="8" fillId="0" borderId="18" xfId="0" applyFont="1" applyFill="1" applyBorder="1" applyAlignment="1">
      <alignment horizontal="left" vertical="center"/>
    </xf>
    <xf numFmtId="2" fontId="6" fillId="0" borderId="1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21" xfId="0" applyFont="1" applyBorder="1"/>
    <xf numFmtId="0" fontId="6" fillId="0" borderId="36" xfId="0" applyFont="1" applyBorder="1"/>
    <xf numFmtId="0" fontId="6" fillId="0" borderId="37" xfId="0" applyFont="1" applyBorder="1"/>
    <xf numFmtId="0" fontId="6" fillId="0" borderId="42" xfId="0" applyFont="1" applyBorder="1"/>
    <xf numFmtId="2" fontId="6" fillId="0" borderId="35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22" xfId="0" applyFont="1" applyBorder="1"/>
    <xf numFmtId="0" fontId="8" fillId="0" borderId="23" xfId="0" applyFont="1" applyBorder="1"/>
    <xf numFmtId="0" fontId="16" fillId="0" borderId="38" xfId="0" applyFont="1" applyBorder="1" applyAlignment="1">
      <alignment horizontal="center"/>
    </xf>
    <xf numFmtId="2" fontId="16" fillId="0" borderId="24" xfId="0" applyNumberFormat="1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8" fillId="0" borderId="25" xfId="0" applyFont="1" applyBorder="1"/>
    <xf numFmtId="0" fontId="6" fillId="0" borderId="26" xfId="0" applyFont="1" applyBorder="1"/>
    <xf numFmtId="0" fontId="16" fillId="0" borderId="26" xfId="0" applyFont="1" applyBorder="1" applyAlignment="1">
      <alignment horizontal="center"/>
    </xf>
    <xf numFmtId="2" fontId="16" fillId="0" borderId="34" xfId="0" applyNumberFormat="1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8" fillId="0" borderId="18" xfId="0" applyFont="1" applyBorder="1"/>
    <xf numFmtId="0" fontId="16" fillId="0" borderId="0" xfId="0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6" fillId="0" borderId="36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2" fillId="0" borderId="22" xfId="0" applyFont="1" applyBorder="1"/>
    <xf numFmtId="0" fontId="12" fillId="0" borderId="23" xfId="0" applyFont="1" applyBorder="1"/>
    <xf numFmtId="0" fontId="16" fillId="0" borderId="23" xfId="0" applyFont="1" applyBorder="1" applyAlignment="1">
      <alignment horizontal="center"/>
    </xf>
    <xf numFmtId="2" fontId="6" fillId="0" borderId="0" xfId="0" applyNumberFormat="1" applyFont="1"/>
    <xf numFmtId="0" fontId="15" fillId="0" borderId="0" xfId="0" applyFont="1" applyAlignment="1">
      <alignment horizontal="left" indent="2"/>
    </xf>
    <xf numFmtId="0" fontId="6" fillId="0" borderId="11" xfId="0" applyFont="1" applyBorder="1" applyAlignment="1">
      <alignment horizontal="center" vertical="center"/>
    </xf>
    <xf numFmtId="49" fontId="6" fillId="0" borderId="0" xfId="0" applyNumberFormat="1" applyFont="1" applyAlignment="1"/>
    <xf numFmtId="0" fontId="6" fillId="0" borderId="0" xfId="0" applyFont="1" applyAlignment="1">
      <alignment horizontal="left"/>
    </xf>
    <xf numFmtId="0" fontId="6" fillId="0" borderId="0" xfId="0" applyFont="1" applyBorder="1" applyAlignment="1"/>
    <xf numFmtId="0" fontId="6" fillId="0" borderId="41" xfId="0" applyFont="1" applyBorder="1"/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/>
    <xf numFmtId="0" fontId="6" fillId="0" borderId="40" xfId="0" applyFont="1" applyBorder="1"/>
    <xf numFmtId="0" fontId="8" fillId="0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17" fillId="0" borderId="1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39" xfId="0" applyFont="1" applyFill="1" applyBorder="1" applyAlignment="1">
      <alignment horizontal="center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26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0" xfId="0" applyFont="1" applyAlignment="1"/>
    <xf numFmtId="0" fontId="8" fillId="0" borderId="16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0" xfId="0" applyFont="1" applyAlignment="1">
      <alignment vertical="center"/>
    </xf>
    <xf numFmtId="49" fontId="7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6</xdr:row>
      <xdr:rowOff>19050</xdr:rowOff>
    </xdr:from>
    <xdr:to>
      <xdr:col>4</xdr:col>
      <xdr:colOff>352425</xdr:colOff>
      <xdr:row>6</xdr:row>
      <xdr:rowOff>190500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>
        <a:xfrm>
          <a:off x="4048125" y="1009650"/>
          <a:ext cx="104775" cy="171450"/>
        </a:xfrm>
        <a:prstGeom prst="rect">
          <a:avLst/>
        </a:prstGeom>
      </xdr:spPr>
    </xdr:sp>
    <xdr:clientData/>
  </xdr:twoCellAnchor>
  <xdr:twoCellAnchor>
    <xdr:from>
      <xdr:col>4</xdr:col>
      <xdr:colOff>161925</xdr:colOff>
      <xdr:row>6</xdr:row>
      <xdr:rowOff>38100</xdr:rowOff>
    </xdr:from>
    <xdr:to>
      <xdr:col>4</xdr:col>
      <xdr:colOff>266700</xdr:colOff>
      <xdr:row>6</xdr:row>
      <xdr:rowOff>200025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00650" y="1714500"/>
          <a:ext cx="1047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190500</xdr:colOff>
          <xdr:row>53</xdr:row>
          <xdr:rowOff>57150</xdr:rowOff>
        </xdr:from>
        <xdr:to>
          <xdr:col>4</xdr:col>
          <xdr:colOff>333375</xdr:colOff>
          <xdr:row>53</xdr:row>
          <xdr:rowOff>247650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ENOVO" refreshedDate="41787.683883101854" createdVersion="4" refreshedVersion="4" minRefreshableVersion="3" recordCount="255">
  <cacheSource type="worksheet">
    <worksheetSource ref="B1:AI255" sheet="Sheet1"/>
  </cacheSource>
  <cacheFields count="37">
    <cacheField name="ข้อมูล" numFmtId="0">
      <sharedItems containsMixedTypes="1" containsNumber="1" containsInteger="1" minValue="1" maxValue="3"/>
    </cacheField>
    <cacheField name="คณะ" numFmtId="0">
      <sharedItems containsBlank="1"/>
    </cacheField>
    <cacheField name="สาขา" numFmtId="0">
      <sharedItems containsBlank="1"/>
    </cacheField>
    <cacheField name="หน่วยงาน" numFmtId="0">
      <sharedItems containsNonDate="0" containsString="0" containsBlank="1"/>
    </cacheField>
    <cacheField name="web" numFmtId="0">
      <sharedItems containsString="0" containsBlank="1" containsNumber="1" containsInteger="1" minValue="1" maxValue="1"/>
    </cacheField>
    <cacheField name="คณะ2" numFmtId="0">
      <sharedItems containsString="0" containsBlank="1" containsNumber="1" containsInteger="1" minValue="1" maxValue="1"/>
    </cacheField>
    <cacheField name="อาจารย์" numFmtId="0">
      <sharedItems containsString="0" containsBlank="1" containsNumber="1" containsInteger="1" minValue="1" maxValue="1" count="2">
        <m/>
        <n v="1"/>
      </sharedItems>
    </cacheField>
    <cacheField name="e-mail" numFmtId="0">
      <sharedItems containsString="0" containsBlank="1" containsNumber="1" containsInteger="1" minValue="1" maxValue="1" count="2">
        <n v="1"/>
        <m/>
      </sharedItems>
    </cacheField>
    <cacheField name="ป้าย" numFmtId="0">
      <sharedItems containsString="0" containsBlank="1" containsNumber="1" containsInteger="1" minValue="1" maxValue="1"/>
    </cacheField>
    <cacheField name="ใบปลิว" numFmtId="0">
      <sharedItems containsString="0" containsBlank="1" containsNumber="1" containsInteger="1" minValue="1" maxValue="1" count="2">
        <m/>
        <n v="1"/>
      </sharedItems>
    </cacheField>
    <cacheField name="เพื่อน" numFmtId="0">
      <sharedItems containsString="0" containsBlank="1" containsNumber="1" containsInteger="1" minValue="1" maxValue="1" count="2">
        <m/>
        <n v="1"/>
      </sharedItems>
    </cacheField>
    <cacheField name="จนท.คณะ" numFmtId="0">
      <sharedItems containsString="0" containsBlank="1" containsNumber="1" containsInteger="1" minValue="1" maxValue="1"/>
    </cacheField>
    <cacheField name="เฟสบุ๊ก" numFmtId="0">
      <sharedItems containsString="0" containsBlank="1" containsNumber="1" containsInteger="1" minValue="1" maxValue="1"/>
    </cacheField>
    <cacheField name="1.1" numFmtId="0">
      <sharedItems containsSemiMixedTypes="0" containsString="0" containsNumber="1" containsInteger="1" minValue="3" maxValue="5"/>
    </cacheField>
    <cacheField name="1.2" numFmtId="0">
      <sharedItems containsString="0" containsBlank="1" containsNumber="1" containsInteger="1" minValue="2" maxValue="5"/>
    </cacheField>
    <cacheField name="1.3" numFmtId="0">
      <sharedItems containsString="0" containsBlank="1" containsNumber="1" containsInteger="1" minValue="1" maxValue="5"/>
    </cacheField>
    <cacheField name="2.1" numFmtId="0">
      <sharedItems containsString="0" containsBlank="1" containsNumber="1" containsInteger="1" minValue="3" maxValue="5"/>
    </cacheField>
    <cacheField name="2.2" numFmtId="0">
      <sharedItems containsString="0" containsBlank="1" containsNumber="1" containsInteger="1" minValue="3" maxValue="5"/>
    </cacheField>
    <cacheField name="3.1" numFmtId="0">
      <sharedItems containsSemiMixedTypes="0" containsString="0" containsNumber="1" containsInteger="1" minValue="2" maxValue="5"/>
    </cacheField>
    <cacheField name="3.2" numFmtId="0">
      <sharedItems containsSemiMixedTypes="0" containsString="0" containsNumber="1" containsInteger="1" minValue="1" maxValue="5"/>
    </cacheField>
    <cacheField name="3.3" numFmtId="0">
      <sharedItems containsString="0" containsBlank="1" containsNumber="1" containsInteger="1" minValue="1" maxValue="5"/>
    </cacheField>
    <cacheField name="3.4" numFmtId="0">
      <sharedItems containsString="0" containsBlank="1" containsNumber="1" containsInteger="1" minValue="1" maxValue="5"/>
    </cacheField>
    <cacheField name="3.5" numFmtId="0">
      <sharedItems containsString="0" containsBlank="1" containsNumber="1" containsInteger="1" minValue="3" maxValue="5"/>
    </cacheField>
    <cacheField name="4.1.1" numFmtId="0">
      <sharedItems containsString="0" containsBlank="1" containsNumber="1" containsInteger="1" minValue="1" maxValue="5"/>
    </cacheField>
    <cacheField name="4.1.2" numFmtId="0">
      <sharedItems containsString="0" containsBlank="1" containsNumber="1" containsInteger="1" minValue="1" maxValue="5"/>
    </cacheField>
    <cacheField name="4.1.3" numFmtId="0">
      <sharedItems containsString="0" containsBlank="1" containsNumber="1" containsInteger="1" minValue="1" maxValue="5"/>
    </cacheField>
    <cacheField name="4.1.4" numFmtId="0">
      <sharedItems containsString="0" containsBlank="1" containsNumber="1" containsInteger="1" minValue="1" maxValue="5"/>
    </cacheField>
    <cacheField name="4.2.1" numFmtId="0">
      <sharedItems containsString="0" containsBlank="1" containsNumber="1" containsInteger="1" minValue="3" maxValue="5"/>
    </cacheField>
    <cacheField name="4.2.2" numFmtId="0">
      <sharedItems containsString="0" containsBlank="1" containsNumber="1" containsInteger="1" minValue="2" maxValue="5"/>
    </cacheField>
    <cacheField name="4.2.3" numFmtId="0">
      <sharedItems containsSemiMixedTypes="0" containsString="0" containsNumber="1" containsInteger="1" minValue="3" maxValue="5"/>
    </cacheField>
    <cacheField name="4.2.4" numFmtId="0">
      <sharedItems containsString="0" containsBlank="1" containsNumber="1" containsInteger="1" minValue="3" maxValue="5"/>
    </cacheField>
    <cacheField name="4.3" numFmtId="0">
      <sharedItems containsString="0" containsBlank="1" containsNumber="1" containsInteger="1" minValue="1" maxValue="5"/>
    </cacheField>
    <cacheField name="4.4" numFmtId="0">
      <sharedItems containsString="0" containsBlank="1" containsNumber="1" containsInteger="1" minValue="3" maxValue="5"/>
    </cacheField>
    <cacheField name="4.5" numFmtId="0">
      <sharedItems containsString="0" containsBlank="1" containsNumber="1" containsInteger="1" minValue="2" maxValue="5"/>
    </cacheField>
    <cacheField name="5.1" numFmtId="0">
      <sharedItems containsSemiMixedTypes="0" containsString="0" containsNumber="1" containsInteger="1" minValue="2" maxValue="5"/>
    </cacheField>
    <cacheField name="5.2" numFmtId="0">
      <sharedItems containsSemiMixedTypes="0" containsString="0" containsNumber="1" containsInteger="1" minValue="2" maxValue="5"/>
    </cacheField>
    <cacheField name="5.3" numFmtId="0">
      <sharedItems containsSemiMixedTypes="0" containsString="0" containsNumber="1" containsInteger="1" minValue="2" maxValue="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5">
  <r>
    <n v="2"/>
    <s v="พยาบาลศาสตร์"/>
    <s v="พยาบาลศาสตร์"/>
    <m/>
    <m/>
    <n v="1"/>
    <x v="0"/>
    <x v="0"/>
    <m/>
    <x v="0"/>
    <x v="0"/>
    <m/>
    <m/>
    <n v="5"/>
    <n v="4"/>
    <n v="4"/>
    <n v="4"/>
    <n v="4"/>
    <n v="4"/>
    <n v="3"/>
    <n v="4"/>
    <n v="4"/>
    <n v="3"/>
    <n v="4"/>
    <n v="4"/>
    <n v="4"/>
    <n v="4"/>
    <n v="4"/>
    <n v="4"/>
    <n v="4"/>
    <n v="4"/>
    <n v="4"/>
    <n v="4"/>
    <n v="4"/>
    <n v="5"/>
    <n v="4"/>
    <n v="4"/>
  </r>
  <r>
    <n v="2"/>
    <s v="พยาบาลศาสตร์"/>
    <s v="พยาบาลศาสตร์"/>
    <m/>
    <n v="1"/>
    <n v="1"/>
    <x v="0"/>
    <x v="1"/>
    <m/>
    <x v="0"/>
    <x v="0"/>
    <m/>
    <m/>
    <n v="4"/>
    <n v="4"/>
    <n v="4"/>
    <n v="3"/>
    <n v="4"/>
    <n v="4"/>
    <n v="4"/>
    <n v="5"/>
    <n v="5"/>
    <n v="5"/>
    <n v="3"/>
    <n v="4"/>
    <n v="3"/>
    <n v="4"/>
    <n v="4"/>
    <n v="4"/>
    <n v="3"/>
    <n v="4"/>
    <n v="4"/>
    <n v="4"/>
    <n v="4"/>
    <n v="4"/>
    <n v="3"/>
    <n v="3"/>
  </r>
  <r>
    <n v="2"/>
    <s v="พยาบาลศาสตร์"/>
    <s v="พยาบาลศาสตร์"/>
    <m/>
    <n v="1"/>
    <m/>
    <x v="0"/>
    <x v="1"/>
    <m/>
    <x v="0"/>
    <x v="0"/>
    <m/>
    <m/>
    <n v="5"/>
    <n v="5"/>
    <n v="5"/>
    <n v="4"/>
    <n v="4"/>
    <n v="4"/>
    <n v="3"/>
    <n v="4"/>
    <n v="4"/>
    <n v="3"/>
    <n v="3"/>
    <n v="3"/>
    <n v="3"/>
    <n v="4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4"/>
    <n v="4"/>
    <n v="4"/>
    <n v="4"/>
    <n v="4"/>
    <n v="5"/>
    <n v="4"/>
    <n v="5"/>
    <n v="5"/>
    <n v="5"/>
    <n v="5"/>
    <n v="4"/>
    <n v="4"/>
    <n v="4"/>
    <n v="5"/>
    <n v="5"/>
    <n v="5"/>
    <n v="5"/>
    <n v="4"/>
    <n v="4"/>
    <n v="4"/>
    <n v="4"/>
    <n v="4"/>
    <n v="4"/>
  </r>
  <r>
    <n v="2"/>
    <s v="พยาบาลศาสตร์"/>
    <s v="การพยาบาลเวชปฏิบัติชุมชน"/>
    <m/>
    <n v="1"/>
    <n v="1"/>
    <x v="0"/>
    <x v="1"/>
    <m/>
    <x v="0"/>
    <x v="0"/>
    <m/>
    <m/>
    <n v="4"/>
    <n v="4"/>
    <n v="4"/>
    <n v="5"/>
    <n v="5"/>
    <n v="4"/>
    <n v="3"/>
    <n v="3"/>
    <n v="3"/>
    <n v="4"/>
    <n v="4"/>
    <n v="4"/>
    <n v="4"/>
    <n v="4"/>
    <n v="5"/>
    <n v="5"/>
    <n v="5"/>
    <n v="5"/>
    <n v="5"/>
    <n v="5"/>
    <n v="4"/>
    <n v="4"/>
    <n v="4"/>
    <n v="5"/>
  </r>
  <r>
    <n v="2"/>
    <s v="พยาบาลศาสตร์"/>
    <s v="การพยาบาลเวชปฏิบัติชุมชน"/>
    <m/>
    <n v="1"/>
    <n v="1"/>
    <x v="0"/>
    <x v="1"/>
    <m/>
    <x v="0"/>
    <x v="0"/>
    <m/>
    <m/>
    <n v="5"/>
    <n v="4"/>
    <n v="5"/>
    <n v="5"/>
    <n v="5"/>
    <n v="5"/>
    <n v="3"/>
    <n v="4"/>
    <n v="4"/>
    <n v="4"/>
    <n v="3"/>
    <n v="3"/>
    <n v="3"/>
    <n v="3"/>
    <n v="4"/>
    <n v="4"/>
    <n v="4"/>
    <n v="4"/>
    <n v="4"/>
    <n v="5"/>
    <n v="4"/>
    <n v="4"/>
    <n v="4"/>
    <n v="4"/>
  </r>
  <r>
    <n v="2"/>
    <s v="พยาบาลศาสตร์"/>
    <s v="พยาบาลศาสตร์"/>
    <m/>
    <n v="1"/>
    <m/>
    <x v="0"/>
    <x v="1"/>
    <m/>
    <x v="0"/>
    <x v="0"/>
    <m/>
    <m/>
    <n v="5"/>
    <n v="5"/>
    <n v="4"/>
    <n v="5"/>
    <n v="5"/>
    <n v="5"/>
    <n v="5"/>
    <n v="5"/>
    <n v="5"/>
    <n v="5"/>
    <n v="4"/>
    <n v="5"/>
    <n v="5"/>
    <n v="5"/>
    <n v="5"/>
    <n v="5"/>
    <n v="5"/>
    <n v="5"/>
    <n v="5"/>
    <n v="5"/>
    <n v="5"/>
    <n v="5"/>
    <n v="4"/>
    <n v="4"/>
  </r>
  <r>
    <n v="1"/>
    <s v="สหเวชศาสตร์"/>
    <m/>
    <m/>
    <n v="1"/>
    <n v="1"/>
    <x v="0"/>
    <x v="1"/>
    <n v="1"/>
    <x v="0"/>
    <x v="0"/>
    <m/>
    <m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2"/>
    <s v="พยาบาลศาสตร์"/>
    <s v="การพยาบาลเวชปฏิบัติชุมชน"/>
    <m/>
    <n v="1"/>
    <m/>
    <x v="0"/>
    <x v="1"/>
    <m/>
    <x v="0"/>
    <x v="0"/>
    <m/>
    <m/>
    <n v="4"/>
    <n v="4"/>
    <n v="4"/>
    <n v="4"/>
    <n v="4"/>
    <n v="4"/>
    <n v="3"/>
    <n v="3"/>
    <n v="3"/>
    <n v="3"/>
    <n v="4"/>
    <n v="4"/>
    <n v="4"/>
    <n v="4"/>
    <n v="4"/>
    <n v="4"/>
    <n v="4"/>
    <n v="4"/>
    <m/>
    <n v="4"/>
    <n v="4"/>
    <n v="4"/>
    <n v="4"/>
    <n v="4"/>
  </r>
  <r>
    <n v="2"/>
    <s v="เทคนิคการแพทย์"/>
    <m/>
    <m/>
    <m/>
    <n v="1"/>
    <x v="0"/>
    <x v="1"/>
    <m/>
    <x v="0"/>
    <x v="0"/>
    <m/>
    <m/>
    <n v="4"/>
    <n v="2"/>
    <n v="4"/>
    <n v="5"/>
    <n v="5"/>
    <n v="3"/>
    <n v="3"/>
    <n v="4"/>
    <n v="4"/>
    <n v="3"/>
    <n v="3"/>
    <n v="3"/>
    <n v="4"/>
    <n v="3"/>
    <n v="3"/>
    <n v="3"/>
    <n v="3"/>
    <n v="3"/>
    <n v="4"/>
    <n v="4"/>
    <n v="3"/>
    <n v="3"/>
    <n v="3"/>
    <n v="3"/>
  </r>
  <r>
    <n v="2"/>
    <s v="เทคนิคการแพทย์"/>
    <m/>
    <m/>
    <n v="1"/>
    <m/>
    <x v="1"/>
    <x v="1"/>
    <m/>
    <x v="0"/>
    <x v="0"/>
    <m/>
    <m/>
    <n v="4"/>
    <n v="3"/>
    <n v="4"/>
    <n v="4"/>
    <n v="4"/>
    <n v="4"/>
    <n v="3"/>
    <n v="4"/>
    <n v="3"/>
    <n v="4"/>
    <n v="3"/>
    <n v="3"/>
    <n v="3"/>
    <n v="3"/>
    <n v="4"/>
    <n v="4"/>
    <n v="4"/>
    <n v="4"/>
    <n v="5"/>
    <n v="5"/>
    <n v="4"/>
    <n v="4"/>
    <n v="4"/>
    <n v="4"/>
  </r>
  <r>
    <n v="2"/>
    <s v="พยาบาลศาสตร์"/>
    <s v="การบริหารการพยาบาล"/>
    <m/>
    <n v="1"/>
    <n v="1"/>
    <x v="0"/>
    <x v="1"/>
    <m/>
    <x v="0"/>
    <x v="0"/>
    <m/>
    <m/>
    <n v="4"/>
    <n v="5"/>
    <n v="4"/>
    <n v="5"/>
    <n v="5"/>
    <n v="5"/>
    <n v="4"/>
    <n v="5"/>
    <n v="4"/>
    <n v="5"/>
    <n v="5"/>
    <n v="4"/>
    <n v="5"/>
    <n v="5"/>
    <n v="5"/>
    <n v="5"/>
    <n v="5"/>
    <n v="5"/>
    <n v="4"/>
    <n v="5"/>
    <n v="5"/>
    <n v="4"/>
    <n v="5"/>
    <n v="5"/>
  </r>
  <r>
    <n v="2"/>
    <s v="พยาบาลศาสตร์"/>
    <s v="พยาบาลศาสตร์"/>
    <m/>
    <n v="1"/>
    <n v="1"/>
    <x v="1"/>
    <x v="1"/>
    <m/>
    <x v="0"/>
    <x v="0"/>
    <m/>
    <m/>
    <n v="4"/>
    <n v="4"/>
    <n v="4"/>
    <n v="5"/>
    <n v="4"/>
    <n v="5"/>
    <n v="4"/>
    <n v="4"/>
    <m/>
    <n v="4"/>
    <n v="5"/>
    <n v="5"/>
    <n v="4"/>
    <n v="4"/>
    <n v="4"/>
    <n v="5"/>
    <n v="4"/>
    <n v="4"/>
    <n v="4"/>
    <n v="4"/>
    <n v="4"/>
    <n v="4"/>
    <n v="4"/>
    <n v="4"/>
  </r>
  <r>
    <n v="2"/>
    <s v="พยาบาลศาสตร์"/>
    <s v="พยาบาลศาสตร์"/>
    <m/>
    <n v="1"/>
    <n v="1"/>
    <x v="0"/>
    <x v="1"/>
    <m/>
    <x v="0"/>
    <x v="1"/>
    <m/>
    <m/>
    <n v="5"/>
    <n v="5"/>
    <n v="5"/>
    <n v="4"/>
    <n v="4"/>
    <n v="5"/>
    <n v="4"/>
    <n v="4"/>
    <n v="4"/>
    <n v="5"/>
    <n v="3"/>
    <n v="3"/>
    <n v="3"/>
    <n v="2"/>
    <n v="4"/>
    <n v="4"/>
    <n v="4"/>
    <n v="4"/>
    <n v="4"/>
    <n v="4"/>
    <n v="5"/>
    <n v="5"/>
    <n v="5"/>
    <n v="5"/>
  </r>
  <r>
    <n v="2"/>
    <s v="พยาบาลศาสตร์"/>
    <s v="การบริหารการพยาบาล"/>
    <m/>
    <n v="1"/>
    <n v="1"/>
    <x v="0"/>
    <x v="0"/>
    <m/>
    <x v="0"/>
    <x v="0"/>
    <m/>
    <m/>
    <n v="5"/>
    <n v="5"/>
    <n v="5"/>
    <n v="5"/>
    <n v="5"/>
    <n v="5"/>
    <n v="3"/>
    <n v="4"/>
    <n v="5"/>
    <n v="5"/>
    <n v="3"/>
    <n v="2"/>
    <n v="2"/>
    <n v="3"/>
    <n v="4"/>
    <n v="4"/>
    <n v="4"/>
    <n v="4"/>
    <n v="4"/>
    <n v="4"/>
    <n v="4"/>
    <n v="5"/>
    <n v="5"/>
    <n v="5"/>
  </r>
  <r>
    <n v="2"/>
    <s v="เภสัชศาสตร์"/>
    <s v="เครื่องสำอาง"/>
    <m/>
    <m/>
    <n v="1"/>
    <x v="0"/>
    <x v="1"/>
    <m/>
    <x v="0"/>
    <x v="0"/>
    <m/>
    <m/>
    <n v="4"/>
    <n v="4"/>
    <n v="4"/>
    <n v="5"/>
    <n v="5"/>
    <n v="5"/>
    <n v="3"/>
    <n v="5"/>
    <n v="5"/>
    <n v="5"/>
    <n v="4"/>
    <m/>
    <m/>
    <m/>
    <n v="5"/>
    <n v="5"/>
    <n v="5"/>
    <n v="5"/>
    <n v="5"/>
    <n v="5"/>
    <n v="5"/>
    <n v="4"/>
    <n v="4"/>
    <n v="5"/>
  </r>
  <r>
    <n v="2"/>
    <s v="แพทยศาสตร์"/>
    <s v="แพทยศาสตร์ศึกษา"/>
    <m/>
    <m/>
    <n v="1"/>
    <x v="0"/>
    <x v="1"/>
    <m/>
    <x v="0"/>
    <x v="0"/>
    <m/>
    <m/>
    <n v="3"/>
    <n v="3"/>
    <n v="3"/>
    <n v="3"/>
    <n v="3"/>
    <n v="4"/>
    <n v="4"/>
    <n v="4"/>
    <n v="4"/>
    <n v="4"/>
    <n v="3"/>
    <n v="3"/>
    <n v="3"/>
    <n v="3"/>
    <n v="3"/>
    <n v="4"/>
    <n v="4"/>
    <n v="4"/>
    <n v="4"/>
    <n v="4"/>
    <n v="4"/>
    <n v="3"/>
    <n v="3"/>
    <n v="3"/>
  </r>
  <r>
    <n v="2"/>
    <s v="พยาบาลศาสตร์"/>
    <s v="การพยาบาลเวชปฏิบัติชุมชน"/>
    <m/>
    <n v="1"/>
    <m/>
    <x v="1"/>
    <x v="0"/>
    <m/>
    <x v="0"/>
    <x v="0"/>
    <m/>
    <m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พยาบาลศาสตร์"/>
    <s v="การพยาบาลเวชปฏิบัติชุมชน"/>
    <m/>
    <m/>
    <n v="1"/>
    <x v="0"/>
    <x v="0"/>
    <m/>
    <x v="0"/>
    <x v="0"/>
    <m/>
    <m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3"/>
    <n v="4"/>
    <n v="4"/>
    <n v="4"/>
    <n v="4"/>
    <n v="4"/>
  </r>
  <r>
    <n v="3"/>
    <s v="ศึกษาศาสตร์"/>
    <s v="การศึกษา"/>
    <m/>
    <n v="1"/>
    <m/>
    <x v="0"/>
    <x v="1"/>
    <m/>
    <x v="0"/>
    <x v="0"/>
    <m/>
    <m/>
    <n v="5"/>
    <n v="5"/>
    <n v="5"/>
    <n v="4"/>
    <n v="5"/>
    <n v="4"/>
    <n v="4"/>
    <m/>
    <n v="5"/>
    <n v="5"/>
    <n v="3"/>
    <n v="1"/>
    <n v="3"/>
    <n v="3"/>
    <n v="4"/>
    <n v="3"/>
    <n v="4"/>
    <n v="4"/>
    <n v="4"/>
    <n v="4"/>
    <n v="4"/>
    <n v="4"/>
    <n v="4"/>
    <n v="4"/>
  </r>
  <r>
    <n v="2"/>
    <s v="แพทยศาสตร์"/>
    <s v="แพทยศาสตร์ศึกษา"/>
    <m/>
    <m/>
    <n v="1"/>
    <x v="0"/>
    <x v="1"/>
    <m/>
    <x v="0"/>
    <x v="0"/>
    <m/>
    <m/>
    <n v="5"/>
    <n v="5"/>
    <n v="5"/>
    <n v="4"/>
    <n v="4"/>
    <n v="5"/>
    <n v="4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แพทยศาสตร์"/>
    <s v="แพทยศาสตร์ศึกษา"/>
    <m/>
    <m/>
    <m/>
    <x v="0"/>
    <x v="0"/>
    <m/>
    <x v="0"/>
    <x v="0"/>
    <m/>
    <m/>
    <n v="5"/>
    <n v="4"/>
    <n v="4"/>
    <n v="4"/>
    <n v="4"/>
    <n v="4"/>
    <n v="3"/>
    <n v="5"/>
    <n v="3"/>
    <n v="4"/>
    <n v="2"/>
    <n v="2"/>
    <n v="2"/>
    <n v="2"/>
    <n v="5"/>
    <n v="5"/>
    <n v="4"/>
    <n v="4"/>
    <n v="5"/>
    <n v="5"/>
    <n v="5"/>
    <n v="3"/>
    <n v="4"/>
    <n v="4"/>
  </r>
  <r>
    <n v="2"/>
    <s v="สหเวชศาสตร์"/>
    <s v="ไม่ระบุ"/>
    <m/>
    <n v="1"/>
    <m/>
    <x v="1"/>
    <x v="1"/>
    <m/>
    <x v="0"/>
    <x v="0"/>
    <m/>
    <m/>
    <n v="4"/>
    <n v="4"/>
    <n v="4"/>
    <n v="4"/>
    <n v="4"/>
    <n v="4"/>
    <n v="4"/>
    <n v="4"/>
    <n v="4"/>
    <n v="4"/>
    <n v="4"/>
    <n v="4"/>
    <n v="4"/>
    <n v="4"/>
    <n v="5"/>
    <n v="5"/>
    <n v="5"/>
    <n v="5"/>
    <n v="5"/>
    <n v="5"/>
    <n v="5"/>
    <n v="5"/>
    <n v="5"/>
    <n v="5"/>
  </r>
  <r>
    <n v="2"/>
    <s v="วิทยาศาสตร์"/>
    <s v="เทคโนโลยีสารสนเทศ"/>
    <m/>
    <n v="1"/>
    <m/>
    <x v="0"/>
    <x v="1"/>
    <m/>
    <x v="0"/>
    <x v="0"/>
    <m/>
    <m/>
    <n v="4"/>
    <n v="5"/>
    <n v="5"/>
    <n v="5"/>
    <n v="5"/>
    <n v="5"/>
    <n v="5"/>
    <n v="5"/>
    <m/>
    <n v="5"/>
    <n v="3"/>
    <n v="3"/>
    <n v="3"/>
    <n v="3"/>
    <n v="4"/>
    <n v="4"/>
    <n v="4"/>
    <n v="4"/>
    <n v="5"/>
    <n v="5"/>
    <n v="5"/>
    <n v="4"/>
    <n v="4"/>
    <n v="4"/>
  </r>
  <r>
    <n v="2"/>
    <s v="สหเวชศาสตร์"/>
    <s v="เทคนิคการแพทย์"/>
    <m/>
    <m/>
    <n v="1"/>
    <x v="0"/>
    <x v="1"/>
    <m/>
    <x v="0"/>
    <x v="0"/>
    <m/>
    <m/>
    <n v="5"/>
    <n v="5"/>
    <n v="5"/>
    <n v="5"/>
    <n v="5"/>
    <n v="5"/>
    <n v="5"/>
    <n v="5"/>
    <n v="3"/>
    <n v="5"/>
    <n v="3"/>
    <n v="3"/>
    <n v="3"/>
    <n v="3"/>
    <n v="4"/>
    <n v="4"/>
    <n v="4"/>
    <n v="4"/>
    <n v="4"/>
    <n v="4"/>
    <n v="4"/>
    <n v="4"/>
    <n v="4"/>
    <n v="4"/>
  </r>
  <r>
    <n v="2"/>
    <s v="วิทยาศาสร์การแพทย์"/>
    <s v="วิทยาศาสตร์การแพทย์"/>
    <m/>
    <n v="1"/>
    <n v="1"/>
    <x v="0"/>
    <x v="1"/>
    <m/>
    <x v="0"/>
    <x v="0"/>
    <m/>
    <m/>
    <n v="5"/>
    <n v="4"/>
    <n v="4"/>
    <n v="5"/>
    <n v="5"/>
    <n v="5"/>
    <n v="5"/>
    <n v="5"/>
    <n v="4"/>
    <n v="4"/>
    <n v="4"/>
    <n v="3"/>
    <n v="4"/>
    <n v="4"/>
    <n v="5"/>
    <n v="4"/>
    <n v="4"/>
    <n v="4"/>
    <n v="5"/>
    <n v="5"/>
    <n v="5"/>
    <n v="4"/>
    <n v="3"/>
    <n v="3"/>
  </r>
  <r>
    <n v="2"/>
    <s v="สหเวชศาสตร์"/>
    <s v="กายภาพบำบัด"/>
    <m/>
    <n v="1"/>
    <n v="1"/>
    <x v="1"/>
    <x v="1"/>
    <m/>
    <x v="0"/>
    <x v="0"/>
    <m/>
    <m/>
    <n v="4"/>
    <n v="4"/>
    <n v="4"/>
    <n v="4"/>
    <n v="4"/>
    <n v="5"/>
    <n v="4"/>
    <n v="5"/>
    <n v="5"/>
    <n v="4"/>
    <n v="3"/>
    <n v="1"/>
    <n v="1"/>
    <n v="2"/>
    <n v="4"/>
    <n v="4"/>
    <n v="4"/>
    <n v="4"/>
    <n v="4"/>
    <n v="4"/>
    <n v="5"/>
    <n v="4"/>
    <n v="4"/>
    <n v="5"/>
  </r>
  <r>
    <n v="2"/>
    <s v="เภสัชศาสตร์"/>
    <s v="เภสัชเคมีและผลิตภัณฑ์ธรรมชาติ"/>
    <m/>
    <n v="1"/>
    <n v="1"/>
    <x v="0"/>
    <x v="0"/>
    <m/>
    <x v="0"/>
    <x v="0"/>
    <m/>
    <m/>
    <n v="5"/>
    <n v="5"/>
    <n v="4"/>
    <n v="5"/>
    <n v="5"/>
    <n v="5"/>
    <n v="3"/>
    <n v="4"/>
    <n v="4"/>
    <n v="4"/>
    <n v="4"/>
    <n v="3"/>
    <n v="2"/>
    <n v="2"/>
    <n v="4"/>
    <n v="4"/>
    <n v="4"/>
    <n v="5"/>
    <n v="4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4"/>
    <n v="4"/>
    <n v="3"/>
    <n v="3"/>
    <n v="4"/>
    <n v="4"/>
    <n v="3"/>
    <n v="4"/>
    <n v="4"/>
    <n v="4"/>
    <n v="4"/>
    <n v="3"/>
    <n v="3"/>
    <n v="3"/>
    <n v="3"/>
    <n v="3"/>
    <n v="3"/>
    <n v="3"/>
    <n v="3"/>
    <n v="3"/>
    <n v="3"/>
    <n v="4"/>
    <n v="3"/>
    <n v="3"/>
  </r>
  <r>
    <n v="2"/>
    <s v="สาธาณสุขศาสตร์"/>
    <s v="สาธารณสุขศาสตร์"/>
    <m/>
    <m/>
    <n v="1"/>
    <x v="0"/>
    <x v="1"/>
    <m/>
    <x v="0"/>
    <x v="0"/>
    <m/>
    <m/>
    <n v="4"/>
    <n v="4"/>
    <n v="4"/>
    <n v="4"/>
    <n v="4"/>
    <n v="4"/>
    <n v="3"/>
    <m/>
    <m/>
    <m/>
    <n v="5"/>
    <n v="5"/>
    <n v="5"/>
    <n v="5"/>
    <n v="5"/>
    <n v="5"/>
    <n v="5"/>
    <n v="5"/>
    <n v="4"/>
    <n v="4"/>
    <n v="5"/>
    <n v="4"/>
    <n v="4"/>
    <n v="4"/>
  </r>
  <r>
    <n v="2"/>
    <s v="สาธาณสุขศาสตร์"/>
    <s v="สาธารณสุขศาสตร์"/>
    <m/>
    <m/>
    <n v="1"/>
    <x v="0"/>
    <x v="1"/>
    <m/>
    <x v="0"/>
    <x v="0"/>
    <m/>
    <m/>
    <n v="5"/>
    <n v="5"/>
    <n v="5"/>
    <n v="5"/>
    <n v="5"/>
    <n v="5"/>
    <n v="5"/>
    <n v="5"/>
    <n v="5"/>
    <n v="5"/>
    <n v="3"/>
    <n v="3"/>
    <n v="3"/>
    <n v="3"/>
    <n v="4"/>
    <n v="4"/>
    <n v="5"/>
    <n v="5"/>
    <n v="4"/>
    <n v="5"/>
    <n v="5"/>
    <n v="4"/>
    <n v="4"/>
    <n v="4"/>
  </r>
  <r>
    <n v="2"/>
    <s v="สาธาณสุขศาสตร์"/>
    <s v="สาธารณสุขศาสตร์"/>
    <m/>
    <n v="1"/>
    <m/>
    <x v="0"/>
    <x v="0"/>
    <m/>
    <x v="0"/>
    <x v="0"/>
    <m/>
    <m/>
    <n v="4"/>
    <n v="4"/>
    <n v="3"/>
    <n v="4"/>
    <n v="4"/>
    <n v="4"/>
    <n v="3"/>
    <n v="4"/>
    <n v="4"/>
    <n v="5"/>
    <n v="4"/>
    <n v="5"/>
    <n v="4"/>
    <n v="3"/>
    <n v="5"/>
    <n v="4"/>
    <n v="5"/>
    <n v="3"/>
    <n v="4"/>
    <n v="4"/>
    <n v="5"/>
    <n v="5"/>
    <n v="5"/>
    <n v="5"/>
  </r>
  <r>
    <n v="2"/>
    <s v="สาธาณสุขศาสตร์"/>
    <s v="สาธารณสุขศาสตร์"/>
    <m/>
    <n v="1"/>
    <n v="1"/>
    <x v="0"/>
    <x v="0"/>
    <m/>
    <x v="0"/>
    <x v="0"/>
    <m/>
    <m/>
    <n v="5"/>
    <n v="4"/>
    <n v="4"/>
    <n v="4"/>
    <n v="4"/>
    <n v="5"/>
    <n v="4"/>
    <n v="4"/>
    <n v="4"/>
    <n v="4"/>
    <n v="3"/>
    <n v="3"/>
    <n v="3"/>
    <m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4"/>
    <n v="4"/>
    <n v="4"/>
    <n v="4"/>
    <n v="5"/>
    <n v="4"/>
    <n v="4"/>
    <n v="4"/>
    <n v="4"/>
    <n v="3"/>
    <n v="2"/>
    <n v="2"/>
    <n v="2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n v="1"/>
    <n v="1"/>
    <x v="1"/>
    <x v="0"/>
    <m/>
    <x v="1"/>
    <x v="0"/>
    <m/>
    <m/>
    <n v="5"/>
    <n v="3"/>
    <n v="5"/>
    <n v="5"/>
    <n v="5"/>
    <n v="5"/>
    <n v="4"/>
    <n v="5"/>
    <n v="4"/>
    <n v="5"/>
    <n v="5"/>
    <n v="3"/>
    <n v="3"/>
    <n v="3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m/>
    <n v="1"/>
    <x v="0"/>
    <x v="1"/>
    <m/>
    <x v="0"/>
    <x v="0"/>
    <m/>
    <m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4"/>
    <n v="4"/>
    <n v="4"/>
    <n v="4"/>
    <n v="4"/>
    <n v="4"/>
    <n v="4"/>
    <n v="4"/>
    <n v="4"/>
    <n v="2"/>
    <n v="2"/>
    <n v="2"/>
    <n v="2"/>
    <n v="4"/>
    <n v="4"/>
    <n v="4"/>
    <n v="5"/>
    <n v="4"/>
    <n v="5"/>
    <n v="5"/>
    <n v="4"/>
    <n v="4"/>
    <n v="4"/>
  </r>
  <r>
    <n v="2"/>
    <s v="สาธาณสุขศาสตร์"/>
    <s v="สาธารณสุขศาสตร์"/>
    <m/>
    <m/>
    <n v="1"/>
    <x v="0"/>
    <x v="0"/>
    <m/>
    <x v="0"/>
    <x v="0"/>
    <m/>
    <m/>
    <n v="5"/>
    <n v="5"/>
    <n v="5"/>
    <n v="5"/>
    <n v="5"/>
    <n v="4"/>
    <n v="4"/>
    <n v="5"/>
    <n v="4"/>
    <n v="5"/>
    <n v="1"/>
    <n v="1"/>
    <n v="1"/>
    <n v="1"/>
    <n v="3"/>
    <n v="3"/>
    <n v="3"/>
    <n v="3"/>
    <n v="5"/>
    <n v="5"/>
    <n v="5"/>
    <n v="4"/>
    <n v="4"/>
    <n v="5"/>
  </r>
  <r>
    <n v="2"/>
    <s v="สาธาณสุขศาสตร์"/>
    <s v="สาธารณสุขศาสตร์"/>
    <m/>
    <m/>
    <n v="1"/>
    <x v="0"/>
    <x v="0"/>
    <m/>
    <x v="0"/>
    <x v="0"/>
    <m/>
    <m/>
    <n v="5"/>
    <n v="5"/>
    <n v="5"/>
    <n v="5"/>
    <n v="5"/>
    <n v="4"/>
    <n v="4"/>
    <n v="5"/>
    <n v="4"/>
    <n v="5"/>
    <n v="1"/>
    <n v="1"/>
    <n v="1"/>
    <n v="1"/>
    <n v="3"/>
    <n v="3"/>
    <n v="3"/>
    <n v="3"/>
    <n v="5"/>
    <n v="5"/>
    <n v="5"/>
    <n v="4"/>
    <n v="4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3"/>
    <n v="4"/>
    <n v="5"/>
    <n v="5"/>
    <n v="5"/>
    <n v="4"/>
    <n v="5"/>
    <n v="5"/>
    <n v="4"/>
    <n v="5"/>
    <n v="5"/>
    <n v="5"/>
    <n v="4"/>
    <n v="5"/>
    <n v="4"/>
    <n v="4"/>
    <n v="4"/>
    <n v="5"/>
    <n v="5"/>
    <n v="4"/>
    <n v="3"/>
    <n v="3"/>
    <n v="4"/>
  </r>
  <r>
    <n v="2"/>
    <s v="สาธาณสุขศาสตร์"/>
    <s v="สาธารณสุขศาสตร์"/>
    <m/>
    <n v="1"/>
    <n v="1"/>
    <x v="0"/>
    <x v="0"/>
    <m/>
    <x v="0"/>
    <x v="0"/>
    <m/>
    <m/>
    <n v="5"/>
    <n v="4"/>
    <n v="4"/>
    <m/>
    <n v="5"/>
    <n v="5"/>
    <n v="4"/>
    <m/>
    <n v="5"/>
    <n v="5"/>
    <n v="5"/>
    <n v="5"/>
    <n v="5"/>
    <n v="5"/>
    <n v="5"/>
    <n v="5"/>
    <n v="5"/>
    <n v="5"/>
    <n v="5"/>
    <n v="5"/>
    <n v="5"/>
    <n v="5"/>
    <n v="5"/>
    <n v="5"/>
  </r>
  <r>
    <n v="3"/>
    <s v="บริหารธุรกิจ เศรษฐศาสตร์ และการสื่อสาร"/>
    <s v="การจัดการท่องเที่ยว"/>
    <m/>
    <m/>
    <m/>
    <x v="0"/>
    <x v="1"/>
    <m/>
    <x v="0"/>
    <x v="1"/>
    <m/>
    <m/>
    <n v="4"/>
    <n v="5"/>
    <n v="4"/>
    <n v="5"/>
    <n v="5"/>
    <n v="2"/>
    <n v="4"/>
    <n v="5"/>
    <n v="3"/>
    <n v="4"/>
    <n v="5"/>
    <n v="4"/>
    <n v="5"/>
    <n v="4"/>
    <n v="5"/>
    <n v="5"/>
    <n v="5"/>
    <n v="5"/>
    <n v="3"/>
    <n v="5"/>
    <n v="5"/>
    <n v="5"/>
    <n v="5"/>
    <n v="4"/>
  </r>
  <r>
    <n v="3"/>
    <s v="บริหารธุรกิจ เศรษฐศาสตร์ และการสื่อสาร"/>
    <s v="การจัดการท่องเที่ยว"/>
    <m/>
    <n v="1"/>
    <n v="1"/>
    <x v="0"/>
    <x v="1"/>
    <m/>
    <x v="0"/>
    <x v="0"/>
    <m/>
    <m/>
    <n v="5"/>
    <n v="5"/>
    <n v="5"/>
    <n v="5"/>
    <n v="5"/>
    <n v="3"/>
    <n v="3"/>
    <n v="4"/>
    <n v="5"/>
    <n v="4"/>
    <n v="5"/>
    <n v="5"/>
    <n v="5"/>
    <n v="5"/>
    <n v="5"/>
    <n v="5"/>
    <n v="5"/>
    <n v="5"/>
    <n v="5"/>
    <n v="5"/>
    <n v="5"/>
    <n v="4"/>
    <n v="5"/>
    <n v="5"/>
  </r>
  <r>
    <n v="3"/>
    <s v="มนุษยศาสตร์"/>
    <s v="ภาษาอังกฤษ"/>
    <m/>
    <n v="1"/>
    <m/>
    <x v="0"/>
    <x v="1"/>
    <m/>
    <x v="0"/>
    <x v="0"/>
    <m/>
    <m/>
    <n v="5"/>
    <n v="5"/>
    <n v="4"/>
    <n v="5"/>
    <n v="5"/>
    <n v="5"/>
    <n v="5"/>
    <n v="5"/>
    <n v="5"/>
    <n v="5"/>
    <n v="4"/>
    <n v="4"/>
    <n v="4"/>
    <n v="5"/>
    <n v="5"/>
    <n v="4"/>
    <n v="5"/>
    <n v="5"/>
    <n v="4"/>
    <n v="5"/>
    <n v="5"/>
    <n v="5"/>
    <n v="4"/>
    <n v="5"/>
  </r>
  <r>
    <n v="2"/>
    <s v="มนุษยศาสตร์"/>
    <s v="ภาษาไทย"/>
    <m/>
    <n v="1"/>
    <m/>
    <x v="0"/>
    <x v="1"/>
    <m/>
    <x v="0"/>
    <x v="0"/>
    <m/>
    <m/>
    <n v="4"/>
    <n v="4"/>
    <n v="4"/>
    <n v="4"/>
    <n v="4"/>
    <n v="5"/>
    <n v="5"/>
    <n v="5"/>
    <n v="5"/>
    <n v="5"/>
    <n v="4"/>
    <n v="4"/>
    <n v="4"/>
    <n v="4"/>
    <n v="5"/>
    <n v="5"/>
    <n v="5"/>
    <n v="5"/>
    <n v="5"/>
    <n v="5"/>
    <n v="5"/>
    <n v="3"/>
    <n v="4"/>
    <n v="4"/>
  </r>
  <r>
    <n v="2"/>
    <s v="มนุษยศาสตร์"/>
    <s v="วิทยาการดนตรีและนาฏศิลป์"/>
    <m/>
    <n v="1"/>
    <m/>
    <x v="0"/>
    <x v="1"/>
    <m/>
    <x v="0"/>
    <x v="0"/>
    <m/>
    <m/>
    <n v="5"/>
    <n v="4"/>
    <n v="4"/>
    <n v="4"/>
    <n v="4"/>
    <n v="5"/>
    <n v="4"/>
    <n v="4"/>
    <n v="4"/>
    <n v="5"/>
    <n v="5"/>
    <n v="4"/>
    <n v="4"/>
    <n v="4"/>
    <n v="4"/>
    <n v="5"/>
    <n v="4"/>
    <n v="5"/>
    <n v="4"/>
    <n v="4"/>
    <n v="5"/>
    <n v="5"/>
    <n v="5"/>
    <n v="5"/>
  </r>
  <r>
    <n v="3"/>
    <s v="บริหารธุรกิจ เศรษฐศาสตร์ และการสื่อสาร"/>
    <s v="การจัดการท่องเที่ยว"/>
    <m/>
    <n v="1"/>
    <n v="1"/>
    <x v="0"/>
    <x v="1"/>
    <m/>
    <x v="0"/>
    <x v="0"/>
    <m/>
    <m/>
    <n v="5"/>
    <n v="4"/>
    <n v="5"/>
    <n v="5"/>
    <n v="5"/>
    <n v="3"/>
    <n v="4"/>
    <n v="4"/>
    <n v="4"/>
    <n v="5"/>
    <n v="4"/>
    <n v="4"/>
    <n v="5"/>
    <n v="5"/>
    <n v="5"/>
    <n v="5"/>
    <n v="5"/>
    <n v="5"/>
    <n v="4"/>
    <n v="4"/>
    <n v="5"/>
    <n v="5"/>
    <n v="5"/>
    <n v="5"/>
  </r>
  <r>
    <n v="2"/>
    <s v="สาธาณสุขศาสตร์"/>
    <s v="สาธารณสุขศาสตร์"/>
    <m/>
    <m/>
    <n v="1"/>
    <x v="0"/>
    <x v="0"/>
    <m/>
    <x v="0"/>
    <x v="0"/>
    <m/>
    <m/>
    <n v="4"/>
    <n v="4"/>
    <n v="4"/>
    <n v="5"/>
    <n v="5"/>
    <n v="4"/>
    <n v="3"/>
    <n v="4"/>
    <n v="4"/>
    <n v="5"/>
    <n v="3"/>
    <n v="3"/>
    <n v="3"/>
    <n v="3"/>
    <n v="5"/>
    <n v="5"/>
    <n v="5"/>
    <n v="5"/>
    <n v="5"/>
    <n v="5"/>
    <n v="5"/>
    <n v="3"/>
    <n v="4"/>
    <n v="4"/>
  </r>
  <r>
    <n v="2"/>
    <s v="สาธาณสุขศาสตร์"/>
    <s v="สาธารณสุขศาสตร์"/>
    <m/>
    <m/>
    <n v="1"/>
    <x v="0"/>
    <x v="0"/>
    <m/>
    <x v="0"/>
    <x v="0"/>
    <m/>
    <m/>
    <n v="5"/>
    <n v="3"/>
    <n v="2"/>
    <n v="4"/>
    <n v="4"/>
    <n v="5"/>
    <n v="3"/>
    <n v="4"/>
    <n v="4"/>
    <n v="4"/>
    <n v="3"/>
    <n v="3"/>
    <n v="3"/>
    <n v="3"/>
    <n v="4"/>
    <n v="4"/>
    <n v="4"/>
    <n v="4"/>
    <n v="4"/>
    <n v="4"/>
    <n v="4"/>
    <n v="4"/>
    <n v="4"/>
    <n v="4"/>
  </r>
  <r>
    <n v="3"/>
    <s v="วิศวกรรมศาสตร์"/>
    <s v="วิศวกรรมการจัดการ"/>
    <m/>
    <n v="1"/>
    <m/>
    <x v="0"/>
    <x v="1"/>
    <m/>
    <x v="0"/>
    <x v="0"/>
    <m/>
    <m/>
    <n v="5"/>
    <n v="4"/>
    <n v="4"/>
    <n v="4"/>
    <n v="4"/>
    <n v="4"/>
    <n v="4"/>
    <n v="4"/>
    <n v="4"/>
    <n v="4"/>
    <n v="3"/>
    <n v="3"/>
    <n v="4"/>
    <n v="4"/>
    <n v="4"/>
    <n v="4"/>
    <n v="4"/>
    <n v="4"/>
    <n v="4"/>
    <n v="4"/>
    <n v="4"/>
    <n v="4"/>
    <n v="4"/>
    <n v="4"/>
  </r>
  <r>
    <n v="3"/>
    <s v="วิทยาศาสตร์"/>
    <s v="เทคโนโลยีสารสนเทศ"/>
    <m/>
    <n v="1"/>
    <m/>
    <x v="0"/>
    <x v="1"/>
    <n v="1"/>
    <x v="0"/>
    <x v="0"/>
    <m/>
    <m/>
    <n v="4"/>
    <n v="4"/>
    <n v="4"/>
    <n v="4"/>
    <n v="4"/>
    <n v="4"/>
    <n v="3"/>
    <n v="3"/>
    <n v="4"/>
    <n v="4"/>
    <n v="5"/>
    <n v="5"/>
    <n v="5"/>
    <n v="5"/>
    <n v="5"/>
    <n v="5"/>
    <n v="5"/>
    <n v="5"/>
    <n v="5"/>
    <n v="5"/>
    <n v="5"/>
    <n v="5"/>
    <n v="5"/>
    <n v="5"/>
  </r>
  <r>
    <n v="2"/>
    <s v="ศึกษาศาสตร์"/>
    <s v="คอมพิวเตอร์ศึกษา"/>
    <m/>
    <n v="1"/>
    <m/>
    <x v="0"/>
    <x v="1"/>
    <m/>
    <x v="0"/>
    <x v="0"/>
    <m/>
    <m/>
    <n v="4"/>
    <n v="4"/>
    <n v="3"/>
    <n v="4"/>
    <n v="4"/>
    <n v="4"/>
    <n v="1"/>
    <n v="4"/>
    <n v="4"/>
    <n v="3"/>
    <n v="3"/>
    <n v="2"/>
    <n v="2"/>
    <n v="2"/>
    <n v="3"/>
    <n v="3"/>
    <n v="3"/>
    <n v="3"/>
    <n v="4"/>
    <n v="4"/>
    <n v="3"/>
    <n v="4"/>
    <n v="4"/>
    <n v="4"/>
  </r>
  <r>
    <n v="2"/>
    <s v="ศึกษาศาสตร์"/>
    <s v="เทคโนโลยีและสื่อสารการศึกษา"/>
    <m/>
    <n v="1"/>
    <m/>
    <x v="0"/>
    <x v="1"/>
    <m/>
    <x v="0"/>
    <x v="0"/>
    <m/>
    <m/>
    <n v="5"/>
    <n v="5"/>
    <n v="4"/>
    <n v="5"/>
    <n v="5"/>
    <n v="5"/>
    <n v="4"/>
    <n v="5"/>
    <n v="5"/>
    <n v="5"/>
    <n v="4"/>
    <n v="2"/>
    <n v="2"/>
    <n v="2"/>
    <n v="5"/>
    <n v="4"/>
    <n v="5"/>
    <n v="5"/>
    <n v="5"/>
    <n v="5"/>
    <n v="5"/>
    <n v="4"/>
    <n v="4"/>
    <n v="4"/>
  </r>
  <r>
    <n v="3"/>
    <s v="บริหารธุรกิจ เศรษฐศาสตร์ และการสื่อสาร"/>
    <s v="บริหารธุรกิจ"/>
    <m/>
    <n v="1"/>
    <m/>
    <x v="0"/>
    <x v="1"/>
    <m/>
    <x v="0"/>
    <x v="1"/>
    <m/>
    <m/>
    <n v="4"/>
    <n v="4"/>
    <n v="4"/>
    <n v="4"/>
    <n v="4"/>
    <n v="4"/>
    <n v="4"/>
    <n v="4"/>
    <n v="4"/>
    <n v="4"/>
    <n v="3"/>
    <n v="3"/>
    <n v="3"/>
    <n v="3"/>
    <n v="4"/>
    <n v="4"/>
    <n v="4"/>
    <n v="3"/>
    <n v="4"/>
    <n v="4"/>
    <n v="4"/>
    <n v="4"/>
    <n v="3"/>
    <n v="3"/>
  </r>
  <r>
    <n v="2"/>
    <s v="ศึกษาศาสตร์"/>
    <s v="การบริหารการศึกษา"/>
    <m/>
    <n v="1"/>
    <m/>
    <x v="0"/>
    <x v="1"/>
    <m/>
    <x v="0"/>
    <x v="0"/>
    <m/>
    <m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3"/>
    <s v="บริหารธุรกิจ เศรษฐศาสตร์ และการสื่อสาร"/>
    <s v="การสื่อสาร"/>
    <m/>
    <n v="1"/>
    <m/>
    <x v="0"/>
    <x v="1"/>
    <m/>
    <x v="0"/>
    <x v="0"/>
    <m/>
    <m/>
    <n v="4"/>
    <n v="4"/>
    <n v="4"/>
    <n v="4"/>
    <n v="4"/>
    <n v="4"/>
    <n v="3"/>
    <n v="4"/>
    <n v="4"/>
    <n v="4"/>
    <m/>
    <n v="5"/>
    <n v="4"/>
    <n v="5"/>
    <n v="5"/>
    <n v="4"/>
    <n v="4"/>
    <n v="4"/>
    <n v="5"/>
    <n v="5"/>
    <n v="5"/>
    <n v="3"/>
    <n v="3"/>
    <n v="4"/>
  </r>
  <r>
    <n v="2"/>
    <s v="มนุษยศาสตร์"/>
    <s v="ภาษาไทย"/>
    <m/>
    <m/>
    <m/>
    <x v="1"/>
    <x v="1"/>
    <m/>
    <x v="0"/>
    <x v="0"/>
    <m/>
    <m/>
    <n v="4"/>
    <n v="4"/>
    <n v="4"/>
    <n v="4"/>
    <n v="4"/>
    <n v="5"/>
    <n v="4"/>
    <n v="4"/>
    <n v="4"/>
    <n v="4"/>
    <n v="2"/>
    <n v="2"/>
    <n v="2"/>
    <n v="2"/>
    <n v="4"/>
    <n v="4"/>
    <n v="4"/>
    <n v="4"/>
    <n v="5"/>
    <n v="5"/>
    <n v="4"/>
    <n v="4"/>
    <n v="4"/>
    <n v="4"/>
  </r>
  <r>
    <n v="3"/>
    <s v="บริหารธุรกิจ เศรษฐศาสตร์ และการสื่อสาร"/>
    <s v="การจัดการท่องเที่ยว"/>
    <m/>
    <m/>
    <m/>
    <x v="0"/>
    <x v="1"/>
    <m/>
    <x v="0"/>
    <x v="1"/>
    <m/>
    <m/>
    <n v="4"/>
    <n v="4"/>
    <n v="4"/>
    <m/>
    <n v="5"/>
    <n v="4"/>
    <n v="4"/>
    <n v="4"/>
    <n v="4"/>
    <n v="5"/>
    <n v="4"/>
    <n v="4"/>
    <n v="4"/>
    <n v="4"/>
    <n v="4"/>
    <n v="4"/>
    <n v="5"/>
    <n v="4"/>
    <n v="5"/>
    <n v="4"/>
    <n v="5"/>
    <n v="4"/>
    <n v="4"/>
    <n v="4"/>
  </r>
  <r>
    <n v="2"/>
    <s v="มนุษยศาสตร์"/>
    <s v="ภาษาไทย"/>
    <m/>
    <m/>
    <m/>
    <x v="1"/>
    <x v="1"/>
    <m/>
    <x v="0"/>
    <x v="0"/>
    <m/>
    <m/>
    <n v="5"/>
    <n v="5"/>
    <n v="5"/>
    <n v="5"/>
    <n v="4"/>
    <n v="5"/>
    <n v="3"/>
    <n v="5"/>
    <n v="5"/>
    <n v="5"/>
    <n v="4"/>
    <n v="4"/>
    <n v="4"/>
    <n v="4"/>
    <n v="5"/>
    <n v="5"/>
    <n v="5"/>
    <n v="5"/>
    <n v="5"/>
    <n v="5"/>
    <n v="5"/>
    <n v="5"/>
    <n v="5"/>
    <n v="4"/>
  </r>
  <r>
    <n v="2"/>
    <s v="ศึกษาศาสตร์"/>
    <s v="หลักสูตรและการสอน"/>
    <m/>
    <m/>
    <n v="1"/>
    <x v="0"/>
    <x v="1"/>
    <m/>
    <x v="0"/>
    <x v="0"/>
    <m/>
    <m/>
    <n v="4"/>
    <n v="3"/>
    <n v="3"/>
    <n v="3"/>
    <n v="4"/>
    <n v="2"/>
    <n v="3"/>
    <n v="3"/>
    <n v="4"/>
    <n v="4"/>
    <n v="3"/>
    <n v="3"/>
    <n v="2"/>
    <n v="3"/>
    <n v="5"/>
    <n v="4"/>
    <n v="4"/>
    <n v="4"/>
    <n v="4"/>
    <m/>
    <n v="4"/>
    <n v="4"/>
    <n v="4"/>
    <n v="4"/>
  </r>
  <r>
    <n v="3"/>
    <s v="บริหารธุรกิจ เศรษฐศาสตร์ และการสื่อสาร"/>
    <s v="การจัดการท่องเที่ยว"/>
    <m/>
    <m/>
    <n v="1"/>
    <x v="0"/>
    <x v="1"/>
    <m/>
    <x v="0"/>
    <x v="0"/>
    <m/>
    <m/>
    <n v="5"/>
    <n v="2"/>
    <n v="2"/>
    <n v="5"/>
    <n v="5"/>
    <n v="5"/>
    <n v="5"/>
    <n v="5"/>
    <n v="5"/>
    <n v="5"/>
    <n v="5"/>
    <n v="4"/>
    <n v="5"/>
    <n v="5"/>
    <n v="5"/>
    <n v="5"/>
    <n v="5"/>
    <n v="5"/>
    <n v="4"/>
    <n v="5"/>
    <n v="5"/>
    <n v="5"/>
    <n v="5"/>
    <n v="5"/>
  </r>
  <r>
    <n v="2"/>
    <s v="สังคมศาสตร์"/>
    <s v="เอเชียตะวันออกเฉียงใต้"/>
    <m/>
    <n v="1"/>
    <n v="1"/>
    <x v="1"/>
    <x v="1"/>
    <m/>
    <x v="0"/>
    <x v="0"/>
    <m/>
    <m/>
    <n v="4"/>
    <n v="5"/>
    <n v="4"/>
    <n v="4"/>
    <n v="4"/>
    <n v="4"/>
    <n v="4"/>
    <n v="4"/>
    <n v="4"/>
    <n v="4"/>
    <n v="4"/>
    <n v="4"/>
    <n v="3"/>
    <n v="4"/>
    <n v="4"/>
    <n v="4"/>
    <n v="4"/>
    <n v="4"/>
    <n v="4"/>
    <n v="4"/>
    <n v="4"/>
    <n v="4"/>
    <n v="4"/>
    <n v="4"/>
  </r>
  <r>
    <n v="2"/>
    <s v="ศึกษาศาสตร์"/>
    <s v="เทคโนโลยีและสื่อสารการศึกษา"/>
    <m/>
    <n v="1"/>
    <m/>
    <x v="0"/>
    <x v="1"/>
    <m/>
    <x v="0"/>
    <x v="0"/>
    <m/>
    <m/>
    <n v="4"/>
    <n v="4"/>
    <n v="4"/>
    <n v="5"/>
    <n v="5"/>
    <n v="5"/>
    <n v="4"/>
    <n v="5"/>
    <n v="5"/>
    <n v="5"/>
    <n v="3"/>
    <n v="3"/>
    <n v="3"/>
    <n v="3"/>
    <n v="4"/>
    <n v="4"/>
    <n v="4"/>
    <n v="5"/>
    <n v="5"/>
    <n v="5"/>
    <n v="5"/>
    <n v="5"/>
    <n v="5"/>
    <n v="5"/>
  </r>
  <r>
    <n v="3"/>
    <s v="ศึกษาศาสตร์"/>
    <s v="การศึกษา"/>
    <m/>
    <n v="1"/>
    <m/>
    <x v="0"/>
    <x v="1"/>
    <m/>
    <x v="0"/>
    <x v="0"/>
    <m/>
    <m/>
    <n v="4"/>
    <n v="4"/>
    <n v="3"/>
    <n v="4"/>
    <n v="4"/>
    <n v="3"/>
    <n v="4"/>
    <n v="4"/>
    <n v="3"/>
    <m/>
    <n v="4"/>
    <n v="2"/>
    <n v="2"/>
    <n v="2"/>
    <n v="3"/>
    <n v="4"/>
    <n v="3"/>
    <n v="3"/>
    <n v="4"/>
    <n v="4"/>
    <n v="3"/>
    <n v="4"/>
    <n v="3"/>
    <n v="4"/>
  </r>
  <r>
    <n v="2"/>
    <s v="ศึกษาศาสตร์"/>
    <s v="เทคโนโลยีและสื่อสารการศึกษา"/>
    <m/>
    <n v="1"/>
    <m/>
    <x v="0"/>
    <x v="1"/>
    <m/>
    <x v="0"/>
    <x v="1"/>
    <m/>
    <m/>
    <n v="5"/>
    <n v="5"/>
    <n v="5"/>
    <n v="5"/>
    <n v="5"/>
    <n v="5"/>
    <n v="4"/>
    <n v="5"/>
    <n v="5"/>
    <n v="5"/>
    <n v="5"/>
    <n v="5"/>
    <n v="5"/>
    <n v="5"/>
    <m/>
    <m/>
    <n v="5"/>
    <n v="5"/>
    <n v="3"/>
    <n v="5"/>
    <n v="5"/>
    <n v="4"/>
    <n v="5"/>
    <n v="4"/>
  </r>
  <r>
    <n v="2"/>
    <s v="ศึกษาศาสตร์"/>
    <s v="เทคโนโลยีและสื่อสารการศึกษา"/>
    <m/>
    <n v="1"/>
    <m/>
    <x v="0"/>
    <x v="1"/>
    <m/>
    <x v="0"/>
    <x v="0"/>
    <m/>
    <m/>
    <n v="5"/>
    <n v="4"/>
    <n v="3"/>
    <n v="4"/>
    <n v="4"/>
    <n v="5"/>
    <n v="4"/>
    <n v="5"/>
    <n v="5"/>
    <n v="5"/>
    <n v="2"/>
    <n v="2"/>
    <n v="2"/>
    <n v="3"/>
    <n v="3"/>
    <n v="3"/>
    <n v="3"/>
    <n v="4"/>
    <n v="5"/>
    <n v="4"/>
    <n v="4"/>
    <n v="4"/>
    <n v="4"/>
    <n v="4"/>
  </r>
  <r>
    <n v="2"/>
    <s v="มนุษยศาสตร์"/>
    <s v="ภาษาอังกฤษ"/>
    <m/>
    <m/>
    <m/>
    <x v="0"/>
    <x v="1"/>
    <m/>
    <x v="0"/>
    <x v="1"/>
    <m/>
    <m/>
    <n v="3"/>
    <n v="4"/>
    <n v="4"/>
    <n v="3"/>
    <n v="4"/>
    <n v="4"/>
    <n v="4"/>
    <n v="4"/>
    <n v="3"/>
    <n v="3"/>
    <n v="3"/>
    <n v="3"/>
    <n v="3"/>
    <n v="3"/>
    <n v="4"/>
    <n v="4"/>
    <n v="4"/>
    <n v="4"/>
    <n v="4"/>
    <n v="4"/>
    <n v="4"/>
    <n v="4"/>
    <n v="4"/>
    <n v="4"/>
  </r>
  <r>
    <n v="3"/>
    <s v="ศึกษาศาสตร์"/>
    <s v="บริหารการศึกษา"/>
    <m/>
    <m/>
    <m/>
    <x v="0"/>
    <x v="1"/>
    <m/>
    <x v="0"/>
    <x v="1"/>
    <m/>
    <m/>
    <n v="4"/>
    <n v="5"/>
    <n v="5"/>
    <n v="4"/>
    <n v="4"/>
    <n v="5"/>
    <n v="5"/>
    <n v="5"/>
    <n v="5"/>
    <n v="4"/>
    <n v="3"/>
    <n v="3"/>
    <n v="3"/>
    <n v="3"/>
    <n v="4"/>
    <n v="4"/>
    <n v="4"/>
    <n v="4"/>
    <n v="4"/>
    <n v="4"/>
    <n v="4"/>
    <n v="3"/>
    <n v="3"/>
    <n v="3"/>
  </r>
  <r>
    <n v="2"/>
    <s v="ศึกษาศาสตร์"/>
    <s v="เทคโนโลยีและสื่อสารการศึกษา"/>
    <m/>
    <m/>
    <m/>
    <x v="0"/>
    <x v="1"/>
    <m/>
    <x v="0"/>
    <x v="1"/>
    <m/>
    <m/>
    <n v="4"/>
    <n v="5"/>
    <n v="5"/>
    <n v="3"/>
    <n v="4"/>
    <n v="5"/>
    <n v="3"/>
    <n v="3"/>
    <n v="3"/>
    <n v="4"/>
    <n v="4"/>
    <n v="4"/>
    <n v="4"/>
    <n v="4"/>
    <n v="3"/>
    <n v="3"/>
    <n v="4"/>
    <n v="4"/>
    <n v="3"/>
    <n v="3"/>
    <n v="3"/>
    <n v="3"/>
    <n v="3"/>
    <n v="3"/>
  </r>
  <r>
    <n v="2"/>
    <s v="ศึกษาศาสตร์"/>
    <s v="วิจัยและประเมินผลการศึกษา"/>
    <m/>
    <n v="1"/>
    <m/>
    <x v="1"/>
    <x v="1"/>
    <m/>
    <x v="0"/>
    <x v="0"/>
    <m/>
    <m/>
    <n v="4"/>
    <n v="4"/>
    <n v="5"/>
    <n v="3"/>
    <n v="4"/>
    <n v="5"/>
    <n v="2"/>
    <n v="4"/>
    <n v="3"/>
    <n v="4"/>
    <n v="5"/>
    <n v="3"/>
    <n v="3"/>
    <m/>
    <n v="5"/>
    <n v="3"/>
    <n v="3"/>
    <n v="3"/>
    <n v="4"/>
    <n v="4"/>
    <n v="4"/>
    <n v="4"/>
    <n v="5"/>
    <n v="5"/>
  </r>
  <r>
    <n v="3"/>
    <s v="ศึกษาศาสตร์"/>
    <s v="การบริหารการศึกษา"/>
    <m/>
    <m/>
    <m/>
    <x v="0"/>
    <x v="1"/>
    <m/>
    <x v="0"/>
    <x v="1"/>
    <m/>
    <m/>
    <n v="5"/>
    <n v="4"/>
    <n v="4"/>
    <n v="4"/>
    <m/>
    <n v="4"/>
    <n v="4"/>
    <n v="4"/>
    <n v="4"/>
    <n v="4"/>
    <n v="5"/>
    <n v="5"/>
    <n v="5"/>
    <n v="5"/>
    <n v="5"/>
    <n v="4"/>
    <n v="4"/>
    <n v="4"/>
    <n v="4"/>
    <n v="5"/>
    <n v="4"/>
    <n v="4"/>
    <n v="4"/>
    <n v="4"/>
  </r>
  <r>
    <n v="3"/>
    <s v="ศึกษาศาสตร์"/>
    <s v="การบริหารการศึกษา"/>
    <m/>
    <n v="1"/>
    <m/>
    <x v="0"/>
    <x v="1"/>
    <m/>
    <x v="0"/>
    <x v="0"/>
    <m/>
    <m/>
    <n v="4"/>
    <n v="3"/>
    <n v="3"/>
    <n v="5"/>
    <n v="5"/>
    <n v="4"/>
    <n v="4"/>
    <n v="4"/>
    <n v="4"/>
    <n v="4"/>
    <n v="3"/>
    <n v="3"/>
    <n v="3"/>
    <n v="3"/>
    <n v="4"/>
    <n v="4"/>
    <n v="4"/>
    <m/>
    <n v="4"/>
    <n v="4"/>
    <n v="4"/>
    <n v="3"/>
    <n v="3"/>
    <n v="3"/>
  </r>
  <r>
    <n v="2"/>
    <s v="ศึกษาศาสตร์"/>
    <s v="หลักสูตรและการสอน"/>
    <m/>
    <m/>
    <n v="1"/>
    <x v="1"/>
    <x v="1"/>
    <m/>
    <x v="0"/>
    <x v="0"/>
    <m/>
    <m/>
    <n v="4"/>
    <n v="3"/>
    <n v="2"/>
    <n v="3"/>
    <n v="4"/>
    <n v="4"/>
    <n v="4"/>
    <n v="4"/>
    <n v="4"/>
    <n v="4"/>
    <n v="2"/>
    <n v="2"/>
    <n v="1"/>
    <n v="2"/>
    <n v="3"/>
    <n v="4"/>
    <n v="5"/>
    <n v="4"/>
    <n v="4"/>
    <n v="4"/>
    <n v="5"/>
    <n v="4"/>
    <n v="4"/>
    <n v="4"/>
  </r>
  <r>
    <n v="2"/>
    <s v="ศึกษาศาสตร์"/>
    <s v="หลักสูตรและการสอน"/>
    <m/>
    <n v="1"/>
    <n v="1"/>
    <x v="1"/>
    <x v="1"/>
    <m/>
    <x v="0"/>
    <x v="0"/>
    <m/>
    <m/>
    <n v="4"/>
    <n v="5"/>
    <n v="3"/>
    <n v="4"/>
    <n v="5"/>
    <n v="4"/>
    <n v="3"/>
    <n v="2"/>
    <n v="4"/>
    <n v="3"/>
    <n v="4"/>
    <n v="3"/>
    <n v="3"/>
    <n v="4"/>
    <n v="5"/>
    <n v="5"/>
    <n v="5"/>
    <n v="4"/>
    <n v="4"/>
    <n v="5"/>
    <n v="5"/>
    <n v="4"/>
    <n v="4"/>
    <n v="4"/>
  </r>
  <r>
    <n v="3"/>
    <s v="ศึกษาศาสตร์"/>
    <s v="หลักสูตรและการสอน"/>
    <m/>
    <n v="1"/>
    <m/>
    <x v="0"/>
    <x v="1"/>
    <m/>
    <x v="0"/>
    <x v="1"/>
    <m/>
    <m/>
    <n v="4"/>
    <n v="4"/>
    <n v="4"/>
    <n v="4"/>
    <n v="4"/>
    <n v="4"/>
    <n v="3"/>
    <n v="4"/>
    <n v="4"/>
    <n v="3"/>
    <n v="4"/>
    <n v="3"/>
    <n v="4"/>
    <n v="4"/>
    <n v="5"/>
    <n v="5"/>
    <n v="5"/>
    <n v="5"/>
    <n v="5"/>
    <n v="5"/>
    <n v="5"/>
    <n v="3"/>
    <n v="3"/>
    <n v="4"/>
  </r>
  <r>
    <n v="3"/>
    <s v="ศึกษาศาสตร์"/>
    <s v="หลักสูตรและการสอน"/>
    <m/>
    <n v="1"/>
    <m/>
    <x v="0"/>
    <x v="1"/>
    <m/>
    <x v="0"/>
    <x v="0"/>
    <m/>
    <m/>
    <n v="5"/>
    <n v="5"/>
    <n v="5"/>
    <n v="3"/>
    <n v="3"/>
    <n v="5"/>
    <n v="4"/>
    <n v="4"/>
    <n v="4"/>
    <n v="5"/>
    <n v="1"/>
    <n v="2"/>
    <n v="3"/>
    <n v="2"/>
    <n v="5"/>
    <n v="5"/>
    <n v="5"/>
    <n v="5"/>
    <n v="5"/>
    <n v="5"/>
    <n v="5"/>
    <n v="4"/>
    <n v="5"/>
    <n v="5"/>
  </r>
  <r>
    <n v="2"/>
    <s v="ศึกษาศาสตร์"/>
    <s v="หลักสูตรและการสอน"/>
    <m/>
    <m/>
    <m/>
    <x v="0"/>
    <x v="1"/>
    <m/>
    <x v="0"/>
    <x v="1"/>
    <m/>
    <m/>
    <n v="5"/>
    <n v="4"/>
    <n v="2"/>
    <n v="4"/>
    <n v="4"/>
    <n v="2"/>
    <n v="4"/>
    <n v="4"/>
    <n v="4"/>
    <n v="5"/>
    <n v="3"/>
    <n v="3"/>
    <n v="3"/>
    <n v="3"/>
    <n v="5"/>
    <n v="5"/>
    <n v="5"/>
    <n v="5"/>
    <n v="4"/>
    <n v="4"/>
    <n v="4"/>
    <n v="4"/>
    <n v="4"/>
    <n v="4"/>
  </r>
  <r>
    <n v="2"/>
    <s v="ศึกษาศาสตร์"/>
    <s v="หลักสูตรและการสอน"/>
    <m/>
    <n v="1"/>
    <m/>
    <x v="0"/>
    <x v="1"/>
    <m/>
    <x v="0"/>
    <x v="1"/>
    <m/>
    <m/>
    <n v="4"/>
    <n v="4"/>
    <n v="4"/>
    <n v="4"/>
    <n v="4"/>
    <n v="3"/>
    <n v="3"/>
    <n v="3"/>
    <n v="3"/>
    <n v="3"/>
    <n v="5"/>
    <n v="5"/>
    <n v="5"/>
    <n v="5"/>
    <n v="4"/>
    <n v="4"/>
    <n v="4"/>
    <n v="4"/>
    <n v="4"/>
    <n v="4"/>
    <n v="4"/>
    <n v="4"/>
    <n v="4"/>
    <n v="4"/>
  </r>
  <r>
    <n v="2"/>
    <s v="ศึกษาศาสตร์"/>
    <s v="วิจัยและประเมินผลการศึกษา"/>
    <m/>
    <m/>
    <m/>
    <x v="1"/>
    <x v="1"/>
    <m/>
    <x v="0"/>
    <x v="0"/>
    <m/>
    <m/>
    <n v="4"/>
    <n v="5"/>
    <n v="4"/>
    <n v="5"/>
    <n v="5"/>
    <n v="5"/>
    <n v="5"/>
    <n v="5"/>
    <n v="5"/>
    <n v="5"/>
    <n v="2"/>
    <n v="2"/>
    <n v="2"/>
    <n v="3"/>
    <n v="5"/>
    <n v="5"/>
    <n v="5"/>
    <n v="5"/>
    <n v="5"/>
    <n v="5"/>
    <n v="5"/>
    <n v="4"/>
    <n v="5"/>
    <n v="5"/>
  </r>
  <r>
    <n v="3"/>
    <s v="ศึกษาศาสตร์"/>
    <s v="วิจัยและประเมินผลการศึกษา"/>
    <m/>
    <n v="1"/>
    <n v="1"/>
    <x v="0"/>
    <x v="1"/>
    <m/>
    <x v="0"/>
    <x v="0"/>
    <m/>
    <m/>
    <n v="5"/>
    <n v="5"/>
    <n v="3"/>
    <n v="4"/>
    <n v="4"/>
    <n v="4"/>
    <n v="3"/>
    <n v="4"/>
    <n v="5"/>
    <n v="5"/>
    <n v="4"/>
    <n v="4"/>
    <n v="4"/>
    <n v="4"/>
    <n v="5"/>
    <n v="5"/>
    <n v="5"/>
    <n v="5"/>
    <n v="5"/>
    <n v="5"/>
    <n v="5"/>
    <n v="5"/>
    <n v="5"/>
    <n v="5"/>
  </r>
  <r>
    <n v="2"/>
    <s v="ศึกษาศาสตร์"/>
    <s v="หลักสูตรและการสอน"/>
    <m/>
    <m/>
    <n v="1"/>
    <x v="0"/>
    <x v="1"/>
    <m/>
    <x v="0"/>
    <x v="0"/>
    <m/>
    <m/>
    <n v="3"/>
    <n v="2"/>
    <n v="1"/>
    <n v="4"/>
    <n v="3"/>
    <n v="2"/>
    <n v="3"/>
    <n v="3"/>
    <n v="1"/>
    <n v="4"/>
    <n v="3"/>
    <n v="2"/>
    <n v="3"/>
    <n v="3"/>
    <n v="4"/>
    <n v="3"/>
    <n v="4"/>
    <n v="3"/>
    <n v="2"/>
    <n v="3"/>
    <n v="3"/>
    <n v="4"/>
    <n v="3"/>
    <n v="3"/>
  </r>
  <r>
    <n v="3"/>
    <s v="ศึกษาศาสตร์"/>
    <s v="หลักสูตรและการสอน"/>
    <m/>
    <m/>
    <m/>
    <x v="0"/>
    <x v="1"/>
    <m/>
    <x v="0"/>
    <x v="1"/>
    <m/>
    <m/>
    <n v="4"/>
    <n v="4"/>
    <n v="4"/>
    <n v="5"/>
    <n v="5"/>
    <n v="5"/>
    <n v="4"/>
    <m/>
    <n v="4"/>
    <n v="4"/>
    <n v="1"/>
    <n v="1"/>
    <n v="1"/>
    <n v="1"/>
    <n v="5"/>
    <n v="4"/>
    <n v="5"/>
    <n v="5"/>
    <n v="4"/>
    <n v="5"/>
    <n v="5"/>
    <n v="3"/>
    <n v="3"/>
    <n v="5"/>
  </r>
  <r>
    <n v="2"/>
    <s v="ศึกษาศาสตร์"/>
    <s v="วิจัยและประเมินผลการศึกษา"/>
    <m/>
    <n v="1"/>
    <n v="1"/>
    <x v="0"/>
    <x v="1"/>
    <n v="1"/>
    <x v="0"/>
    <x v="0"/>
    <m/>
    <m/>
    <n v="5"/>
    <n v="5"/>
    <n v="4"/>
    <n v="5"/>
    <n v="5"/>
    <n v="5"/>
    <n v="5"/>
    <n v="4"/>
    <n v="5"/>
    <n v="5"/>
    <n v="4"/>
    <n v="4"/>
    <n v="5"/>
    <n v="5"/>
    <n v="5"/>
    <n v="5"/>
    <n v="5"/>
    <n v="5"/>
    <n v="5"/>
    <n v="5"/>
    <m/>
    <n v="5"/>
    <n v="5"/>
    <n v="5"/>
  </r>
  <r>
    <n v="3"/>
    <s v="ศึกษาศาสตร์"/>
    <s v="วิจัยและประเมินผลการศึกษา"/>
    <m/>
    <n v="1"/>
    <m/>
    <x v="0"/>
    <x v="1"/>
    <m/>
    <x v="0"/>
    <x v="0"/>
    <m/>
    <m/>
    <n v="4"/>
    <n v="3"/>
    <n v="4"/>
    <n v="3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3"/>
    <s v="ศึกษาศาสตร์"/>
    <s v="หลักสูตรและการสอน"/>
    <m/>
    <n v="1"/>
    <m/>
    <x v="0"/>
    <x v="1"/>
    <m/>
    <x v="0"/>
    <x v="1"/>
    <m/>
    <m/>
    <n v="4"/>
    <n v="4"/>
    <n v="4"/>
    <n v="4"/>
    <n v="4"/>
    <n v="5"/>
    <n v="4"/>
    <n v="4"/>
    <n v="4"/>
    <n v="4"/>
    <n v="2"/>
    <n v="2"/>
    <n v="2"/>
    <n v="2"/>
    <n v="4"/>
    <n v="4"/>
    <n v="5"/>
    <n v="5"/>
    <n v="4"/>
    <n v="5"/>
    <n v="4"/>
    <n v="4"/>
    <n v="3"/>
    <n v="4"/>
  </r>
  <r>
    <n v="2"/>
    <s v="ศึกษาศาสตร์"/>
    <s v="เทคโนโลยีและสื่อสารการศึกษา"/>
    <m/>
    <n v="1"/>
    <m/>
    <x v="0"/>
    <x v="1"/>
    <m/>
    <x v="0"/>
    <x v="0"/>
    <m/>
    <m/>
    <n v="4"/>
    <n v="4"/>
    <n v="4"/>
    <n v="3"/>
    <n v="4"/>
    <n v="5"/>
    <n v="3"/>
    <n v="4"/>
    <n v="4"/>
    <n v="5"/>
    <n v="5"/>
    <n v="3"/>
    <n v="4"/>
    <n v="5"/>
    <n v="3"/>
    <n v="4"/>
    <n v="4"/>
    <n v="5"/>
    <n v="5"/>
    <n v="5"/>
    <n v="4"/>
    <n v="5"/>
    <n v="4"/>
    <n v="4"/>
  </r>
  <r>
    <n v="3"/>
    <s v="ศึกษาศาสตร์"/>
    <s v="การบริหารการศึกษา"/>
    <m/>
    <n v="1"/>
    <m/>
    <x v="0"/>
    <x v="1"/>
    <m/>
    <x v="0"/>
    <x v="0"/>
    <m/>
    <m/>
    <n v="4"/>
    <n v="4"/>
    <n v="4"/>
    <n v="4"/>
    <n v="4"/>
    <n v="4"/>
    <n v="4"/>
    <n v="4"/>
    <n v="4"/>
    <n v="4"/>
    <n v="3"/>
    <n v="2"/>
    <n v="2"/>
    <n v="2"/>
    <n v="4"/>
    <n v="4"/>
    <n v="4"/>
    <n v="4"/>
    <n v="4"/>
    <n v="4"/>
    <n v="5"/>
    <n v="4"/>
    <n v="4"/>
    <n v="4"/>
  </r>
  <r>
    <n v="3"/>
    <s v="บริหารธุรกิจ เศรษฐศาสตร์ และการสื่อสาร"/>
    <s v="การสื่อสาร"/>
    <m/>
    <m/>
    <m/>
    <x v="0"/>
    <x v="1"/>
    <m/>
    <x v="0"/>
    <x v="0"/>
    <n v="1"/>
    <m/>
    <n v="5"/>
    <n v="3"/>
    <n v="3"/>
    <n v="4"/>
    <n v="4"/>
    <n v="4"/>
    <n v="4"/>
    <n v="4"/>
    <n v="4"/>
    <n v="4"/>
    <n v="3"/>
    <n v="3"/>
    <n v="3"/>
    <n v="3"/>
    <n v="4"/>
    <n v="4"/>
    <n v="4"/>
    <n v="4"/>
    <n v="4"/>
    <n v="5"/>
    <n v="4"/>
    <n v="3"/>
    <n v="4"/>
    <n v="3"/>
  </r>
  <r>
    <n v="3"/>
    <s v="วิทยาศาสตร์"/>
    <s v="ฟิสิกส์ประยุกต์"/>
    <m/>
    <n v="1"/>
    <m/>
    <x v="0"/>
    <x v="1"/>
    <m/>
    <x v="0"/>
    <x v="1"/>
    <m/>
    <m/>
    <n v="4"/>
    <n v="4"/>
    <n v="4"/>
    <n v="4"/>
    <n v="4"/>
    <n v="5"/>
    <n v="4"/>
    <n v="5"/>
    <n v="4"/>
    <n v="5"/>
    <n v="3"/>
    <n v="3"/>
    <n v="3"/>
    <n v="4"/>
    <n v="4"/>
    <n v="4"/>
    <n v="4"/>
    <n v="4"/>
    <n v="5"/>
    <n v="5"/>
    <n v="4"/>
    <n v="4"/>
    <n v="4"/>
    <n v="4"/>
  </r>
  <r>
    <n v="2"/>
    <s v="พลังงานทดแทน"/>
    <s v="พลังงานทดแทน"/>
    <m/>
    <m/>
    <n v="1"/>
    <x v="0"/>
    <x v="1"/>
    <m/>
    <x v="0"/>
    <x v="0"/>
    <m/>
    <m/>
    <n v="5"/>
    <n v="5"/>
    <n v="4"/>
    <n v="4"/>
    <n v="5"/>
    <n v="5"/>
    <n v="1"/>
    <n v="2"/>
    <n v="4"/>
    <n v="5"/>
    <n v="3"/>
    <n v="1"/>
    <n v="4"/>
    <n v="4"/>
    <n v="5"/>
    <n v="4"/>
    <n v="5"/>
    <n v="5"/>
    <n v="5"/>
    <n v="5"/>
    <n v="4"/>
    <n v="3"/>
    <n v="3"/>
    <n v="3"/>
  </r>
  <r>
    <n v="2"/>
    <s v="ศึกษาศาสตร์"/>
    <s v="วิจัยและประเมินผลการศึกษา"/>
    <m/>
    <n v="1"/>
    <m/>
    <x v="0"/>
    <x v="1"/>
    <n v="1"/>
    <x v="0"/>
    <x v="0"/>
    <m/>
    <m/>
    <n v="5"/>
    <n v="3"/>
    <n v="3"/>
    <n v="4"/>
    <n v="4"/>
    <n v="4"/>
    <n v="5"/>
    <n v="5"/>
    <n v="5"/>
    <n v="4"/>
    <n v="4"/>
    <n v="4"/>
    <n v="4"/>
    <n v="4"/>
    <n v="5"/>
    <n v="5"/>
    <n v="5"/>
    <n v="5"/>
    <n v="5"/>
    <n v="5"/>
    <n v="5"/>
    <n v="5"/>
    <n v="5"/>
    <n v="5"/>
  </r>
  <r>
    <n v="3"/>
    <s v="มนุษยศาสตร์"/>
    <s v="ภาษาอังกฤษ"/>
    <m/>
    <n v="1"/>
    <m/>
    <x v="1"/>
    <x v="1"/>
    <m/>
    <x v="0"/>
    <x v="0"/>
    <m/>
    <m/>
    <n v="4"/>
    <n v="4"/>
    <n v="5"/>
    <n v="5"/>
    <n v="5"/>
    <n v="5"/>
    <n v="5"/>
    <n v="5"/>
    <n v="5"/>
    <n v="5"/>
    <n v="3"/>
    <n v="3"/>
    <n v="4"/>
    <n v="4"/>
    <n v="5"/>
    <n v="5"/>
    <n v="5"/>
    <n v="5"/>
    <n v="5"/>
    <n v="5"/>
    <n v="5"/>
    <n v="4"/>
    <n v="4"/>
    <n v="5"/>
  </r>
  <r>
    <n v="2"/>
    <s v="พลังงานทดแทน"/>
    <s v="พลังงานทดแทน"/>
    <m/>
    <m/>
    <n v="1"/>
    <x v="0"/>
    <x v="0"/>
    <m/>
    <x v="0"/>
    <x v="0"/>
    <m/>
    <m/>
    <n v="4"/>
    <n v="4"/>
    <n v="4"/>
    <n v="3"/>
    <n v="4"/>
    <n v="4"/>
    <n v="4"/>
    <n v="4"/>
    <n v="4"/>
    <n v="4"/>
    <n v="5"/>
    <n v="5"/>
    <n v="5"/>
    <n v="5"/>
    <n v="5"/>
    <n v="5"/>
    <n v="5"/>
    <n v="5"/>
    <n v="5"/>
    <n v="5"/>
    <n v="5"/>
    <n v="5"/>
    <n v="5"/>
    <n v="5"/>
  </r>
  <r>
    <n v="3"/>
    <s v="วิทยาศาสตร์"/>
    <s v="เทคโนโลยีสารสนเทศ"/>
    <m/>
    <n v="1"/>
    <m/>
    <x v="0"/>
    <x v="1"/>
    <m/>
    <x v="0"/>
    <x v="0"/>
    <m/>
    <m/>
    <n v="4"/>
    <n v="4"/>
    <n v="4"/>
    <n v="4"/>
    <n v="4"/>
    <n v="4"/>
    <n v="4"/>
    <n v="4"/>
    <n v="4"/>
    <n v="4"/>
    <n v="3"/>
    <n v="3"/>
    <n v="3"/>
    <n v="3"/>
    <n v="4"/>
    <n v="4"/>
    <n v="4"/>
    <n v="4"/>
    <n v="4"/>
    <n v="4"/>
    <n v="4"/>
    <n v="4"/>
    <n v="4"/>
    <n v="4"/>
  </r>
  <r>
    <n v="2"/>
    <s v="วิศวกรรมศาสตร์"/>
    <s v="วิศวกรรมโยธา"/>
    <m/>
    <m/>
    <n v="1"/>
    <x v="0"/>
    <x v="1"/>
    <m/>
    <x v="1"/>
    <x v="0"/>
    <m/>
    <m/>
    <n v="4"/>
    <n v="2"/>
    <n v="3"/>
    <n v="3"/>
    <n v="3"/>
    <n v="3"/>
    <n v="4"/>
    <n v="4"/>
    <n v="4"/>
    <n v="5"/>
    <n v="3"/>
    <n v="3"/>
    <n v="3"/>
    <n v="3"/>
    <n v="4"/>
    <n v="4"/>
    <n v="4"/>
    <n v="4"/>
    <n v="4"/>
    <n v="4"/>
    <n v="4"/>
    <n v="4"/>
    <n v="2"/>
    <n v="4"/>
  </r>
  <r>
    <n v="2"/>
    <s v="วิทยาศาสตร์"/>
    <s v="ฟิสิกส์ประยุกต์"/>
    <m/>
    <n v="1"/>
    <m/>
    <x v="0"/>
    <x v="1"/>
    <m/>
    <x v="0"/>
    <x v="0"/>
    <m/>
    <m/>
    <n v="3"/>
    <n v="3"/>
    <n v="2"/>
    <n v="4"/>
    <n v="4"/>
    <n v="4"/>
    <n v="4"/>
    <n v="4"/>
    <n v="4"/>
    <n v="4"/>
    <n v="2"/>
    <n v="2"/>
    <n v="2"/>
    <n v="2"/>
    <n v="4"/>
    <n v="4"/>
    <n v="4"/>
    <n v="4"/>
    <n v="4"/>
    <n v="4"/>
    <n v="4"/>
    <n v="4"/>
    <n v="4"/>
    <n v="4"/>
  </r>
  <r>
    <n v="2"/>
    <s v="วิทยาศาสตร์"/>
    <s v="ฟิสิกส์ประยุกต์"/>
    <m/>
    <m/>
    <m/>
    <x v="0"/>
    <x v="1"/>
    <m/>
    <x v="0"/>
    <x v="1"/>
    <m/>
    <m/>
    <n v="4"/>
    <n v="3"/>
    <n v="2"/>
    <n v="4"/>
    <n v="3"/>
    <n v="4"/>
    <n v="4"/>
    <n v="4"/>
    <n v="2"/>
    <n v="3"/>
    <n v="4"/>
    <n v="4"/>
    <n v="4"/>
    <n v="4"/>
    <n v="4"/>
    <n v="4"/>
    <n v="4"/>
    <n v="5"/>
    <n v="5"/>
    <n v="5"/>
    <n v="4"/>
    <n v="4"/>
    <n v="4"/>
    <n v="3"/>
  </r>
  <r>
    <n v="3"/>
    <s v="วิทยาศาสตร์"/>
    <s v="วิทยาการคอมพิวเตอร์"/>
    <m/>
    <n v="1"/>
    <m/>
    <x v="0"/>
    <x v="1"/>
    <m/>
    <x v="0"/>
    <x v="0"/>
    <m/>
    <m/>
    <n v="5"/>
    <n v="5"/>
    <n v="4"/>
    <n v="5"/>
    <n v="5"/>
    <n v="5"/>
    <n v="4"/>
    <n v="4"/>
    <n v="3"/>
    <n v="5"/>
    <n v="4"/>
    <n v="4"/>
    <n v="4"/>
    <m/>
    <n v="4"/>
    <n v="4"/>
    <n v="5"/>
    <n v="5"/>
    <n v="5"/>
    <n v="4"/>
    <n v="5"/>
    <n v="4"/>
    <n v="4"/>
    <n v="4"/>
  </r>
  <r>
    <n v="2"/>
    <s v="วิทยาศาสตร์"/>
    <s v="เทคโนโลยีสารสนเทศ"/>
    <m/>
    <n v="1"/>
    <m/>
    <x v="0"/>
    <x v="1"/>
    <m/>
    <x v="0"/>
    <x v="0"/>
    <m/>
    <m/>
    <n v="3"/>
    <n v="4"/>
    <n v="4"/>
    <n v="3"/>
    <n v="3"/>
    <n v="3"/>
    <n v="3"/>
    <n v="3"/>
    <n v="3"/>
    <n v="3"/>
    <n v="3"/>
    <n v="4"/>
    <n v="4"/>
    <n v="4"/>
    <n v="3"/>
    <n v="4"/>
    <n v="3"/>
    <n v="4"/>
    <n v="3"/>
    <n v="4"/>
    <n v="4"/>
    <n v="4"/>
    <n v="4"/>
    <n v="4"/>
  </r>
  <r>
    <n v="2"/>
    <s v="วิทยาศาสตร์"/>
    <s v="ฟิสิกส์ประยุกต์"/>
    <m/>
    <m/>
    <m/>
    <x v="0"/>
    <x v="1"/>
    <m/>
    <x v="0"/>
    <x v="1"/>
    <m/>
    <m/>
    <n v="4"/>
    <n v="3"/>
    <n v="4"/>
    <n v="4"/>
    <n v="4"/>
    <n v="4"/>
    <n v="4"/>
    <n v="4"/>
    <n v="3"/>
    <n v="4"/>
    <n v="4"/>
    <n v="4"/>
    <n v="5"/>
    <n v="4"/>
    <n v="5"/>
    <n v="4"/>
    <n v="4"/>
    <n v="4"/>
    <n v="4"/>
    <n v="5"/>
    <n v="4"/>
    <n v="4"/>
    <n v="5"/>
    <n v="5"/>
  </r>
  <r>
    <n v="3"/>
    <s v="วิทยาศาสตร์"/>
    <s v="ฟิสิกส์ประยุกต์"/>
    <m/>
    <n v="1"/>
    <m/>
    <x v="0"/>
    <x v="1"/>
    <m/>
    <x v="0"/>
    <x v="0"/>
    <m/>
    <m/>
    <n v="5"/>
    <n v="5"/>
    <n v="5"/>
    <n v="4"/>
    <n v="4"/>
    <n v="4"/>
    <n v="4"/>
    <n v="4"/>
    <n v="4"/>
    <n v="4"/>
    <n v="4"/>
    <n v="4"/>
    <n v="5"/>
    <n v="5"/>
    <n v="4"/>
    <n v="4"/>
    <n v="5"/>
    <n v="5"/>
    <n v="4"/>
    <n v="4"/>
    <n v="4"/>
    <n v="4"/>
    <n v="4"/>
    <n v="4"/>
  </r>
  <r>
    <n v="2"/>
    <s v="วิทยาศาสตร์"/>
    <s v="ฟิสิกส์ประยุกต์"/>
    <m/>
    <n v="1"/>
    <m/>
    <x v="0"/>
    <x v="1"/>
    <m/>
    <x v="0"/>
    <x v="0"/>
    <m/>
    <m/>
    <n v="5"/>
    <n v="5"/>
    <n v="5"/>
    <n v="4"/>
    <n v="4"/>
    <n v="4"/>
    <n v="4"/>
    <n v="4"/>
    <n v="4"/>
    <n v="4"/>
    <n v="4"/>
    <n v="4"/>
    <n v="5"/>
    <n v="5"/>
    <n v="4"/>
    <n v="4"/>
    <n v="5"/>
    <n v="5"/>
    <n v="4"/>
    <n v="4"/>
    <n v="4"/>
    <n v="4"/>
    <n v="4"/>
    <n v="4"/>
  </r>
  <r>
    <n v="3"/>
    <s v="วิทยาศาสตร์"/>
    <s v="ฟิสิกส์ประยุกต์"/>
    <m/>
    <n v="1"/>
    <m/>
    <x v="0"/>
    <x v="1"/>
    <m/>
    <x v="0"/>
    <x v="0"/>
    <m/>
    <m/>
    <n v="4"/>
    <n v="3"/>
    <n v="3"/>
    <n v="4"/>
    <n v="4"/>
    <n v="4"/>
    <n v="3"/>
    <n v="4"/>
    <n v="4"/>
    <n v="4"/>
    <n v="3"/>
    <n v="3"/>
    <n v="3"/>
    <n v="3"/>
    <n v="4"/>
    <n v="4"/>
    <n v="4"/>
    <n v="4"/>
    <n v="4"/>
    <n v="4"/>
    <n v="4"/>
    <n v="4"/>
    <n v="4"/>
    <n v="4"/>
  </r>
  <r>
    <n v="2"/>
    <s v="มนุษยศาสตร์"/>
    <s v="ภาษาไทย"/>
    <m/>
    <n v="1"/>
    <m/>
    <x v="0"/>
    <x v="1"/>
    <m/>
    <x v="0"/>
    <x v="0"/>
    <m/>
    <m/>
    <n v="4"/>
    <n v="3"/>
    <n v="3"/>
    <n v="4"/>
    <n v="4"/>
    <n v="4"/>
    <n v="3"/>
    <n v="4"/>
    <n v="4"/>
    <n v="4"/>
    <n v="2"/>
    <n v="2"/>
    <n v="2"/>
    <n v="4"/>
    <n v="4"/>
    <n v="4"/>
    <n v="4"/>
    <n v="5"/>
    <n v="5"/>
    <n v="4"/>
    <n v="4"/>
    <n v="4"/>
    <n v="4"/>
    <n v="4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4"/>
    <n v="4"/>
    <n v="3"/>
    <n v="3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3"/>
    <s v="สาธาณสุขศาสตร์"/>
    <s v="สาธารณสุขศาสตร์"/>
    <m/>
    <n v="1"/>
    <n v="1"/>
    <x v="0"/>
    <x v="1"/>
    <m/>
    <x v="0"/>
    <x v="0"/>
    <m/>
    <m/>
    <n v="5"/>
    <n v="4"/>
    <n v="4"/>
    <n v="5"/>
    <n v="5"/>
    <n v="3"/>
    <n v="5"/>
    <n v="5"/>
    <n v="4"/>
    <n v="5"/>
    <n v="3"/>
    <n v="3"/>
    <n v="3"/>
    <n v="3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5"/>
    <n v="4"/>
    <n v="5"/>
    <n v="5"/>
    <n v="5"/>
    <n v="4"/>
    <n v="5"/>
    <n v="5"/>
    <n v="5"/>
    <n v="2"/>
    <n v="2"/>
    <n v="2"/>
    <n v="2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5"/>
    <n v="3"/>
    <n v="5"/>
    <n v="5"/>
    <n v="5"/>
    <n v="5"/>
    <n v="5"/>
    <n v="5"/>
    <n v="5"/>
    <n v="4"/>
    <n v="4"/>
    <n v="4"/>
    <n v="4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m/>
    <n v="1"/>
    <x v="0"/>
    <x v="1"/>
    <m/>
    <x v="0"/>
    <x v="0"/>
    <m/>
    <m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m/>
    <n v="1"/>
    <x v="0"/>
    <x v="1"/>
    <m/>
    <x v="0"/>
    <x v="0"/>
    <m/>
    <m/>
    <n v="5"/>
    <n v="5"/>
    <n v="5"/>
    <n v="5"/>
    <n v="5"/>
    <n v="5"/>
    <n v="5"/>
    <n v="5"/>
    <n v="5"/>
    <n v="5"/>
    <n v="2"/>
    <n v="2"/>
    <n v="2"/>
    <n v="2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0"/>
    <m/>
    <x v="0"/>
    <x v="0"/>
    <m/>
    <m/>
    <n v="5"/>
    <n v="4"/>
    <n v="4"/>
    <n v="5"/>
    <n v="5"/>
    <n v="5"/>
    <n v="4"/>
    <n v="5"/>
    <n v="5"/>
    <n v="5"/>
    <n v="3"/>
    <n v="3"/>
    <n v="3"/>
    <n v="3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5"/>
    <n v="5"/>
    <n v="5"/>
    <n v="5"/>
    <n v="5"/>
    <n v="4"/>
    <n v="5"/>
    <n v="5"/>
    <n v="5"/>
    <n v="4"/>
    <n v="4"/>
    <n v="4"/>
    <n v="4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m/>
    <n v="1"/>
    <x v="0"/>
    <x v="1"/>
    <m/>
    <x v="0"/>
    <x v="0"/>
    <m/>
    <m/>
    <n v="4"/>
    <n v="4"/>
    <n v="4"/>
    <n v="4"/>
    <n v="4"/>
    <n v="2"/>
    <n v="3"/>
    <n v="3"/>
    <n v="2"/>
    <n v="3"/>
    <n v="4"/>
    <n v="4"/>
    <n v="3"/>
    <n v="3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n v="1"/>
    <n v="1"/>
    <x v="0"/>
    <x v="0"/>
    <m/>
    <x v="0"/>
    <x v="0"/>
    <m/>
    <m/>
    <n v="4"/>
    <n v="3"/>
    <n v="4"/>
    <n v="4"/>
    <n v="4"/>
    <n v="5"/>
    <n v="5"/>
    <n v="5"/>
    <n v="5"/>
    <n v="5"/>
    <n v="5"/>
    <n v="4"/>
    <n v="4"/>
    <n v="4"/>
    <n v="4"/>
    <n v="4"/>
    <n v="4"/>
    <n v="4"/>
    <n v="4"/>
    <n v="4"/>
    <n v="4"/>
    <n v="4"/>
    <n v="4"/>
    <n v="4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5"/>
    <n v="4"/>
    <n v="1"/>
    <n v="5"/>
    <n v="5"/>
    <n v="5"/>
    <n v="3"/>
    <n v="4"/>
    <n v="4"/>
    <n v="5"/>
    <n v="1"/>
    <n v="3"/>
    <n v="4"/>
    <m/>
    <n v="5"/>
    <n v="5"/>
    <n v="4"/>
    <n v="4"/>
    <n v="4"/>
    <n v="4"/>
    <n v="5"/>
    <n v="5"/>
    <n v="5"/>
    <n v="5"/>
  </r>
  <r>
    <n v="2"/>
    <s v="สาธาณสุขศาสตร์"/>
    <s v="สาธารณสุขศาสตร์"/>
    <m/>
    <m/>
    <n v="1"/>
    <x v="0"/>
    <x v="1"/>
    <m/>
    <x v="0"/>
    <x v="0"/>
    <m/>
    <m/>
    <n v="5"/>
    <n v="4"/>
    <n v="4"/>
    <n v="5"/>
    <n v="5"/>
    <n v="5"/>
    <n v="3"/>
    <n v="4"/>
    <n v="4"/>
    <n v="5"/>
    <n v="3"/>
    <n v="3"/>
    <n v="3"/>
    <n v="3"/>
    <n v="5"/>
    <n v="5"/>
    <n v="5"/>
    <n v="5"/>
    <n v="5"/>
    <n v="5"/>
    <n v="5"/>
    <n v="5"/>
    <n v="5"/>
    <n v="5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3"/>
    <n v="3"/>
    <n v="3"/>
    <n v="4"/>
    <n v="3"/>
    <n v="3"/>
    <n v="2"/>
    <n v="4"/>
    <n v="4"/>
    <n v="4"/>
    <n v="2"/>
    <n v="2"/>
    <n v="2"/>
    <n v="2"/>
    <n v="3"/>
    <n v="3"/>
    <n v="3"/>
    <n v="3"/>
    <n v="4"/>
    <n v="4"/>
    <n v="4"/>
    <n v="3"/>
    <n v="3"/>
    <n v="4"/>
  </r>
  <r>
    <n v="2"/>
    <s v="เกษตรศาสตร์ ทรัพยากรธรรมชาติและสิ่งแวดล้อม"/>
    <s v="ภูมิสารสนเทศศาสตร์"/>
    <m/>
    <n v="1"/>
    <m/>
    <x v="0"/>
    <x v="1"/>
    <n v="1"/>
    <x v="0"/>
    <x v="0"/>
    <m/>
    <m/>
    <n v="4"/>
    <n v="3"/>
    <n v="4"/>
    <n v="4"/>
    <n v="4"/>
    <n v="4"/>
    <n v="3"/>
    <n v="4"/>
    <n v="5"/>
    <n v="5"/>
    <n v="4"/>
    <n v="4"/>
    <n v="4"/>
    <n v="4"/>
    <n v="4"/>
    <n v="4"/>
    <n v="4"/>
    <n v="4"/>
    <n v="4"/>
    <n v="4"/>
    <n v="4"/>
    <n v="4"/>
    <n v="4"/>
    <n v="4"/>
  </r>
  <r>
    <n v="2"/>
    <s v="พยาบาลศาสตร์"/>
    <s v="การพยาบาลเวชปฏิบัติชุมชน"/>
    <m/>
    <n v="1"/>
    <m/>
    <x v="0"/>
    <x v="1"/>
    <m/>
    <x v="0"/>
    <x v="1"/>
    <m/>
    <m/>
    <n v="5"/>
    <n v="5"/>
    <n v="5"/>
    <n v="5"/>
    <n v="5"/>
    <n v="5"/>
    <n v="5"/>
    <n v="5"/>
    <n v="4"/>
    <n v="5"/>
    <n v="3"/>
    <n v="3"/>
    <n v="3"/>
    <n v="3"/>
    <n v="5"/>
    <n v="5"/>
    <n v="5"/>
    <n v="5"/>
    <n v="5"/>
    <n v="5"/>
    <n v="5"/>
    <n v="5"/>
    <n v="4"/>
    <n v="5"/>
  </r>
  <r>
    <n v="2"/>
    <s v="สหเวชศาสตร์"/>
    <s v="เทคนิคการแพทย์"/>
    <m/>
    <n v="1"/>
    <m/>
    <x v="1"/>
    <x v="1"/>
    <m/>
    <x v="0"/>
    <x v="0"/>
    <m/>
    <m/>
    <n v="5"/>
    <n v="4"/>
    <n v="4"/>
    <n v="5"/>
    <n v="5"/>
    <n v="5"/>
    <n v="4"/>
    <n v="5"/>
    <n v="3"/>
    <n v="5"/>
    <n v="4"/>
    <n v="4"/>
    <n v="4"/>
    <n v="4"/>
    <n v="5"/>
    <n v="5"/>
    <n v="5"/>
    <n v="5"/>
    <n v="5"/>
    <n v="5"/>
    <n v="5"/>
    <n v="5"/>
    <n v="5"/>
    <n v="5"/>
  </r>
  <r>
    <n v="2"/>
    <s v="เกษตรศาสตร์ ทรัพยากรธรรมชาติและสิ่งแวดล้อม"/>
    <s v="ภูมิสารสนเทศศาสตร์"/>
    <m/>
    <n v="1"/>
    <m/>
    <x v="0"/>
    <x v="1"/>
    <m/>
    <x v="0"/>
    <x v="1"/>
    <m/>
    <m/>
    <n v="5"/>
    <n v="4"/>
    <n v="4"/>
    <n v="4"/>
    <n v="4"/>
    <n v="4"/>
    <n v="4"/>
    <n v="5"/>
    <n v="4"/>
    <n v="5"/>
    <n v="3"/>
    <n v="2"/>
    <n v="2"/>
    <n v="2"/>
    <n v="4"/>
    <n v="4"/>
    <n v="4"/>
    <n v="4"/>
    <n v="5"/>
    <n v="4"/>
    <n v="4"/>
    <n v="4"/>
    <n v="4"/>
    <n v="4"/>
  </r>
  <r>
    <n v="2"/>
    <s v="เกษตรศาสตร์ ทรัพยากรธรรมชาติและสิ่งแวดล้อม"/>
    <s v="วิทยาศาสตร์การเกษตร"/>
    <m/>
    <n v="1"/>
    <m/>
    <x v="1"/>
    <x v="1"/>
    <m/>
    <x v="0"/>
    <x v="1"/>
    <m/>
    <m/>
    <n v="5"/>
    <n v="5"/>
    <n v="4"/>
    <n v="4"/>
    <n v="4"/>
    <n v="5"/>
    <n v="4"/>
    <n v="5"/>
    <n v="5"/>
    <n v="5"/>
    <n v="5"/>
    <n v="5"/>
    <n v="4"/>
    <n v="4"/>
    <n v="4"/>
    <n v="4"/>
    <n v="4"/>
    <n v="4"/>
    <n v="4"/>
    <n v="4"/>
    <n v="4"/>
    <n v="4"/>
    <n v="4"/>
    <n v="4"/>
  </r>
  <r>
    <n v="2"/>
    <s v="เกษตรศาสตร์ ทรัพยากรธรรมชาติและสิ่งแวดล้อม"/>
    <s v="วิทยาศาสตร์การเกษตร"/>
    <m/>
    <n v="1"/>
    <m/>
    <x v="1"/>
    <x v="1"/>
    <m/>
    <x v="0"/>
    <x v="0"/>
    <m/>
    <m/>
    <n v="4"/>
    <n v="4"/>
    <n v="4"/>
    <n v="5"/>
    <n v="5"/>
    <n v="4"/>
    <n v="4"/>
    <n v="4"/>
    <n v="4"/>
    <n v="4"/>
    <n v="5"/>
    <n v="4"/>
    <n v="5"/>
    <n v="4"/>
    <n v="5"/>
    <n v="4"/>
    <n v="5"/>
    <n v="4"/>
    <n v="5"/>
    <n v="4"/>
    <n v="5"/>
    <n v="5"/>
    <n v="4"/>
    <n v="5"/>
  </r>
  <r>
    <n v="2"/>
    <s v="วิทยาศาสตร์"/>
    <s v="เทคโนโลยีสารสนเทศ"/>
    <m/>
    <m/>
    <m/>
    <x v="0"/>
    <x v="0"/>
    <m/>
    <x v="0"/>
    <x v="0"/>
    <m/>
    <m/>
    <n v="4"/>
    <n v="2"/>
    <n v="3"/>
    <n v="4"/>
    <n v="4"/>
    <n v="3"/>
    <n v="4"/>
    <n v="4"/>
    <n v="4"/>
    <n v="4"/>
    <n v="1"/>
    <n v="1"/>
    <n v="1"/>
    <n v="1"/>
    <n v="3"/>
    <n v="3"/>
    <n v="3"/>
    <n v="3"/>
    <n v="3"/>
    <n v="3"/>
    <n v="4"/>
    <n v="3"/>
    <n v="3"/>
    <n v="3"/>
  </r>
  <r>
    <n v="2"/>
    <s v="วิทยาศาสตร์"/>
    <s v="ฟิสิกส์ประยุกต์"/>
    <m/>
    <n v="1"/>
    <m/>
    <x v="0"/>
    <x v="1"/>
    <m/>
    <x v="0"/>
    <x v="0"/>
    <m/>
    <m/>
    <n v="5"/>
    <n v="4"/>
    <n v="4"/>
    <n v="3"/>
    <n v="4"/>
    <n v="4"/>
    <n v="4"/>
    <n v="4"/>
    <n v="4"/>
    <n v="4"/>
    <n v="3"/>
    <n v="3"/>
    <n v="3"/>
    <n v="3"/>
    <n v="3"/>
    <n v="3"/>
    <n v="5"/>
    <n v="5"/>
    <n v="3"/>
    <n v="5"/>
    <n v="5"/>
    <n v="3"/>
    <n v="3"/>
    <n v="3"/>
  </r>
  <r>
    <n v="3"/>
    <s v="วิทยาศาสตร์"/>
    <s v="ฟิสิกส์ประยุกต์"/>
    <m/>
    <n v="1"/>
    <n v="1"/>
    <x v="0"/>
    <x v="1"/>
    <m/>
    <x v="0"/>
    <x v="0"/>
    <m/>
    <m/>
    <n v="4"/>
    <n v="4"/>
    <n v="3"/>
    <n v="4"/>
    <n v="4"/>
    <n v="3"/>
    <n v="3"/>
    <n v="4"/>
    <n v="3"/>
    <n v="4"/>
    <n v="3"/>
    <n v="2"/>
    <n v="3"/>
    <n v="2"/>
    <n v="3"/>
    <n v="3"/>
    <n v="4"/>
    <n v="4"/>
    <n v="3"/>
    <n v="4"/>
    <n v="4"/>
    <n v="4"/>
    <n v="4"/>
    <n v="4"/>
  </r>
  <r>
    <n v="2"/>
    <s v="วิทยาศาสตร์"/>
    <s v="ฟิสิกส์ประยุกต์"/>
    <m/>
    <n v="1"/>
    <m/>
    <x v="0"/>
    <x v="1"/>
    <m/>
    <x v="0"/>
    <x v="0"/>
    <m/>
    <m/>
    <n v="4"/>
    <n v="3"/>
    <n v="3"/>
    <n v="3"/>
    <n v="3"/>
    <n v="4"/>
    <n v="3"/>
    <n v="3"/>
    <n v="3"/>
    <n v="3"/>
    <n v="3"/>
    <n v="3"/>
    <n v="3"/>
    <n v="3"/>
    <n v="4"/>
    <n v="4"/>
    <n v="4"/>
    <n v="4"/>
    <n v="4"/>
    <n v="4"/>
    <n v="4"/>
    <n v="3"/>
    <n v="3"/>
    <n v="3"/>
  </r>
  <r>
    <n v="2"/>
    <s v="วิศวกรรมศาสตร์"/>
    <s v="วิศวกรรมโยธา"/>
    <m/>
    <m/>
    <m/>
    <x v="0"/>
    <x v="1"/>
    <m/>
    <x v="0"/>
    <x v="1"/>
    <m/>
    <m/>
    <n v="5"/>
    <n v="5"/>
    <n v="5"/>
    <n v="5"/>
    <n v="5"/>
    <n v="5"/>
    <n v="4"/>
    <n v="4"/>
    <n v="4"/>
    <n v="4"/>
    <n v="4"/>
    <n v="4"/>
    <n v="5"/>
    <n v="5"/>
    <n v="4"/>
    <n v="4"/>
    <n v="4"/>
    <n v="5"/>
    <n v="5"/>
    <n v="4"/>
    <n v="5"/>
    <n v="5"/>
    <n v="5"/>
    <n v="5"/>
  </r>
  <r>
    <n v="3"/>
    <s v="วิทยาศาสตร์"/>
    <s v="ไม่ระบุ"/>
    <m/>
    <n v="1"/>
    <m/>
    <x v="0"/>
    <x v="1"/>
    <m/>
    <x v="0"/>
    <x v="0"/>
    <m/>
    <m/>
    <n v="4"/>
    <n v="4"/>
    <n v="2"/>
    <n v="4"/>
    <n v="4"/>
    <n v="4"/>
    <n v="3"/>
    <n v="4"/>
    <n v="4"/>
    <n v="4"/>
    <n v="3"/>
    <n v="3"/>
    <n v="2"/>
    <n v="3"/>
    <n v="4"/>
    <n v="4"/>
    <n v="4"/>
    <n v="4"/>
    <n v="4"/>
    <n v="4"/>
    <n v="4"/>
    <n v="4"/>
    <n v="4"/>
    <n v="4"/>
  </r>
  <r>
    <n v="3"/>
    <s v="วิทยาศาสตร์"/>
    <s v="วิทยาการคอมพิวเตอร์"/>
    <m/>
    <n v="1"/>
    <m/>
    <x v="0"/>
    <x v="1"/>
    <m/>
    <x v="0"/>
    <x v="0"/>
    <m/>
    <m/>
    <n v="5"/>
    <n v="5"/>
    <n v="4"/>
    <n v="4"/>
    <n v="5"/>
    <n v="5"/>
    <n v="4"/>
    <n v="5"/>
    <n v="5"/>
    <n v="5"/>
    <n v="4"/>
    <n v="4"/>
    <n v="4"/>
    <n v="4"/>
    <n v="5"/>
    <n v="5"/>
    <n v="5"/>
    <n v="5"/>
    <n v="5"/>
    <n v="5"/>
    <n v="5"/>
    <n v="5"/>
    <n v="5"/>
    <n v="5"/>
  </r>
  <r>
    <n v="3"/>
    <s v="ศึกษาศาสตร์"/>
    <s v="คอมพิวเตอร์ศึกษา"/>
    <m/>
    <n v="1"/>
    <m/>
    <x v="0"/>
    <x v="1"/>
    <m/>
    <x v="0"/>
    <x v="0"/>
    <m/>
    <m/>
    <n v="5"/>
    <n v="5"/>
    <n v="5"/>
    <n v="4"/>
    <n v="4"/>
    <n v="5"/>
    <n v="5"/>
    <n v="5"/>
    <n v="4"/>
    <n v="4"/>
    <n v="4"/>
    <n v="4"/>
    <n v="4"/>
    <n v="5"/>
    <n v="5"/>
    <n v="5"/>
    <n v="4"/>
    <n v="5"/>
    <n v="4"/>
    <n v="5"/>
    <n v="5"/>
    <n v="4"/>
    <n v="4"/>
    <n v="4"/>
  </r>
  <r>
    <n v="1"/>
    <s v="สหเวชศาสตร์"/>
    <m/>
    <m/>
    <n v="1"/>
    <m/>
    <x v="1"/>
    <x v="1"/>
    <m/>
    <x v="0"/>
    <x v="0"/>
    <m/>
    <m/>
    <n v="4"/>
    <n v="4"/>
    <n v="4"/>
    <n v="4"/>
    <n v="4"/>
    <n v="4"/>
    <n v="3"/>
    <n v="3"/>
    <n v="4"/>
    <n v="4"/>
    <n v="2"/>
    <n v="2"/>
    <n v="2"/>
    <n v="3"/>
    <n v="4"/>
    <n v="4"/>
    <n v="4"/>
    <n v="4"/>
    <n v="4"/>
    <n v="4"/>
    <n v="4"/>
    <n v="3"/>
    <n v="4"/>
    <n v="4"/>
  </r>
  <r>
    <n v="2"/>
    <s v="สหเวชศาสตร์"/>
    <s v="กายภาพบำบัด"/>
    <m/>
    <n v="1"/>
    <n v="1"/>
    <x v="1"/>
    <x v="1"/>
    <m/>
    <x v="0"/>
    <x v="0"/>
    <m/>
    <m/>
    <n v="5"/>
    <n v="5"/>
    <n v="5"/>
    <n v="4"/>
    <n v="4"/>
    <n v="4"/>
    <n v="3"/>
    <n v="4"/>
    <n v="4"/>
    <n v="3"/>
    <n v="3"/>
    <n v="3"/>
    <n v="3"/>
    <n v="3"/>
    <n v="4"/>
    <n v="4"/>
    <n v="4"/>
    <n v="4"/>
    <n v="4"/>
    <n v="4"/>
    <n v="4"/>
    <n v="3"/>
    <n v="4"/>
    <n v="4"/>
  </r>
  <r>
    <n v="2"/>
    <s v="สาธาณสุขศาสตร์"/>
    <s v="สาธารณสุขศาสตร์"/>
    <m/>
    <m/>
    <n v="1"/>
    <x v="0"/>
    <x v="1"/>
    <m/>
    <x v="0"/>
    <x v="0"/>
    <m/>
    <m/>
    <n v="5"/>
    <n v="4"/>
    <n v="1"/>
    <n v="3"/>
    <n v="5"/>
    <n v="4"/>
    <n v="3"/>
    <n v="3"/>
    <n v="4"/>
    <n v="5"/>
    <n v="1"/>
    <n v="3"/>
    <n v="3"/>
    <n v="4"/>
    <n v="3"/>
    <n v="4"/>
    <n v="4"/>
    <n v="4"/>
    <n v="4"/>
    <n v="4"/>
    <n v="5"/>
    <n v="4"/>
    <n v="4"/>
    <n v="4"/>
  </r>
  <r>
    <n v="2"/>
    <s v="สาธาณสุขศาสตร์"/>
    <s v="สาธารณสุขศาสตร์"/>
    <m/>
    <n v="1"/>
    <n v="1"/>
    <x v="0"/>
    <x v="1"/>
    <m/>
    <x v="0"/>
    <x v="0"/>
    <m/>
    <m/>
    <n v="3"/>
    <n v="3"/>
    <n v="3"/>
    <n v="4"/>
    <n v="4"/>
    <n v="3"/>
    <n v="2"/>
    <n v="3"/>
    <n v="4"/>
    <m/>
    <n v="3"/>
    <n v="3"/>
    <n v="3"/>
    <n v="2"/>
    <n v="3"/>
    <n v="4"/>
    <n v="4"/>
    <n v="4"/>
    <n v="4"/>
    <n v="4"/>
    <n v="4"/>
    <n v="4"/>
    <n v="4"/>
    <n v="4"/>
  </r>
  <r>
    <n v="3"/>
    <s v="ศึกษาศาสตร์"/>
    <s v="การบริหารการศึกษา"/>
    <m/>
    <m/>
    <m/>
    <x v="0"/>
    <x v="1"/>
    <m/>
    <x v="0"/>
    <x v="1"/>
    <m/>
    <m/>
    <n v="4"/>
    <n v="4"/>
    <n v="4"/>
    <n v="4"/>
    <n v="4"/>
    <n v="5"/>
    <n v="4"/>
    <n v="5"/>
    <n v="5"/>
    <n v="5"/>
    <n v="3"/>
    <n v="3"/>
    <n v="3"/>
    <n v="3"/>
    <n v="4"/>
    <n v="4"/>
    <n v="4"/>
    <n v="4"/>
    <n v="4"/>
    <n v="4"/>
    <n v="4"/>
    <n v="4"/>
    <n v="3"/>
    <n v="4"/>
  </r>
  <r>
    <n v="2"/>
    <s v="วิทยาศาสตร์"/>
    <s v="เทคโนโลยีสารสนเทศ"/>
    <m/>
    <m/>
    <m/>
    <x v="0"/>
    <x v="1"/>
    <m/>
    <x v="0"/>
    <x v="1"/>
    <m/>
    <m/>
    <n v="4"/>
    <n v="4"/>
    <n v="4"/>
    <n v="5"/>
    <n v="4"/>
    <n v="4"/>
    <n v="4"/>
    <n v="4"/>
    <n v="5"/>
    <n v="4"/>
    <n v="4"/>
    <n v="4"/>
    <n v="4"/>
    <n v="4"/>
    <n v="4"/>
    <n v="3"/>
    <n v="3"/>
    <n v="4"/>
    <n v="4"/>
    <n v="4"/>
    <n v="5"/>
    <n v="4"/>
    <n v="4"/>
    <n v="4"/>
  </r>
  <r>
    <n v="2"/>
    <s v="วิทยาศาสตร์"/>
    <s v="เทคโนโลยีสารสนเทศ"/>
    <m/>
    <n v="1"/>
    <m/>
    <x v="0"/>
    <x v="1"/>
    <m/>
    <x v="0"/>
    <x v="0"/>
    <m/>
    <m/>
    <n v="4"/>
    <n v="4"/>
    <n v="5"/>
    <n v="4"/>
    <n v="4"/>
    <n v="4"/>
    <n v="4"/>
    <n v="3"/>
    <n v="4"/>
    <n v="4"/>
    <n v="4"/>
    <n v="4"/>
    <n v="4"/>
    <n v="4"/>
    <n v="3"/>
    <n v="4"/>
    <n v="4"/>
    <n v="4"/>
    <n v="4"/>
    <n v="4"/>
    <n v="4"/>
    <n v="4"/>
    <n v="4"/>
    <n v="4"/>
  </r>
  <r>
    <n v="2"/>
    <s v="วิทยาศาสตร์"/>
    <s v="เทคโนโลยีสารสนเทศ"/>
    <m/>
    <n v="1"/>
    <m/>
    <x v="0"/>
    <x v="1"/>
    <m/>
    <x v="0"/>
    <x v="0"/>
    <m/>
    <m/>
    <n v="4"/>
    <n v="4"/>
    <n v="4"/>
    <n v="5"/>
    <n v="4"/>
    <n v="5"/>
    <n v="3"/>
    <n v="5"/>
    <n v="5"/>
    <n v="5"/>
    <n v="4"/>
    <n v="5"/>
    <n v="5"/>
    <n v="5"/>
    <n v="5"/>
    <n v="4"/>
    <n v="4"/>
    <n v="4"/>
    <n v="4"/>
    <n v="4"/>
    <n v="5"/>
    <n v="5"/>
    <n v="4"/>
    <n v="5"/>
  </r>
  <r>
    <n v="2"/>
    <s v="มนุษยศาสตร์"/>
    <s v="ภาษาอังกฤษ"/>
    <m/>
    <n v="1"/>
    <m/>
    <x v="0"/>
    <x v="1"/>
    <m/>
    <x v="0"/>
    <x v="1"/>
    <m/>
    <m/>
    <n v="4"/>
    <n v="4"/>
    <n v="4"/>
    <n v="4"/>
    <n v="4"/>
    <n v="4"/>
    <n v="4"/>
    <n v="4"/>
    <n v="4"/>
    <n v="4"/>
    <n v="5"/>
    <n v="4"/>
    <n v="4"/>
    <n v="5"/>
    <n v="5"/>
    <n v="5"/>
    <n v="5"/>
    <n v="5"/>
    <n v="5"/>
    <n v="5"/>
    <n v="5"/>
    <n v="5"/>
    <n v="5"/>
    <n v="5"/>
  </r>
  <r>
    <n v="3"/>
    <s v="ศึกษาศาสตร์"/>
    <s v="วิจัยและประเมินผลการศึกษา"/>
    <m/>
    <n v="1"/>
    <m/>
    <x v="1"/>
    <x v="1"/>
    <m/>
    <x v="0"/>
    <x v="0"/>
    <m/>
    <m/>
    <n v="5"/>
    <n v="4"/>
    <n v="4"/>
    <n v="3"/>
    <n v="3"/>
    <n v="5"/>
    <n v="4"/>
    <n v="4"/>
    <n v="4"/>
    <n v="4"/>
    <n v="2"/>
    <n v="2"/>
    <n v="2"/>
    <n v="2"/>
    <n v="4"/>
    <n v="4"/>
    <n v="4"/>
    <n v="4"/>
    <n v="4"/>
    <n v="4"/>
    <n v="5"/>
    <n v="4"/>
    <n v="4"/>
    <n v="4"/>
  </r>
  <r>
    <n v="3"/>
    <s v="วิทยาศาสตร์"/>
    <s v="เทคโนโลยีชีวภาพ"/>
    <m/>
    <n v="1"/>
    <m/>
    <x v="0"/>
    <x v="1"/>
    <m/>
    <x v="0"/>
    <x v="0"/>
    <m/>
    <m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4"/>
    <n v="5"/>
    <n v="5"/>
    <n v="5"/>
    <n v="5"/>
    <n v="5"/>
  </r>
  <r>
    <n v="3"/>
    <s v="พลังงานทดแทน"/>
    <s v="พลังงานทดแทน"/>
    <m/>
    <m/>
    <n v="1"/>
    <x v="1"/>
    <x v="1"/>
    <m/>
    <x v="0"/>
    <x v="0"/>
    <m/>
    <m/>
    <n v="4"/>
    <n v="3"/>
    <n v="1"/>
    <n v="4"/>
    <n v="4"/>
    <n v="4"/>
    <n v="4"/>
    <n v="4"/>
    <n v="4"/>
    <n v="4"/>
    <n v="2"/>
    <n v="2"/>
    <n v="3"/>
    <n v="3"/>
    <n v="3"/>
    <n v="3"/>
    <n v="3"/>
    <n v="4"/>
    <n v="1"/>
    <n v="4"/>
    <n v="4"/>
    <n v="3"/>
    <n v="3"/>
    <n v="3"/>
  </r>
  <r>
    <n v="3"/>
    <s v="พลังงานทดแทน"/>
    <s v="พลังงานทดแทน"/>
    <m/>
    <m/>
    <n v="1"/>
    <x v="0"/>
    <x v="1"/>
    <m/>
    <x v="0"/>
    <x v="0"/>
    <m/>
    <m/>
    <n v="4"/>
    <n v="3"/>
    <n v="1"/>
    <n v="5"/>
    <n v="5"/>
    <n v="5"/>
    <n v="5"/>
    <n v="5"/>
    <n v="5"/>
    <n v="5"/>
    <n v="4"/>
    <n v="2"/>
    <n v="3"/>
    <n v="3"/>
    <n v="3"/>
    <n v="4"/>
    <n v="4"/>
    <n v="5"/>
    <n v="5"/>
    <n v="5"/>
    <n v="5"/>
    <n v="4"/>
    <n v="2"/>
    <n v="3"/>
  </r>
  <r>
    <n v="3"/>
    <s v="พลังงานทดแทน"/>
    <s v="พลังงานทดแทน"/>
    <m/>
    <n v="1"/>
    <n v="1"/>
    <x v="0"/>
    <x v="0"/>
    <m/>
    <x v="0"/>
    <x v="0"/>
    <m/>
    <m/>
    <n v="4"/>
    <n v="4"/>
    <n v="3"/>
    <n v="4"/>
    <n v="4"/>
    <n v="3"/>
    <n v="1"/>
    <n v="2"/>
    <n v="3"/>
    <n v="3"/>
    <n v="3"/>
    <n v="3"/>
    <n v="4"/>
    <n v="4"/>
    <n v="4"/>
    <n v="4"/>
    <n v="5"/>
    <n v="5"/>
    <n v="4"/>
    <n v="4"/>
    <n v="4"/>
    <n v="3"/>
    <n v="2"/>
    <n v="3"/>
  </r>
  <r>
    <n v="3"/>
    <s v="พลังงานทดแทน"/>
    <s v="พลังงานทดแทน"/>
    <m/>
    <m/>
    <n v="1"/>
    <x v="1"/>
    <x v="1"/>
    <m/>
    <x v="0"/>
    <x v="0"/>
    <m/>
    <m/>
    <n v="4"/>
    <n v="4"/>
    <n v="1"/>
    <n v="3"/>
    <n v="3"/>
    <n v="4"/>
    <n v="2"/>
    <n v="4"/>
    <n v="3"/>
    <n v="4"/>
    <n v="2"/>
    <n v="2"/>
    <n v="4"/>
    <n v="4"/>
    <n v="3"/>
    <n v="3"/>
    <n v="5"/>
    <n v="5"/>
    <n v="3"/>
    <n v="5"/>
    <n v="4"/>
    <n v="4"/>
    <n v="2"/>
    <n v="3"/>
  </r>
  <r>
    <n v="2"/>
    <s v="เกษตรศาสตร์ ทรัพยากรธรรมชาติและสิ่งแวดล้อม"/>
    <s v="วิทยาศาสตร์และเทคโนโลยีการอาหาร"/>
    <m/>
    <n v="1"/>
    <n v="1"/>
    <x v="0"/>
    <x v="1"/>
    <m/>
    <x v="0"/>
    <x v="0"/>
    <m/>
    <m/>
    <n v="3"/>
    <n v="2"/>
    <n v="3"/>
    <n v="4"/>
    <n v="4"/>
    <n v="4"/>
    <n v="4"/>
    <n v="4"/>
    <n v="4"/>
    <n v="5"/>
    <n v="4"/>
    <n v="4"/>
    <n v="4"/>
    <n v="4"/>
    <n v="4"/>
    <n v="4"/>
    <n v="4"/>
    <n v="4"/>
    <n v="4"/>
    <n v="4"/>
    <n v="4"/>
    <n v="4"/>
    <n v="4"/>
    <n v="4"/>
  </r>
  <r>
    <n v="2"/>
    <s v="มนุษยศาสตร์"/>
    <s v="ภาษาไทย"/>
    <m/>
    <m/>
    <n v="1"/>
    <x v="1"/>
    <x v="1"/>
    <m/>
    <x v="0"/>
    <x v="0"/>
    <m/>
    <m/>
    <n v="5"/>
    <n v="4"/>
    <n v="4"/>
    <n v="4"/>
    <n v="4"/>
    <n v="4"/>
    <n v="4"/>
    <n v="4"/>
    <n v="4"/>
    <n v="4"/>
    <n v="4"/>
    <n v="4"/>
    <n v="4"/>
    <n v="4"/>
    <n v="5"/>
    <n v="4"/>
    <n v="5"/>
    <n v="5"/>
    <n v="5"/>
    <n v="5"/>
    <n v="5"/>
    <n v="4"/>
    <n v="4"/>
    <n v="4"/>
  </r>
  <r>
    <n v="2"/>
    <s v="เกษตรศาสตร์ ทรัพยากรธรรมชาติและสิ่งแวดล้อม"/>
    <s v="วิทยาศาสตร์และเทคโนโลยีการอาหาร"/>
    <m/>
    <m/>
    <n v="1"/>
    <x v="1"/>
    <x v="0"/>
    <m/>
    <x v="0"/>
    <x v="0"/>
    <m/>
    <m/>
    <n v="5"/>
    <n v="5"/>
    <n v="4"/>
    <n v="4"/>
    <n v="4"/>
    <n v="4"/>
    <n v="3"/>
    <n v="4"/>
    <n v="4"/>
    <n v="3"/>
    <n v="3"/>
    <n v="3"/>
    <n v="3"/>
    <n v="3"/>
    <n v="4"/>
    <n v="4"/>
    <n v="4"/>
    <n v="4"/>
    <n v="4"/>
    <n v="4"/>
    <n v="4"/>
    <n v="4"/>
    <n v="4"/>
    <n v="4"/>
  </r>
  <r>
    <n v="3"/>
    <s v="เกษตรศาสตร์ ทรัพยากรธรรมชาติและสิ่งแวดล้อม"/>
    <s v="วิทยาศาสตร์และเทคโนโลยีการอาหาร"/>
    <m/>
    <n v="1"/>
    <n v="1"/>
    <x v="0"/>
    <x v="0"/>
    <m/>
    <x v="0"/>
    <x v="1"/>
    <m/>
    <m/>
    <n v="4"/>
    <n v="4"/>
    <n v="4"/>
    <n v="4"/>
    <n v="4"/>
    <n v="4"/>
    <n v="4"/>
    <n v="5"/>
    <n v="4"/>
    <n v="4"/>
    <n v="3"/>
    <n v="2"/>
    <n v="2"/>
    <n v="2"/>
    <n v="4"/>
    <n v="4"/>
    <n v="4"/>
    <n v="4"/>
    <n v="4"/>
    <n v="5"/>
    <n v="5"/>
    <n v="4"/>
    <n v="4"/>
    <n v="4"/>
  </r>
  <r>
    <n v="2"/>
    <s v="วิทยาศาสตร์การแพทย์"/>
    <s v="ชีวเคมี"/>
    <m/>
    <n v="1"/>
    <n v="1"/>
    <x v="1"/>
    <x v="1"/>
    <m/>
    <x v="0"/>
    <x v="0"/>
    <m/>
    <m/>
    <n v="3"/>
    <n v="4"/>
    <n v="4"/>
    <n v="4"/>
    <n v="4"/>
    <n v="4"/>
    <n v="4"/>
    <n v="4"/>
    <n v="4"/>
    <n v="5"/>
    <n v="4"/>
    <n v="5"/>
    <n v="4"/>
    <n v="5"/>
    <n v="4"/>
    <n v="4"/>
    <n v="4"/>
    <n v="4"/>
    <n v="4"/>
    <n v="5"/>
    <n v="5"/>
    <n v="4"/>
    <n v="5"/>
    <n v="5"/>
  </r>
  <r>
    <n v="2"/>
    <s v="เกษตรศาสตร์ ทรัพยากรธรรมชาติและสิ่งแวดล้อม"/>
    <s v="วิทยาศาสตร์การเกษตร"/>
    <m/>
    <m/>
    <n v="1"/>
    <x v="0"/>
    <x v="1"/>
    <m/>
    <x v="0"/>
    <x v="0"/>
    <m/>
    <m/>
    <n v="4"/>
    <n v="4"/>
    <n v="4"/>
    <n v="4"/>
    <n v="4"/>
    <n v="4"/>
    <n v="5"/>
    <n v="4"/>
    <n v="5"/>
    <n v="5"/>
    <n v="4"/>
    <n v="5"/>
    <m/>
    <n v="3"/>
    <n v="4"/>
    <n v="5"/>
    <n v="4"/>
    <m/>
    <n v="5"/>
    <n v="4"/>
    <n v="5"/>
    <n v="4"/>
    <n v="5"/>
    <n v="4"/>
  </r>
  <r>
    <n v="2"/>
    <s v="ไม่ระบุ"/>
    <s v="ไม่ระบุ"/>
    <m/>
    <m/>
    <m/>
    <x v="0"/>
    <x v="1"/>
    <m/>
    <x v="0"/>
    <x v="1"/>
    <m/>
    <m/>
    <n v="4"/>
    <n v="3"/>
    <n v="3"/>
    <n v="3"/>
    <n v="3"/>
    <n v="3"/>
    <n v="3"/>
    <n v="3"/>
    <n v="3"/>
    <n v="3"/>
    <n v="3"/>
    <n v="3"/>
    <n v="3"/>
    <n v="4"/>
    <n v="3"/>
    <n v="3"/>
    <n v="3"/>
    <n v="3"/>
    <n v="4"/>
    <n v="4"/>
    <n v="3"/>
    <n v="4"/>
    <n v="3"/>
    <n v="3"/>
  </r>
  <r>
    <n v="2"/>
    <s v="ไม่ระบุ"/>
    <s v="ไม่ระบุ"/>
    <m/>
    <m/>
    <m/>
    <x v="0"/>
    <x v="1"/>
    <m/>
    <x v="0"/>
    <x v="1"/>
    <m/>
    <m/>
    <n v="5"/>
    <n v="4"/>
    <n v="4"/>
    <n v="4"/>
    <n v="4"/>
    <n v="5"/>
    <n v="5"/>
    <n v="5"/>
    <n v="5"/>
    <n v="5"/>
    <n v="2"/>
    <n v="2"/>
    <n v="2"/>
    <n v="2"/>
    <m/>
    <n v="3"/>
    <n v="4"/>
    <n v="4"/>
    <n v="4"/>
    <n v="4"/>
    <n v="4"/>
    <n v="4"/>
    <n v="4"/>
    <n v="4"/>
  </r>
  <r>
    <n v="2"/>
    <s v="บริหารธุรกิจ เศรษฐศาสตร์ และการสื่อสาร"/>
    <s v="การจัดการสื่อสาร"/>
    <m/>
    <n v="1"/>
    <m/>
    <x v="0"/>
    <x v="1"/>
    <m/>
    <x v="0"/>
    <x v="0"/>
    <m/>
    <m/>
    <n v="4"/>
    <n v="5"/>
    <n v="3"/>
    <n v="3"/>
    <n v="3"/>
    <n v="4"/>
    <n v="3"/>
    <n v="4"/>
    <n v="3"/>
    <n v="5"/>
    <n v="3"/>
    <n v="3"/>
    <n v="3"/>
    <n v="3"/>
    <n v="4"/>
    <n v="4"/>
    <n v="4"/>
    <n v="4"/>
    <n v="5"/>
    <n v="5"/>
    <n v="4"/>
    <n v="4"/>
    <n v="4"/>
    <n v="4"/>
  </r>
  <r>
    <n v="2"/>
    <s v="บริหารธุรกิจ เศรษฐศาสตร์ และการสื่อสาร"/>
    <s v="การจัดการสื่อสาร"/>
    <m/>
    <m/>
    <n v="1"/>
    <x v="0"/>
    <x v="1"/>
    <m/>
    <x v="0"/>
    <x v="0"/>
    <m/>
    <m/>
    <n v="5"/>
    <n v="3"/>
    <n v="4"/>
    <n v="4"/>
    <n v="4"/>
    <n v="3"/>
    <n v="3"/>
    <n v="4"/>
    <n v="4"/>
    <n v="4"/>
    <n v="4"/>
    <n v="4"/>
    <n v="4"/>
    <n v="4"/>
    <m/>
    <m/>
    <n v="5"/>
    <n v="5"/>
    <n v="5"/>
    <n v="5"/>
    <n v="5"/>
    <n v="4"/>
    <n v="5"/>
    <n v="5"/>
  </r>
  <r>
    <n v="3"/>
    <s v="สังคมศาสตร์"/>
    <s v="พัฒนาสังคม"/>
    <m/>
    <n v="1"/>
    <m/>
    <x v="0"/>
    <x v="1"/>
    <m/>
    <x v="0"/>
    <x v="0"/>
    <m/>
    <m/>
    <n v="5"/>
    <n v="4"/>
    <n v="4"/>
    <n v="5"/>
    <n v="4"/>
    <n v="4"/>
    <n v="3"/>
    <n v="4"/>
    <n v="3"/>
    <n v="4"/>
    <n v="3"/>
    <n v="3"/>
    <n v="3"/>
    <n v="3"/>
    <n v="4"/>
    <n v="4"/>
    <n v="4"/>
    <n v="4"/>
    <n v="4"/>
    <n v="4"/>
    <n v="4"/>
    <n v="4"/>
    <n v="4"/>
    <n v="4"/>
  </r>
  <r>
    <n v="2"/>
    <s v="สหเวชศาสตร์"/>
    <s v="ไม่ระบุ"/>
    <m/>
    <n v="1"/>
    <n v="1"/>
    <x v="1"/>
    <x v="1"/>
    <m/>
    <x v="0"/>
    <x v="0"/>
    <m/>
    <m/>
    <n v="5"/>
    <m/>
    <m/>
    <n v="5"/>
    <n v="5"/>
    <n v="5"/>
    <n v="3"/>
    <n v="5"/>
    <n v="5"/>
    <n v="5"/>
    <n v="3"/>
    <n v="2"/>
    <n v="2"/>
    <n v="2"/>
    <n v="5"/>
    <n v="5"/>
    <n v="4"/>
    <n v="5"/>
    <n v="5"/>
    <n v="5"/>
    <n v="5"/>
    <n v="4"/>
    <n v="5"/>
    <n v="5"/>
  </r>
  <r>
    <n v="2"/>
    <s v="บริหารธุรกิจ เศรษฐศาสตร์ และการสื่อสาร"/>
    <s v="การจัดการสื่อสาร"/>
    <m/>
    <n v="1"/>
    <n v="1"/>
    <x v="0"/>
    <x v="1"/>
    <m/>
    <x v="0"/>
    <x v="0"/>
    <m/>
    <m/>
    <n v="4"/>
    <n v="2"/>
    <n v="3"/>
    <n v="3"/>
    <n v="4"/>
    <n v="3"/>
    <n v="4"/>
    <n v="4"/>
    <n v="3"/>
    <n v="4"/>
    <n v="2"/>
    <n v="3"/>
    <n v="2"/>
    <n v="2"/>
    <n v="4"/>
    <n v="4"/>
    <n v="3"/>
    <n v="3"/>
    <n v="4"/>
    <n v="4"/>
    <n v="4"/>
    <n v="4"/>
    <n v="4"/>
    <n v="4"/>
  </r>
  <r>
    <n v="2"/>
    <s v="บริหารธุรกิจ เศรษฐศาสตร์ และการสื่อสาร"/>
    <s v="การจัดการสื่อสาร"/>
    <m/>
    <n v="1"/>
    <n v="1"/>
    <x v="0"/>
    <x v="1"/>
    <m/>
    <x v="0"/>
    <x v="1"/>
    <m/>
    <m/>
    <n v="5"/>
    <n v="4"/>
    <n v="2"/>
    <n v="5"/>
    <n v="5"/>
    <n v="4"/>
    <n v="3"/>
    <n v="4"/>
    <n v="3"/>
    <n v="4"/>
    <n v="3"/>
    <n v="3"/>
    <n v="3"/>
    <n v="3"/>
    <n v="4"/>
    <n v="3"/>
    <n v="4"/>
    <n v="4"/>
    <n v="4"/>
    <n v="4"/>
    <n v="4"/>
    <n v="4"/>
    <n v="3"/>
    <n v="3"/>
  </r>
  <r>
    <n v="3"/>
    <s v="สังคมศาสตร์"/>
    <s v="เอเชียตะวันออกเฉียงใต้ศึกษา"/>
    <m/>
    <n v="1"/>
    <n v="1"/>
    <x v="1"/>
    <x v="1"/>
    <m/>
    <x v="0"/>
    <x v="0"/>
    <m/>
    <m/>
    <n v="3"/>
    <n v="5"/>
    <n v="5"/>
    <n v="5"/>
    <n v="5"/>
    <n v="5"/>
    <n v="5"/>
    <n v="5"/>
    <n v="5"/>
    <n v="5"/>
    <n v="4"/>
    <n v="3"/>
    <m/>
    <m/>
    <n v="5"/>
    <n v="5"/>
    <n v="5"/>
    <n v="5"/>
    <n v="5"/>
    <n v="5"/>
    <n v="5"/>
    <n v="5"/>
    <n v="4"/>
    <n v="5"/>
  </r>
  <r>
    <n v="3"/>
    <s v="สังคมศาสตร์"/>
    <s v="เอเชียตะวันออกเฉียงใต้ศึกษา"/>
    <m/>
    <n v="1"/>
    <n v="1"/>
    <x v="1"/>
    <x v="1"/>
    <m/>
    <x v="0"/>
    <x v="1"/>
    <m/>
    <m/>
    <n v="4"/>
    <n v="5"/>
    <n v="4"/>
    <n v="5"/>
    <n v="5"/>
    <n v="5"/>
    <n v="4"/>
    <n v="5"/>
    <n v="5"/>
    <n v="4"/>
    <n v="3"/>
    <n v="4"/>
    <n v="3"/>
    <n v="4"/>
    <n v="5"/>
    <n v="5"/>
    <n v="5"/>
    <n v="5"/>
    <n v="5"/>
    <n v="5"/>
    <n v="4"/>
    <n v="4"/>
    <n v="4"/>
    <n v="5"/>
  </r>
  <r>
    <n v="2"/>
    <s v="เกษตรศาสตร์ ทรัพยากรธรรมชาติและสิ่งแวดล้อม"/>
    <s v="วิทยาศาสตร์และเทคโนโลยีการอาหาร"/>
    <m/>
    <n v="1"/>
    <m/>
    <x v="0"/>
    <x v="1"/>
    <m/>
    <x v="0"/>
    <x v="0"/>
    <m/>
    <m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เกษตรศาสตร์ ทรัพยากรธรรมชาติและสิ่งแวดล้อม"/>
    <s v="วิทยาศาสตร์และเทคโนโลยีการอาหาร"/>
    <m/>
    <n v="1"/>
    <m/>
    <x v="1"/>
    <x v="0"/>
    <m/>
    <x v="0"/>
    <x v="0"/>
    <m/>
    <m/>
    <n v="5"/>
    <n v="3"/>
    <n v="2"/>
    <n v="5"/>
    <n v="5"/>
    <n v="5"/>
    <n v="1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วิศวกรรมศาสตร์"/>
    <s v="วิศวกรรมการจัดการ"/>
    <m/>
    <n v="1"/>
    <m/>
    <x v="0"/>
    <x v="1"/>
    <m/>
    <x v="0"/>
    <x v="0"/>
    <m/>
    <m/>
    <n v="5"/>
    <n v="4"/>
    <n v="3"/>
    <n v="3"/>
    <n v="4"/>
    <n v="4"/>
    <n v="2"/>
    <n v="4"/>
    <n v="4"/>
    <n v="3"/>
    <n v="3"/>
    <n v="2"/>
    <n v="2"/>
    <n v="1"/>
    <n v="4"/>
    <n v="4"/>
    <n v="4"/>
    <n v="4"/>
    <n v="4"/>
    <n v="5"/>
    <n v="4"/>
    <n v="4"/>
    <n v="3"/>
    <n v="4"/>
  </r>
  <r>
    <n v="2"/>
    <s v="เกษตรศาสตร์ ทรัพยากรธรรมชาติและสิ่งแวดล้อม"/>
    <s v="วิทยาศาสตร์การเกษตร"/>
    <m/>
    <m/>
    <m/>
    <x v="0"/>
    <x v="1"/>
    <m/>
    <x v="0"/>
    <x v="1"/>
    <m/>
    <m/>
    <n v="4"/>
    <n v="3"/>
    <n v="3"/>
    <n v="4"/>
    <n v="4"/>
    <n v="4"/>
    <n v="3"/>
    <n v="4"/>
    <n v="4"/>
    <n v="4"/>
    <n v="3"/>
    <n v="2"/>
    <n v="2"/>
    <n v="2"/>
    <n v="4"/>
    <n v="4"/>
    <n v="4"/>
    <n v="4"/>
    <n v="4"/>
    <n v="4"/>
    <n v="4"/>
    <n v="3"/>
    <n v="4"/>
    <n v="4"/>
  </r>
  <r>
    <n v="2"/>
    <s v="วิทยาศาสตร์"/>
    <s v="ฟิสิกส์ประยุกต์"/>
    <m/>
    <n v="1"/>
    <m/>
    <x v="0"/>
    <x v="1"/>
    <m/>
    <x v="0"/>
    <x v="0"/>
    <m/>
    <m/>
    <n v="5"/>
    <n v="5"/>
    <n v="5"/>
    <n v="5"/>
    <n v="5"/>
    <n v="5"/>
    <n v="3"/>
    <n v="4"/>
    <n v="5"/>
    <n v="5"/>
    <n v="3"/>
    <n v="2"/>
    <n v="3"/>
    <n v="3"/>
    <n v="4"/>
    <n v="4"/>
    <n v="4"/>
    <n v="4"/>
    <n v="4"/>
    <n v="4"/>
    <n v="4"/>
    <n v="4"/>
    <n v="4"/>
    <n v="4"/>
  </r>
  <r>
    <n v="2"/>
    <s v="เกษตรศาสตร์ ทรัพยากรธรรมชาติและสิ่งแวดล้อม"/>
    <s v="วิทยาศาสตร์การเกษตร"/>
    <m/>
    <m/>
    <m/>
    <x v="0"/>
    <x v="1"/>
    <m/>
    <x v="0"/>
    <x v="1"/>
    <m/>
    <m/>
    <n v="5"/>
    <n v="4"/>
    <n v="4"/>
    <n v="4"/>
    <n v="4"/>
    <n v="3"/>
    <n v="3"/>
    <n v="4"/>
    <n v="4"/>
    <n v="4"/>
    <n v="3"/>
    <n v="3"/>
    <n v="3"/>
    <n v="3"/>
    <n v="4"/>
    <n v="4"/>
    <n v="4"/>
    <n v="4"/>
    <n v="5"/>
    <n v="5"/>
    <n v="5"/>
    <n v="4"/>
    <n v="4"/>
    <n v="4"/>
  </r>
  <r>
    <n v="3"/>
    <s v="วิทยาศาสตร์"/>
    <s v="ฟิสิกส์ประยุกต์"/>
    <m/>
    <m/>
    <n v="1"/>
    <x v="0"/>
    <x v="1"/>
    <n v="1"/>
    <x v="0"/>
    <x v="0"/>
    <m/>
    <m/>
    <n v="5"/>
    <n v="5"/>
    <n v="5"/>
    <n v="5"/>
    <n v="5"/>
    <n v="5"/>
    <n v="5"/>
    <n v="5"/>
    <n v="5"/>
    <n v="4"/>
    <n v="3"/>
    <n v="4"/>
    <n v="4"/>
    <n v="4"/>
    <n v="5"/>
    <n v="5"/>
    <n v="5"/>
    <n v="5"/>
    <n v="5"/>
    <n v="5"/>
    <n v="5"/>
    <n v="5"/>
    <n v="5"/>
    <n v="5"/>
  </r>
  <r>
    <n v="2"/>
    <s v="สถาปัตยกรรมศาสตร์"/>
    <s v="ศิลปะและการออกแบบ"/>
    <m/>
    <n v="1"/>
    <n v="1"/>
    <x v="1"/>
    <x v="0"/>
    <m/>
    <x v="0"/>
    <x v="1"/>
    <m/>
    <m/>
    <n v="4"/>
    <n v="4"/>
    <n v="3"/>
    <n v="4"/>
    <n v="4"/>
    <n v="5"/>
    <n v="4"/>
    <n v="5"/>
    <n v="5"/>
    <n v="5"/>
    <n v="4"/>
    <n v="4"/>
    <n v="4"/>
    <n v="4"/>
    <n v="5"/>
    <n v="5"/>
    <n v="5"/>
    <n v="5"/>
    <n v="4"/>
    <n v="4"/>
    <n v="5"/>
    <n v="5"/>
    <n v="5"/>
    <n v="5"/>
  </r>
  <r>
    <n v="2"/>
    <s v="เกษตรศาสตร์ ทรัพยากรธรรมชาติและสิ่งแวดล้อม"/>
    <s v="วิทยาศาสตร์การเกษตร"/>
    <m/>
    <n v="1"/>
    <n v="1"/>
    <x v="1"/>
    <x v="1"/>
    <m/>
    <x v="0"/>
    <x v="1"/>
    <m/>
    <m/>
    <n v="4"/>
    <n v="4"/>
    <n v="3"/>
    <n v="4"/>
    <n v="4"/>
    <n v="4"/>
    <n v="5"/>
    <n v="4"/>
    <n v="4"/>
    <n v="5"/>
    <n v="5"/>
    <n v="5"/>
    <n v="4"/>
    <n v="5"/>
    <n v="4"/>
    <n v="4"/>
    <n v="5"/>
    <n v="5"/>
    <n v="5"/>
    <n v="5"/>
    <n v="5"/>
    <n v="5"/>
    <n v="3"/>
    <n v="4"/>
  </r>
  <r>
    <n v="2"/>
    <s v="เกษตรศาสตร์ ทรัพยากรธรรมชาติและสิ่งแวดล้อม"/>
    <s v="วิทยาศาสตร์การเกษตร"/>
    <m/>
    <m/>
    <m/>
    <x v="1"/>
    <x v="1"/>
    <m/>
    <x v="0"/>
    <x v="1"/>
    <m/>
    <m/>
    <n v="5"/>
    <n v="4"/>
    <n v="2"/>
    <n v="5"/>
    <n v="5"/>
    <n v="4"/>
    <n v="4"/>
    <n v="4"/>
    <n v="4"/>
    <n v="4"/>
    <n v="4"/>
    <n v="2"/>
    <n v="4"/>
    <n v="4"/>
    <n v="5"/>
    <n v="3"/>
    <n v="5"/>
    <n v="5"/>
    <n v="4"/>
    <n v="4"/>
    <n v="2"/>
    <n v="4"/>
    <n v="4"/>
    <n v="3"/>
  </r>
  <r>
    <n v="2"/>
    <s v="วิทยาศาสตร์"/>
    <s v="เทคโนโลยีสารสนเทศ"/>
    <m/>
    <n v="1"/>
    <m/>
    <x v="0"/>
    <x v="1"/>
    <m/>
    <x v="0"/>
    <x v="0"/>
    <m/>
    <m/>
    <n v="4"/>
    <n v="4"/>
    <n v="3"/>
    <n v="4"/>
    <n v="4"/>
    <n v="4"/>
    <n v="4"/>
    <n v="4"/>
    <n v="3"/>
    <n v="4"/>
    <n v="1"/>
    <n v="1"/>
    <n v="1"/>
    <n v="1"/>
    <n v="4"/>
    <n v="4"/>
    <n v="4"/>
    <n v="4"/>
    <n v="4"/>
    <n v="4"/>
    <n v="4"/>
    <n v="4"/>
    <n v="4"/>
    <n v="4"/>
  </r>
  <r>
    <n v="2"/>
    <s v="สถาปัตยกรรมศาสตร์"/>
    <s v="ศิลปะและการออกแบบ"/>
    <m/>
    <n v="1"/>
    <m/>
    <x v="0"/>
    <x v="0"/>
    <m/>
    <x v="0"/>
    <x v="0"/>
    <m/>
    <m/>
    <n v="5"/>
    <n v="5"/>
    <n v="3"/>
    <n v="4"/>
    <n v="4"/>
    <n v="4"/>
    <n v="4"/>
    <n v="4"/>
    <n v="4"/>
    <n v="4"/>
    <n v="2"/>
    <n v="2"/>
    <n v="2"/>
    <n v="2"/>
    <n v="4"/>
    <n v="4"/>
    <n v="4"/>
    <n v="4"/>
    <n v="4"/>
    <n v="4"/>
    <n v="4"/>
    <n v="4"/>
    <n v="4"/>
    <n v="4"/>
  </r>
  <r>
    <n v="2"/>
    <s v="เกษตรศาสตร์ ทรัพยากรธรรมชาติและสิ่งแวดล้อม"/>
    <s v="วิทยาศาสตร์การเกษตร"/>
    <m/>
    <n v="1"/>
    <m/>
    <x v="0"/>
    <x v="1"/>
    <m/>
    <x v="0"/>
    <x v="0"/>
    <m/>
    <m/>
    <n v="5"/>
    <n v="3"/>
    <n v="4"/>
    <n v="4"/>
    <n v="4"/>
    <n v="4"/>
    <n v="3"/>
    <n v="3"/>
    <n v="4"/>
    <n v="4"/>
    <n v="1"/>
    <n v="1"/>
    <n v="3"/>
    <n v="3"/>
    <n v="3"/>
    <n v="3"/>
    <n v="4"/>
    <n v="4"/>
    <n v="4"/>
    <n v="4"/>
    <n v="3"/>
    <n v="4"/>
    <n v="3"/>
    <n v="3"/>
  </r>
  <r>
    <n v="3"/>
    <s v="พลังงานทดแทน"/>
    <s v="พลังงานทดแทน"/>
    <m/>
    <m/>
    <n v="1"/>
    <x v="0"/>
    <x v="1"/>
    <m/>
    <x v="0"/>
    <x v="0"/>
    <m/>
    <m/>
    <n v="4"/>
    <n v="4"/>
    <n v="3"/>
    <n v="3"/>
    <n v="3"/>
    <n v="4"/>
    <n v="3"/>
    <n v="4"/>
    <n v="4"/>
    <n v="4"/>
    <n v="4"/>
    <n v="4"/>
    <n v="4"/>
    <n v="4"/>
    <n v="4"/>
    <n v="5"/>
    <n v="5"/>
    <n v="5"/>
    <n v="5"/>
    <n v="5"/>
    <n v="5"/>
    <n v="3"/>
    <n v="3"/>
    <n v="4"/>
  </r>
  <r>
    <n v="2"/>
    <s v="เกษตรศาสตร์ ทรัพยากรธรรมชาติและสิ่งแวดล้อม"/>
    <s v="วิทยาศาสตร์การเกษตร"/>
    <m/>
    <m/>
    <m/>
    <x v="1"/>
    <x v="1"/>
    <m/>
    <x v="0"/>
    <x v="0"/>
    <m/>
    <m/>
    <n v="5"/>
    <n v="5"/>
    <n v="5"/>
    <n v="5"/>
    <n v="5"/>
    <n v="5"/>
    <n v="4"/>
    <n v="5"/>
    <n v="5"/>
    <n v="5"/>
    <n v="4"/>
    <n v="4"/>
    <n v="4"/>
    <n v="4"/>
    <n v="4"/>
    <n v="4"/>
    <n v="4"/>
    <n v="4"/>
    <n v="4"/>
    <n v="4"/>
    <n v="4"/>
    <n v="5"/>
    <n v="5"/>
    <n v="5"/>
  </r>
  <r>
    <n v="3"/>
    <s v="ศึกษาศาสตร์"/>
    <s v="การบริหารการศึกษา"/>
    <m/>
    <m/>
    <m/>
    <x v="0"/>
    <x v="1"/>
    <m/>
    <x v="0"/>
    <x v="1"/>
    <m/>
    <m/>
    <n v="5"/>
    <n v="5"/>
    <n v="5"/>
    <n v="5"/>
    <n v="5"/>
    <n v="5"/>
    <n v="5"/>
    <n v="5"/>
    <n v="5"/>
    <n v="5"/>
    <n v="4"/>
    <n v="4"/>
    <n v="4"/>
    <n v="4"/>
    <n v="5"/>
    <n v="4"/>
    <n v="4"/>
    <n v="4"/>
    <n v="4"/>
    <n v="4"/>
    <n v="4"/>
    <n v="4"/>
    <n v="4"/>
    <n v="4"/>
  </r>
  <r>
    <n v="2"/>
    <s v="มนุษยศาสตร์"/>
    <s v="ภาษาไทย"/>
    <m/>
    <n v="1"/>
    <m/>
    <x v="0"/>
    <x v="1"/>
    <m/>
    <x v="0"/>
    <x v="0"/>
    <m/>
    <m/>
    <n v="4"/>
    <n v="3"/>
    <m/>
    <n v="3"/>
    <n v="3"/>
    <n v="5"/>
    <n v="5"/>
    <n v="5"/>
    <n v="5"/>
    <n v="5"/>
    <n v="4"/>
    <n v="4"/>
    <n v="4"/>
    <n v="4"/>
    <n v="5"/>
    <n v="5"/>
    <n v="5"/>
    <n v="5"/>
    <n v="5"/>
    <n v="5"/>
    <n v="5"/>
    <n v="5"/>
    <n v="5"/>
    <n v="5"/>
  </r>
  <r>
    <n v="2"/>
    <s v="วิศวกรรมศาสตร์"/>
    <s v="วิศวกรรมโยธา"/>
    <m/>
    <n v="1"/>
    <n v="1"/>
    <x v="0"/>
    <x v="1"/>
    <m/>
    <x v="0"/>
    <x v="0"/>
    <m/>
    <m/>
    <n v="4"/>
    <n v="4"/>
    <n v="4"/>
    <n v="4"/>
    <n v="4"/>
    <n v="3"/>
    <n v="3"/>
    <n v="3"/>
    <n v="3"/>
    <n v="4"/>
    <n v="3"/>
    <n v="3"/>
    <n v="3"/>
    <n v="3"/>
    <n v="4"/>
    <n v="4"/>
    <n v="4"/>
    <n v="4"/>
    <n v="4"/>
    <n v="4"/>
    <n v="4"/>
    <n v="4"/>
    <n v="4"/>
    <n v="4"/>
  </r>
  <r>
    <n v="2"/>
    <s v="สถาปัตยกรรมศาสตร์"/>
    <s v="ศิลปะและการออกแบบ"/>
    <m/>
    <m/>
    <m/>
    <x v="0"/>
    <x v="0"/>
    <m/>
    <x v="0"/>
    <x v="0"/>
    <m/>
    <m/>
    <n v="4"/>
    <n v="2"/>
    <n v="2"/>
    <n v="5"/>
    <n v="5"/>
    <n v="5"/>
    <n v="5"/>
    <n v="5"/>
    <n v="5"/>
    <n v="5"/>
    <n v="4"/>
    <n v="4"/>
    <n v="4"/>
    <n v="4"/>
    <n v="4"/>
    <n v="4"/>
    <n v="4"/>
    <n v="4"/>
    <n v="4"/>
    <n v="4"/>
    <n v="4"/>
    <n v="4"/>
    <n v="4"/>
    <n v="4"/>
  </r>
  <r>
    <n v="2"/>
    <s v="มนุษยศาสตร์"/>
    <s v="ภาษาอังกฤษ"/>
    <m/>
    <n v="1"/>
    <m/>
    <x v="0"/>
    <x v="1"/>
    <m/>
    <x v="0"/>
    <x v="0"/>
    <m/>
    <m/>
    <n v="5"/>
    <n v="5"/>
    <n v="5"/>
    <n v="5"/>
    <n v="5"/>
    <n v="5"/>
    <n v="4"/>
    <n v="5"/>
    <n v="5"/>
    <n v="5"/>
    <n v="3"/>
    <n v="2"/>
    <n v="4"/>
    <n v="4"/>
    <n v="5"/>
    <n v="4"/>
    <n v="5"/>
    <n v="5"/>
    <n v="5"/>
    <n v="5"/>
    <n v="5"/>
    <n v="4"/>
    <n v="5"/>
    <n v="5"/>
  </r>
  <r>
    <n v="2"/>
    <s v="พลังงานทดแทน"/>
    <s v="พลังงานทดแทน"/>
    <m/>
    <n v="1"/>
    <n v="1"/>
    <x v="0"/>
    <x v="0"/>
    <m/>
    <x v="0"/>
    <x v="0"/>
    <m/>
    <m/>
    <n v="4"/>
    <n v="4"/>
    <n v="3"/>
    <n v="3"/>
    <n v="4"/>
    <n v="4"/>
    <n v="4"/>
    <n v="4"/>
    <n v="4"/>
    <n v="4"/>
    <n v="2"/>
    <n v="2"/>
    <n v="2"/>
    <n v="2"/>
    <n v="4"/>
    <n v="4"/>
    <n v="4"/>
    <n v="4"/>
    <n v="4"/>
    <n v="4"/>
    <n v="4"/>
    <n v="3"/>
    <n v="4"/>
    <n v="4"/>
  </r>
  <r>
    <n v="1"/>
    <s v="แพทยศาสตร์"/>
    <m/>
    <m/>
    <n v="1"/>
    <m/>
    <x v="0"/>
    <x v="0"/>
    <m/>
    <x v="0"/>
    <x v="0"/>
    <m/>
    <m/>
    <n v="4"/>
    <n v="4"/>
    <n v="4"/>
    <n v="4"/>
    <n v="4"/>
    <n v="4"/>
    <n v="3"/>
    <n v="4"/>
    <n v="4"/>
    <n v="4"/>
    <n v="4"/>
    <n v="4"/>
    <n v="4"/>
    <n v="4"/>
    <n v="5"/>
    <n v="5"/>
    <n v="5"/>
    <n v="5"/>
    <n v="5"/>
    <n v="5"/>
    <n v="5"/>
    <n v="3"/>
    <n v="3"/>
    <n v="4"/>
  </r>
  <r>
    <n v="2"/>
    <s v="เกษตรศาสตร์ ทรัพยากรธรรมชาติและสิ่งแวดล้อม"/>
    <s v="วิทยาศาสตร์สิ่งแวดล้อม"/>
    <m/>
    <n v="1"/>
    <m/>
    <x v="0"/>
    <x v="1"/>
    <m/>
    <x v="1"/>
    <x v="0"/>
    <m/>
    <m/>
    <n v="5"/>
    <n v="5"/>
    <n v="5"/>
    <n v="5"/>
    <n v="5"/>
    <n v="5"/>
    <n v="5"/>
    <n v="5"/>
    <n v="5"/>
    <n v="5"/>
    <n v="2"/>
    <n v="2"/>
    <n v="2"/>
    <n v="2"/>
    <n v="4"/>
    <n v="4"/>
    <n v="4"/>
    <n v="4"/>
    <n v="4"/>
    <n v="4"/>
    <n v="4"/>
    <n v="4"/>
    <n v="4"/>
    <n v="5"/>
  </r>
  <r>
    <n v="2"/>
    <s v="เกษตรศาสตร์ ทรัพยากรธรรมชาติและสิ่งแวดล้อม"/>
    <s v="วิทยาศาสตร์สิ่งแวดล้อม"/>
    <m/>
    <n v="1"/>
    <m/>
    <x v="0"/>
    <x v="1"/>
    <m/>
    <x v="0"/>
    <x v="0"/>
    <m/>
    <m/>
    <n v="5"/>
    <n v="5"/>
    <n v="3"/>
    <n v="5"/>
    <n v="5"/>
    <n v="5"/>
    <n v="5"/>
    <n v="5"/>
    <n v="5"/>
    <n v="5"/>
    <n v="5"/>
    <n v="4"/>
    <n v="5"/>
    <n v="4"/>
    <n v="5"/>
    <n v="4"/>
    <n v="4"/>
    <n v="4"/>
    <n v="4"/>
    <n v="4"/>
    <n v="4"/>
    <n v="5"/>
    <n v="5"/>
    <n v="5"/>
  </r>
  <r>
    <n v="3"/>
    <s v="เกษตรศาสตร์ ทรัพยากรธรรมชาติและสิ่งแวดล้อม"/>
    <s v="การจัดการทรัพยากรธรรมชาติและสิ่งแวดล้อม"/>
    <m/>
    <n v="1"/>
    <m/>
    <x v="0"/>
    <x v="1"/>
    <m/>
    <x v="0"/>
    <x v="0"/>
    <m/>
    <m/>
    <n v="5"/>
    <n v="5"/>
    <n v="5"/>
    <n v="4"/>
    <n v="4"/>
    <n v="4"/>
    <n v="3"/>
    <n v="4"/>
    <n v="3"/>
    <n v="3"/>
    <n v="3"/>
    <n v="2"/>
    <n v="2"/>
    <n v="2"/>
    <n v="3"/>
    <n v="3"/>
    <n v="4"/>
    <n v="4"/>
    <n v="4"/>
    <n v="4"/>
    <n v="4"/>
    <n v="3"/>
    <n v="3"/>
    <n v="4"/>
  </r>
  <r>
    <n v="2"/>
    <s v="สถาปัตยกรรมศาสตร์"/>
    <s v="ศิลปะและการออกแบบ"/>
    <m/>
    <n v="1"/>
    <m/>
    <x v="0"/>
    <x v="1"/>
    <m/>
    <x v="0"/>
    <x v="1"/>
    <m/>
    <m/>
    <n v="5"/>
    <n v="5"/>
    <n v="5"/>
    <n v="5"/>
    <n v="4"/>
    <n v="5"/>
    <n v="3"/>
    <n v="5"/>
    <n v="5"/>
    <n v="5"/>
    <n v="3"/>
    <n v="1"/>
    <n v="2"/>
    <n v="3"/>
    <n v="4"/>
    <n v="4"/>
    <n v="4"/>
    <n v="4"/>
    <n v="4"/>
    <n v="5"/>
    <n v="5"/>
    <n v="4"/>
    <n v="5"/>
    <n v="4"/>
  </r>
  <r>
    <n v="2"/>
    <s v="สถาปัตยกรรมศาสตร์"/>
    <s v="ศิลปะและการออกแบบ"/>
    <m/>
    <n v="1"/>
    <n v="1"/>
    <x v="1"/>
    <x v="1"/>
    <m/>
    <x v="0"/>
    <x v="0"/>
    <m/>
    <m/>
    <n v="4"/>
    <n v="4"/>
    <n v="3"/>
    <n v="4"/>
    <n v="4"/>
    <n v="4"/>
    <n v="3"/>
    <n v="5"/>
    <n v="5"/>
    <n v="4"/>
    <n v="3"/>
    <n v="3"/>
    <n v="3"/>
    <n v="3"/>
    <n v="4"/>
    <n v="4"/>
    <n v="4"/>
    <n v="4"/>
    <n v="4"/>
    <n v="5"/>
    <n v="4"/>
    <n v="4"/>
    <n v="4"/>
    <n v="5"/>
  </r>
  <r>
    <n v="2"/>
    <s v="พลังงานทดแทน"/>
    <s v="พลังงานทดแทน"/>
    <m/>
    <n v="1"/>
    <n v="1"/>
    <x v="1"/>
    <x v="1"/>
    <m/>
    <x v="0"/>
    <x v="0"/>
    <m/>
    <m/>
    <n v="4"/>
    <n v="4"/>
    <n v="3"/>
    <n v="4"/>
    <n v="4"/>
    <n v="4"/>
    <n v="4"/>
    <n v="4"/>
    <n v="4"/>
    <n v="4"/>
    <n v="4"/>
    <n v="4"/>
    <n v="4"/>
    <n v="3"/>
    <n v="4"/>
    <n v="4"/>
    <n v="4"/>
    <n v="4"/>
    <n v="4"/>
    <n v="4"/>
    <n v="4"/>
    <n v="4"/>
    <n v="4"/>
    <n v="4"/>
  </r>
  <r>
    <n v="2"/>
    <s v="พลังงานทดแทน"/>
    <s v="พลังงานทดแทน"/>
    <m/>
    <n v="1"/>
    <m/>
    <x v="0"/>
    <x v="1"/>
    <m/>
    <x v="0"/>
    <x v="0"/>
    <m/>
    <m/>
    <n v="4"/>
    <n v="3"/>
    <n v="4"/>
    <n v="4"/>
    <n v="4"/>
    <n v="4"/>
    <n v="4"/>
    <n v="3"/>
    <n v="3"/>
    <n v="4"/>
    <n v="5"/>
    <n v="4"/>
    <n v="4"/>
    <n v="4"/>
    <n v="5"/>
    <n v="4"/>
    <n v="4"/>
    <n v="4"/>
    <n v="5"/>
    <n v="5"/>
    <n v="5"/>
    <n v="4"/>
    <n v="4"/>
    <n v="4"/>
  </r>
  <r>
    <n v="3"/>
    <s v="พลังงานทดแทน"/>
    <s v="พลังงานทดแทน"/>
    <m/>
    <m/>
    <n v="1"/>
    <x v="0"/>
    <x v="0"/>
    <m/>
    <x v="0"/>
    <x v="0"/>
    <m/>
    <m/>
    <n v="3"/>
    <n v="4"/>
    <n v="3"/>
    <n v="4"/>
    <n v="4"/>
    <n v="4"/>
    <n v="3"/>
    <n v="3"/>
    <n v="4"/>
    <n v="4"/>
    <n v="3"/>
    <n v="2"/>
    <n v="2"/>
    <n v="2"/>
    <n v="4"/>
    <n v="3"/>
    <n v="3"/>
    <n v="3"/>
    <n v="4"/>
    <n v="4"/>
    <n v="4"/>
    <n v="4"/>
    <n v="3"/>
    <n v="3"/>
  </r>
  <r>
    <n v="2"/>
    <s v="วิศวกรรมศาสตร์"/>
    <s v="ไม่ระบุ"/>
    <m/>
    <m/>
    <m/>
    <x v="1"/>
    <x v="1"/>
    <m/>
    <x v="0"/>
    <x v="0"/>
    <m/>
    <m/>
    <n v="3"/>
    <n v="3"/>
    <n v="3"/>
    <n v="4"/>
    <n v="4"/>
    <n v="4"/>
    <n v="4"/>
    <n v="4"/>
    <n v="3"/>
    <n v="4"/>
    <n v="2"/>
    <n v="3"/>
    <n v="2"/>
    <n v="3"/>
    <n v="4"/>
    <n v="4"/>
    <n v="4"/>
    <n v="4"/>
    <n v="4"/>
    <n v="4"/>
    <n v="5"/>
    <n v="4"/>
    <n v="5"/>
    <n v="4"/>
  </r>
  <r>
    <n v="2"/>
    <s v="วิศวกรรมศาสตร์"/>
    <s v="วิศวกรรมการจัดการ"/>
    <m/>
    <n v="1"/>
    <m/>
    <x v="0"/>
    <x v="1"/>
    <m/>
    <x v="0"/>
    <x v="0"/>
    <m/>
    <m/>
    <n v="5"/>
    <n v="2"/>
    <n v="3"/>
    <n v="3"/>
    <n v="4"/>
    <n v="4"/>
    <n v="1"/>
    <n v="3"/>
    <n v="3"/>
    <n v="3"/>
    <n v="3"/>
    <n v="4"/>
    <n v="3"/>
    <n v="4"/>
    <n v="4"/>
    <n v="3"/>
    <n v="3"/>
    <n v="4"/>
    <n v="4"/>
    <n v="3"/>
    <n v="3"/>
    <n v="2"/>
    <n v="2"/>
    <n v="2"/>
  </r>
  <r>
    <n v="2"/>
    <s v="วิศวกรรมศาสตร์"/>
    <s v="วิศวกรรมการจัดการ"/>
    <m/>
    <m/>
    <m/>
    <x v="0"/>
    <x v="1"/>
    <m/>
    <x v="0"/>
    <x v="1"/>
    <m/>
    <m/>
    <n v="4"/>
    <n v="5"/>
    <n v="4"/>
    <n v="5"/>
    <n v="5"/>
    <n v="5"/>
    <n v="5"/>
    <n v="5"/>
    <n v="4"/>
    <n v="3"/>
    <n v="1"/>
    <n v="1"/>
    <n v="1"/>
    <n v="1"/>
    <n v="3"/>
    <n v="3"/>
    <n v="4"/>
    <n v="4"/>
    <n v="5"/>
    <n v="5"/>
    <n v="5"/>
    <n v="5"/>
    <n v="5"/>
    <n v="5"/>
  </r>
  <r>
    <n v="3"/>
    <s v="วิศวกรรมศาสตร์"/>
    <s v="วิศวกรรมไฟฟ้า"/>
    <m/>
    <n v="1"/>
    <n v="1"/>
    <x v="1"/>
    <x v="0"/>
    <m/>
    <x v="0"/>
    <x v="0"/>
    <m/>
    <m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2"/>
    <s v="วิศวกรรมศาสตร์"/>
    <s v="วิศวกรรมการจัดการ"/>
    <m/>
    <n v="1"/>
    <n v="1"/>
    <x v="1"/>
    <x v="1"/>
    <m/>
    <x v="0"/>
    <x v="0"/>
    <m/>
    <m/>
    <n v="5"/>
    <n v="4"/>
    <n v="3"/>
    <n v="4"/>
    <m/>
    <n v="4"/>
    <n v="3"/>
    <n v="4"/>
    <n v="4"/>
    <n v="4"/>
    <n v="3"/>
    <n v="3"/>
    <n v="3"/>
    <n v="3"/>
    <n v="4"/>
    <n v="4"/>
    <n v="4"/>
    <n v="4"/>
    <n v="5"/>
    <n v="5"/>
    <n v="5"/>
    <n v="4"/>
    <n v="4"/>
    <n v="5"/>
  </r>
  <r>
    <n v="2"/>
    <s v="วิศวกรรมศาสตร์"/>
    <s v="วิศวกรรมโยธา"/>
    <m/>
    <m/>
    <n v="1"/>
    <x v="0"/>
    <x v="1"/>
    <n v="1"/>
    <x v="0"/>
    <x v="0"/>
    <m/>
    <m/>
    <n v="5"/>
    <n v="3"/>
    <n v="3"/>
    <n v="4"/>
    <n v="3"/>
    <n v="5"/>
    <n v="2"/>
    <n v="4"/>
    <n v="4"/>
    <n v="4"/>
    <n v="4"/>
    <n v="3"/>
    <n v="3"/>
    <n v="3"/>
    <n v="4"/>
    <n v="4"/>
    <n v="4"/>
    <n v="4"/>
    <n v="4"/>
    <n v="4"/>
    <n v="4"/>
    <n v="3"/>
    <n v="3"/>
    <n v="4"/>
  </r>
  <r>
    <n v="3"/>
    <s v="วิทยาศาสตร์"/>
    <s v="เทคโนโลยีชีวภาพ"/>
    <m/>
    <n v="1"/>
    <m/>
    <x v="0"/>
    <x v="1"/>
    <m/>
    <x v="0"/>
    <x v="0"/>
    <m/>
    <m/>
    <n v="4"/>
    <n v="4"/>
    <n v="4"/>
    <n v="4"/>
    <n v="4"/>
    <n v="4"/>
    <n v="4"/>
    <n v="4"/>
    <n v="4"/>
    <n v="4"/>
    <n v="3"/>
    <n v="3"/>
    <n v="3"/>
    <n v="3"/>
    <n v="4"/>
    <n v="4"/>
    <n v="4"/>
    <n v="4"/>
    <n v="4"/>
    <n v="4"/>
    <n v="3"/>
    <n v="4"/>
    <n v="4"/>
    <n v="4"/>
  </r>
  <r>
    <n v="2"/>
    <s v="สถาปัตยกรรมศาสตร์"/>
    <s v="ศิลปะและการออกแบบ"/>
    <m/>
    <n v="1"/>
    <m/>
    <x v="0"/>
    <x v="1"/>
    <n v="1"/>
    <x v="0"/>
    <x v="0"/>
    <m/>
    <m/>
    <n v="5"/>
    <n v="5"/>
    <n v="3"/>
    <n v="5"/>
    <n v="5"/>
    <n v="5"/>
    <n v="4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2"/>
    <s v="สถาปัตยกรรมศาสตร์"/>
    <s v="ศิลปะและการออกแบบ"/>
    <m/>
    <m/>
    <m/>
    <x v="0"/>
    <x v="0"/>
    <n v="1"/>
    <x v="0"/>
    <x v="0"/>
    <m/>
    <m/>
    <n v="4"/>
    <n v="3"/>
    <n v="5"/>
    <n v="4"/>
    <n v="4"/>
    <n v="4"/>
    <n v="4"/>
    <n v="5"/>
    <n v="4"/>
    <n v="5"/>
    <n v="2"/>
    <n v="2"/>
    <n v="2"/>
    <n v="2"/>
    <n v="4"/>
    <n v="3"/>
    <n v="4"/>
    <n v="4"/>
    <n v="4"/>
    <n v="4"/>
    <n v="5"/>
    <n v="5"/>
    <n v="5"/>
    <n v="5"/>
  </r>
  <r>
    <n v="2"/>
    <s v="วิศวกรรมศาสตร์"/>
    <s v="วิศวกรรมการจัดการ"/>
    <m/>
    <n v="1"/>
    <m/>
    <x v="0"/>
    <x v="1"/>
    <m/>
    <x v="0"/>
    <x v="0"/>
    <m/>
    <n v="1"/>
    <n v="4"/>
    <n v="4"/>
    <n v="3"/>
    <n v="4"/>
    <n v="4"/>
    <n v="3"/>
    <n v="3"/>
    <n v="4"/>
    <n v="2"/>
    <n v="3"/>
    <n v="3"/>
    <n v="3"/>
    <n v="2"/>
    <n v="2"/>
    <n v="4"/>
    <n v="4"/>
    <n v="4"/>
    <n v="4"/>
    <n v="4"/>
    <n v="4"/>
    <n v="4"/>
    <n v="4"/>
    <n v="4"/>
    <n v="4"/>
  </r>
  <r>
    <n v="2"/>
    <s v="วิศวกรรมศาสตร์"/>
    <s v="วิศวกรรมการจัดการ"/>
    <m/>
    <n v="1"/>
    <m/>
    <x v="0"/>
    <x v="1"/>
    <m/>
    <x v="0"/>
    <x v="0"/>
    <m/>
    <m/>
    <n v="5"/>
    <n v="4"/>
    <n v="2"/>
    <n v="4"/>
    <n v="4"/>
    <n v="4"/>
    <n v="3"/>
    <n v="4"/>
    <n v="3"/>
    <n v="3"/>
    <n v="3"/>
    <n v="2"/>
    <n v="2"/>
    <n v="2"/>
    <n v="4"/>
    <n v="4"/>
    <n v="4"/>
    <n v="4"/>
    <n v="4"/>
    <n v="4"/>
    <n v="4"/>
    <n v="4"/>
    <n v="4"/>
    <n v="4"/>
  </r>
  <r>
    <n v="3"/>
    <s v="วิทยาศาสตร์"/>
    <s v="ฟิสิกส์ประยุกต์"/>
    <m/>
    <n v="1"/>
    <m/>
    <x v="0"/>
    <x v="1"/>
    <m/>
    <x v="0"/>
    <x v="0"/>
    <m/>
    <m/>
    <n v="5"/>
    <n v="5"/>
    <n v="5"/>
    <n v="5"/>
    <n v="5"/>
    <n v="5"/>
    <n v="5"/>
    <n v="5"/>
    <n v="5"/>
    <n v="5"/>
    <n v="4"/>
    <n v="5"/>
    <n v="5"/>
    <n v="5"/>
    <n v="5"/>
    <n v="5"/>
    <n v="5"/>
    <n v="5"/>
    <n v="5"/>
    <n v="5"/>
    <n v="5"/>
    <n v="4"/>
    <n v="4"/>
    <n v="4"/>
  </r>
  <r>
    <n v="3"/>
    <s v="วิทยาศาสตร์"/>
    <s v="ชีวเคมี"/>
    <m/>
    <n v="1"/>
    <m/>
    <x v="0"/>
    <x v="1"/>
    <m/>
    <x v="0"/>
    <x v="1"/>
    <m/>
    <m/>
    <n v="4"/>
    <n v="3"/>
    <n v="4"/>
    <n v="5"/>
    <n v="4"/>
    <n v="3"/>
    <n v="4"/>
    <n v="4"/>
    <n v="3"/>
    <n v="4"/>
    <m/>
    <n v="3"/>
    <n v="3"/>
    <n v="3"/>
    <n v="4"/>
    <n v="4"/>
    <n v="4"/>
    <n v="4"/>
    <n v="5"/>
    <n v="5"/>
    <n v="4"/>
    <n v="4"/>
    <n v="4"/>
    <n v="4"/>
  </r>
  <r>
    <n v="2"/>
    <s v="มนุษยศาสตร์"/>
    <s v="ไม่ระบุ"/>
    <m/>
    <n v="1"/>
    <m/>
    <x v="0"/>
    <x v="1"/>
    <m/>
    <x v="0"/>
    <x v="0"/>
    <m/>
    <m/>
    <n v="5"/>
    <n v="4"/>
    <n v="4"/>
    <n v="3"/>
    <n v="3"/>
    <n v="5"/>
    <n v="5"/>
    <n v="5"/>
    <n v="5"/>
    <n v="5"/>
    <n v="4"/>
    <n v="5"/>
    <n v="4"/>
    <n v="4"/>
    <n v="4"/>
    <n v="4"/>
    <n v="4"/>
    <n v="4"/>
    <n v="4"/>
    <n v="4"/>
    <n v="4"/>
    <n v="4"/>
    <n v="4"/>
    <n v="4"/>
  </r>
  <r>
    <n v="2"/>
    <s v="มนุษยศาสตร์"/>
    <s v="ภาษาไทย"/>
    <m/>
    <n v="1"/>
    <m/>
    <x v="0"/>
    <x v="1"/>
    <m/>
    <x v="0"/>
    <x v="0"/>
    <m/>
    <m/>
    <n v="5"/>
    <n v="3"/>
    <n v="5"/>
    <n v="4"/>
    <n v="4"/>
    <n v="3"/>
    <n v="4"/>
    <n v="4"/>
    <n v="4"/>
    <n v="4"/>
    <n v="3"/>
    <n v="3"/>
    <n v="2"/>
    <n v="2"/>
    <n v="4"/>
    <n v="4"/>
    <n v="4"/>
    <n v="4"/>
    <n v="4"/>
    <n v="4"/>
    <n v="4"/>
    <n v="3"/>
    <n v="3"/>
    <n v="4"/>
  </r>
  <r>
    <n v="1"/>
    <s v="สหเวชศาสตร์"/>
    <m/>
    <m/>
    <n v="1"/>
    <n v="1"/>
    <x v="0"/>
    <x v="0"/>
    <m/>
    <x v="0"/>
    <x v="0"/>
    <m/>
    <m/>
    <n v="5"/>
    <n v="5"/>
    <n v="5"/>
    <n v="5"/>
    <n v="5"/>
    <n v="5"/>
    <n v="4"/>
    <n v="4"/>
    <n v="4"/>
    <n v="5"/>
    <n v="4"/>
    <n v="4"/>
    <n v="3"/>
    <n v="3"/>
    <n v="4"/>
    <n v="4"/>
    <n v="4"/>
    <n v="4"/>
    <n v="5"/>
    <n v="5"/>
    <n v="5"/>
    <n v="5"/>
    <n v="5"/>
    <n v="5"/>
  </r>
  <r>
    <n v="1"/>
    <s v="สหเวชศาสตร์"/>
    <m/>
    <m/>
    <n v="1"/>
    <m/>
    <x v="0"/>
    <x v="1"/>
    <m/>
    <x v="0"/>
    <x v="0"/>
    <m/>
    <m/>
    <n v="4"/>
    <n v="4"/>
    <n v="5"/>
    <n v="4"/>
    <n v="4"/>
    <n v="4"/>
    <n v="4"/>
    <n v="4"/>
    <n v="4"/>
    <n v="4"/>
    <n v="5"/>
    <n v="4"/>
    <n v="4"/>
    <n v="5"/>
    <n v="4"/>
    <n v="4"/>
    <n v="4"/>
    <n v="4"/>
    <n v="4"/>
    <n v="4"/>
    <n v="4"/>
    <n v="4"/>
    <n v="4"/>
    <n v="5"/>
  </r>
  <r>
    <n v="3"/>
    <s v="วิทยาศาสตร์"/>
    <s v="เทคโนโลยีสารสนเทศ"/>
    <m/>
    <n v="1"/>
    <m/>
    <x v="0"/>
    <x v="1"/>
    <m/>
    <x v="0"/>
    <x v="0"/>
    <m/>
    <m/>
    <n v="5"/>
    <n v="4"/>
    <n v="3"/>
    <n v="4"/>
    <n v="4"/>
    <n v="4"/>
    <n v="3"/>
    <n v="3"/>
    <n v="4"/>
    <n v="4"/>
    <n v="3"/>
    <n v="3"/>
    <n v="3"/>
    <n v="3"/>
    <n v="4"/>
    <n v="4"/>
    <n v="4"/>
    <n v="4"/>
    <n v="5"/>
    <n v="5"/>
    <n v="4"/>
    <n v="4"/>
    <n v="4"/>
    <n v="4"/>
  </r>
  <r>
    <n v="2"/>
    <s v="วิทยาศาสตร์"/>
    <s v="ฟิสิกส์ประยุกต์"/>
    <m/>
    <n v="1"/>
    <m/>
    <x v="0"/>
    <x v="1"/>
    <m/>
    <x v="0"/>
    <x v="0"/>
    <m/>
    <m/>
    <n v="5"/>
    <n v="3"/>
    <n v="4"/>
    <n v="5"/>
    <n v="5"/>
    <n v="4"/>
    <n v="4"/>
    <n v="4"/>
    <n v="4"/>
    <n v="4"/>
    <n v="2"/>
    <n v="2"/>
    <n v="2"/>
    <n v="3"/>
    <n v="4"/>
    <n v="4"/>
    <n v="5"/>
    <m/>
    <n v="4"/>
    <n v="4"/>
    <n v="5"/>
    <n v="4"/>
    <n v="4"/>
    <n v="4"/>
  </r>
  <r>
    <n v="2"/>
    <s v="มนุษยศาสตร์"/>
    <s v="วิทยาการดนตรีและนาฏศิลป์"/>
    <m/>
    <n v="1"/>
    <m/>
    <x v="0"/>
    <x v="1"/>
    <m/>
    <x v="0"/>
    <x v="0"/>
    <m/>
    <m/>
    <n v="4"/>
    <n v="5"/>
    <n v="4"/>
    <n v="4"/>
    <n v="4"/>
    <n v="5"/>
    <n v="4"/>
    <n v="4"/>
    <n v="4"/>
    <n v="5"/>
    <n v="3"/>
    <n v="3"/>
    <n v="3"/>
    <n v="3"/>
    <n v="4"/>
    <n v="4"/>
    <n v="5"/>
    <n v="5"/>
    <n v="5"/>
    <n v="5"/>
    <n v="5"/>
    <n v="4"/>
    <n v="4"/>
    <n v="4"/>
  </r>
  <r>
    <n v="2"/>
    <s v="มนุษยศาสตร์"/>
    <s v="ไม่ระบุ"/>
    <m/>
    <n v="1"/>
    <m/>
    <x v="0"/>
    <x v="1"/>
    <m/>
    <x v="0"/>
    <x v="0"/>
    <m/>
    <m/>
    <n v="4"/>
    <n v="4"/>
    <n v="4"/>
    <n v="4"/>
    <n v="5"/>
    <n v="4"/>
    <n v="4"/>
    <n v="3"/>
    <n v="4"/>
    <n v="5"/>
    <n v="4"/>
    <n v="4"/>
    <n v="4"/>
    <n v="4"/>
    <n v="4"/>
    <n v="4"/>
    <n v="4"/>
    <n v="4"/>
    <n v="4"/>
    <n v="4"/>
    <n v="4"/>
    <n v="4"/>
    <n v="4"/>
    <n v="4"/>
  </r>
  <r>
    <n v="2"/>
    <s v="มนุษยศาสตร์"/>
    <s v="วิทยาการดนตรีและนาฏศิลป์"/>
    <m/>
    <n v="1"/>
    <m/>
    <x v="0"/>
    <x v="1"/>
    <m/>
    <x v="0"/>
    <x v="0"/>
    <m/>
    <m/>
    <n v="5"/>
    <n v="4"/>
    <n v="4"/>
    <n v="5"/>
    <n v="5"/>
    <n v="5"/>
    <n v="4"/>
    <n v="5"/>
    <n v="5"/>
    <n v="4"/>
    <n v="5"/>
    <n v="5"/>
    <n v="5"/>
    <n v="5"/>
    <n v="5"/>
    <n v="5"/>
    <n v="5"/>
    <n v="5"/>
    <n v="5"/>
    <n v="5"/>
    <n v="5"/>
    <n v="4"/>
    <n v="5"/>
    <n v="5"/>
  </r>
  <r>
    <n v="3"/>
    <s v="วิทยาศาสตร์"/>
    <s v="เทคโนโลยีสารสนเทศ"/>
    <m/>
    <n v="1"/>
    <m/>
    <x v="0"/>
    <x v="1"/>
    <m/>
    <x v="0"/>
    <x v="0"/>
    <m/>
    <m/>
    <n v="4"/>
    <n v="4"/>
    <n v="4"/>
    <n v="4"/>
    <n v="4"/>
    <n v="4"/>
    <n v="3"/>
    <n v="4"/>
    <n v="4"/>
    <n v="4"/>
    <n v="2"/>
    <n v="2"/>
    <n v="2"/>
    <n v="2"/>
    <n v="4"/>
    <n v="4"/>
    <n v="4"/>
    <n v="4"/>
    <n v="4"/>
    <n v="4"/>
    <n v="4"/>
    <n v="4"/>
    <n v="4"/>
    <n v="4"/>
  </r>
  <r>
    <n v="3"/>
    <s v="ศึกษาศาสตร์"/>
    <s v="การศึกษา"/>
    <m/>
    <n v="1"/>
    <m/>
    <x v="0"/>
    <x v="1"/>
    <m/>
    <x v="0"/>
    <x v="0"/>
    <m/>
    <m/>
    <n v="5"/>
    <n v="4"/>
    <n v="5"/>
    <n v="5"/>
    <n v="5"/>
    <n v="4"/>
    <n v="5"/>
    <n v="5"/>
    <n v="5"/>
    <n v="5"/>
    <n v="4"/>
    <n v="5"/>
    <n v="5"/>
    <n v="5"/>
    <n v="5"/>
    <n v="4"/>
    <n v="5"/>
    <n v="5"/>
    <n v="4"/>
    <n v="5"/>
    <n v="5"/>
    <n v="5"/>
    <n v="4"/>
    <n v="5"/>
  </r>
  <r>
    <n v="3"/>
    <s v="ศึกษาศาสตร์"/>
    <s v="การศึกษา"/>
    <m/>
    <n v="1"/>
    <n v="1"/>
    <x v="0"/>
    <x v="1"/>
    <n v="1"/>
    <x v="0"/>
    <x v="0"/>
    <m/>
    <m/>
    <n v="4"/>
    <n v="4"/>
    <n v="5"/>
    <n v="5"/>
    <n v="5"/>
    <n v="5"/>
    <n v="5"/>
    <n v="5"/>
    <n v="5"/>
    <n v="5"/>
    <n v="4"/>
    <n v="4"/>
    <n v="5"/>
    <n v="5"/>
    <n v="4"/>
    <n v="4"/>
    <n v="4"/>
    <n v="4"/>
    <n v="5"/>
    <n v="5"/>
    <n v="5"/>
    <n v="5"/>
    <n v="5"/>
    <n v="5"/>
  </r>
  <r>
    <n v="3"/>
    <s v="ศึกษาศาสตร์"/>
    <s v="การบริหารการศึกษา"/>
    <m/>
    <m/>
    <n v="1"/>
    <x v="0"/>
    <x v="1"/>
    <m/>
    <x v="0"/>
    <x v="0"/>
    <m/>
    <m/>
    <n v="4"/>
    <n v="4"/>
    <n v="4"/>
    <n v="4"/>
    <n v="4"/>
    <n v="4"/>
    <n v="2"/>
    <n v="3"/>
    <n v="2"/>
    <n v="3"/>
    <n v="4"/>
    <n v="3"/>
    <n v="3"/>
    <n v="3"/>
    <n v="4"/>
    <n v="4"/>
    <n v="4"/>
    <n v="4"/>
    <n v="4"/>
    <n v="4"/>
    <n v="3"/>
    <n v="4"/>
    <n v="3"/>
    <n v="3"/>
  </r>
  <r>
    <n v="3"/>
    <s v="มนุษยศาสตร์"/>
    <s v="ภาษาศาสตร์"/>
    <m/>
    <n v="1"/>
    <m/>
    <x v="1"/>
    <x v="1"/>
    <m/>
    <x v="1"/>
    <x v="0"/>
    <m/>
    <m/>
    <n v="5"/>
    <n v="5"/>
    <n v="5"/>
    <n v="4"/>
    <n v="4"/>
    <n v="5"/>
    <n v="3"/>
    <n v="5"/>
    <n v="4"/>
    <n v="5"/>
    <n v="4"/>
    <n v="1"/>
    <n v="4"/>
    <n v="5"/>
    <n v="4"/>
    <n v="4"/>
    <n v="5"/>
    <n v="4"/>
    <n v="5"/>
    <m/>
    <n v="5"/>
    <n v="4"/>
    <n v="4"/>
    <n v="5"/>
  </r>
  <r>
    <n v="3"/>
    <s v="พลังงานทดแทน"/>
    <s v="พลังงานทดแทน"/>
    <m/>
    <n v="1"/>
    <n v="1"/>
    <x v="1"/>
    <x v="0"/>
    <m/>
    <x v="0"/>
    <x v="0"/>
    <m/>
    <m/>
    <n v="5"/>
    <n v="5"/>
    <n v="5"/>
    <n v="5"/>
    <n v="5"/>
    <n v="5"/>
    <n v="3"/>
    <n v="5"/>
    <n v="5"/>
    <n v="5"/>
    <n v="3"/>
    <n v="3"/>
    <n v="2"/>
    <n v="2"/>
    <n v="4"/>
    <n v="4"/>
    <n v="5"/>
    <n v="5"/>
    <n v="3"/>
    <n v="5"/>
    <n v="4"/>
    <n v="4"/>
    <n v="4"/>
    <n v="4"/>
  </r>
  <r>
    <n v="2"/>
    <s v="สาธาณสุขศาสตร์"/>
    <s v="สาธารณสุขศาสตร์"/>
    <m/>
    <n v="1"/>
    <n v="1"/>
    <x v="0"/>
    <x v="0"/>
    <m/>
    <x v="0"/>
    <x v="0"/>
    <m/>
    <m/>
    <n v="5"/>
    <n v="4"/>
    <n v="4"/>
    <n v="5"/>
    <n v="5"/>
    <n v="4"/>
    <n v="4"/>
    <n v="4"/>
    <n v="5"/>
    <n v="5"/>
    <m/>
    <n v="5"/>
    <n v="5"/>
    <n v="5"/>
    <n v="5"/>
    <n v="5"/>
    <n v="5"/>
    <n v="4"/>
    <n v="5"/>
    <n v="5"/>
    <n v="5"/>
    <n v="5"/>
    <n v="5"/>
    <n v="5"/>
  </r>
  <r>
    <n v="2"/>
    <s v="วิศวกรรมศาสตร์"/>
    <s v="บริหารงานก่อสร้าง"/>
    <m/>
    <n v="1"/>
    <m/>
    <x v="0"/>
    <x v="1"/>
    <m/>
    <x v="0"/>
    <x v="0"/>
    <m/>
    <m/>
    <n v="4"/>
    <n v="4"/>
    <n v="4"/>
    <n v="4"/>
    <n v="4"/>
    <n v="4"/>
    <n v="3"/>
    <n v="4"/>
    <n v="5"/>
    <n v="4"/>
    <n v="2"/>
    <n v="1"/>
    <n v="2"/>
    <n v="2"/>
    <n v="4"/>
    <n v="2"/>
    <n v="4"/>
    <n v="4"/>
    <n v="5"/>
    <n v="5"/>
    <n v="5"/>
    <n v="2"/>
    <n v="2"/>
    <n v="5"/>
  </r>
  <r>
    <s v="ไม่ระบุ"/>
    <m/>
    <m/>
    <m/>
    <m/>
    <m/>
    <x v="0"/>
    <x v="1"/>
    <m/>
    <x v="0"/>
    <x v="1"/>
    <m/>
    <m/>
    <n v="5"/>
    <n v="5"/>
    <n v="5"/>
    <n v="5"/>
    <n v="5"/>
    <n v="5"/>
    <n v="3"/>
    <n v="1"/>
    <n v="4"/>
    <n v="5"/>
    <n v="1"/>
    <n v="1"/>
    <n v="1"/>
    <n v="1"/>
    <n v="4"/>
    <n v="3"/>
    <n v="4"/>
    <n v="4"/>
    <n v="4"/>
    <n v="5"/>
    <n v="4"/>
    <n v="4"/>
    <n v="4"/>
    <n v="4"/>
  </r>
  <r>
    <n v="3"/>
    <s v="ศึกษาศาสตร์"/>
    <s v="การศึกษา"/>
    <m/>
    <n v="1"/>
    <m/>
    <x v="0"/>
    <x v="0"/>
    <m/>
    <x v="0"/>
    <x v="0"/>
    <m/>
    <m/>
    <n v="4"/>
    <n v="4"/>
    <n v="4"/>
    <n v="4"/>
    <n v="4"/>
    <n v="3"/>
    <n v="3"/>
    <n v="3"/>
    <n v="2"/>
    <n v="3"/>
    <n v="4"/>
    <n v="3"/>
    <n v="4"/>
    <n v="4"/>
    <n v="5"/>
    <n v="4"/>
    <n v="5"/>
    <n v="4"/>
    <n v="4"/>
    <n v="4"/>
    <n v="5"/>
    <n v="3"/>
    <n v="3"/>
    <n v="3"/>
  </r>
  <r>
    <n v="1"/>
    <s v="ศึกษาศาสตร์"/>
    <m/>
    <m/>
    <m/>
    <m/>
    <x v="0"/>
    <x v="0"/>
    <m/>
    <x v="0"/>
    <x v="0"/>
    <m/>
    <m/>
    <n v="5"/>
    <n v="5"/>
    <n v="5"/>
    <n v="5"/>
    <n v="5"/>
    <n v="5"/>
    <n v="5"/>
    <n v="5"/>
    <n v="5"/>
    <n v="5"/>
    <n v="5"/>
    <n v="3"/>
    <n v="3"/>
    <n v="3"/>
    <n v="5"/>
    <n v="5"/>
    <n v="5"/>
    <n v="5"/>
    <n v="5"/>
    <n v="5"/>
    <n v="5"/>
    <n v="4"/>
    <n v="4"/>
    <n v="4"/>
  </r>
  <r>
    <n v="3"/>
    <s v="บริหารธุรกิจ"/>
    <s v="บริหารธุรกิจ"/>
    <m/>
    <m/>
    <m/>
    <x v="0"/>
    <x v="1"/>
    <m/>
    <x v="0"/>
    <x v="0"/>
    <m/>
    <n v="1"/>
    <n v="4"/>
    <n v="4"/>
    <n v="4"/>
    <n v="5"/>
    <n v="5"/>
    <n v="4"/>
    <n v="4"/>
    <n v="4"/>
    <n v="4"/>
    <n v="4"/>
    <n v="2"/>
    <n v="2"/>
    <n v="2"/>
    <n v="2"/>
    <n v="4"/>
    <n v="4"/>
    <n v="4"/>
    <n v="4"/>
    <n v="4"/>
    <n v="4"/>
    <n v="4"/>
    <n v="4"/>
    <n v="4"/>
    <n v="4"/>
  </r>
  <r>
    <n v="3"/>
    <s v="สถาปัตยกรรมศาสตร์"/>
    <s v="สถาปัตยกรรมศาสตร์"/>
    <m/>
    <m/>
    <m/>
    <x v="0"/>
    <x v="0"/>
    <m/>
    <x v="0"/>
    <x v="0"/>
    <m/>
    <m/>
    <n v="4"/>
    <n v="4"/>
    <n v="3"/>
    <n v="5"/>
    <n v="5"/>
    <n v="4"/>
    <n v="3"/>
    <n v="4"/>
    <n v="4"/>
    <n v="4"/>
    <n v="5"/>
    <m/>
    <m/>
    <m/>
    <n v="4"/>
    <n v="4"/>
    <n v="4"/>
    <n v="4"/>
    <n v="4"/>
    <n v="4"/>
    <n v="4"/>
    <n v="3"/>
    <n v="2"/>
    <n v="3"/>
  </r>
  <r>
    <n v="3"/>
    <s v="มนุษยศาสตร์"/>
    <s v="ภาษาไทย"/>
    <m/>
    <n v="1"/>
    <m/>
    <x v="0"/>
    <x v="1"/>
    <m/>
    <x v="0"/>
    <x v="0"/>
    <m/>
    <m/>
    <n v="5"/>
    <n v="5"/>
    <n v="5"/>
    <n v="5"/>
    <n v="5"/>
    <n v="4"/>
    <n v="4"/>
    <n v="5"/>
    <n v="5"/>
    <n v="5"/>
    <n v="5"/>
    <n v="5"/>
    <n v="5"/>
    <n v="5"/>
    <n v="5"/>
    <n v="5"/>
    <n v="5"/>
    <n v="5"/>
    <n v="5"/>
    <n v="5"/>
    <n v="5"/>
    <n v="5"/>
    <n v="5"/>
    <n v="5"/>
  </r>
  <r>
    <n v="3"/>
    <s v="บริหารธุรกิจ"/>
    <s v="บริหารธุรกิจ"/>
    <m/>
    <n v="1"/>
    <m/>
    <x v="0"/>
    <x v="1"/>
    <m/>
    <x v="0"/>
    <x v="0"/>
    <m/>
    <m/>
    <n v="4"/>
    <n v="4"/>
    <n v="4"/>
    <n v="5"/>
    <n v="5"/>
    <n v="4"/>
    <n v="3"/>
    <n v="4"/>
    <n v="3"/>
    <n v="3"/>
    <n v="4"/>
    <n v="2"/>
    <n v="2"/>
    <n v="2"/>
    <n v="4"/>
    <n v="4"/>
    <n v="4"/>
    <n v="4"/>
    <n v="4"/>
    <n v="5"/>
    <n v="5"/>
    <n v="4"/>
    <n v="4"/>
    <n v="4"/>
  </r>
  <r>
    <n v="3"/>
    <s v="วิทยาศาสตร์"/>
    <s v="เคมี"/>
    <m/>
    <n v="1"/>
    <m/>
    <x v="0"/>
    <x v="1"/>
    <n v="1"/>
    <x v="0"/>
    <x v="0"/>
    <m/>
    <m/>
    <n v="5"/>
    <n v="5"/>
    <n v="4"/>
    <n v="5"/>
    <n v="5"/>
    <n v="4"/>
    <n v="4"/>
    <n v="4"/>
    <n v="4"/>
    <n v="5"/>
    <n v="2"/>
    <n v="2"/>
    <n v="2"/>
    <n v="2"/>
    <n v="4"/>
    <n v="4"/>
    <n v="4"/>
    <n v="4"/>
    <n v="5"/>
    <n v="5"/>
    <n v="5"/>
    <n v="5"/>
    <n v="4"/>
    <n v="5"/>
  </r>
  <r>
    <n v="3"/>
    <s v="พลังงานทดแทน"/>
    <s v="พลังงานทดแทน"/>
    <m/>
    <m/>
    <n v="1"/>
    <x v="0"/>
    <x v="1"/>
    <m/>
    <x v="0"/>
    <x v="0"/>
    <m/>
    <m/>
    <n v="4"/>
    <n v="2"/>
    <n v="2"/>
    <n v="4"/>
    <n v="4"/>
    <n v="2"/>
    <n v="3"/>
    <n v="4"/>
    <n v="3"/>
    <n v="5"/>
    <n v="5"/>
    <n v="4"/>
    <n v="4"/>
    <n v="4"/>
    <n v="5"/>
    <n v="5"/>
    <n v="5"/>
    <n v="4"/>
    <n v="5"/>
    <n v="5"/>
    <n v="5"/>
    <n v="3"/>
    <n v="3"/>
    <n v="4"/>
  </r>
  <r>
    <n v="2"/>
    <s v="ศึกษาศาสตร์"/>
    <s v="เทคโนโลยีและสื่อสารการศึกษา"/>
    <m/>
    <m/>
    <m/>
    <x v="0"/>
    <x v="1"/>
    <m/>
    <x v="0"/>
    <x v="1"/>
    <m/>
    <m/>
    <n v="3"/>
    <n v="4"/>
    <n v="3"/>
    <n v="4"/>
    <n v="4"/>
    <n v="5"/>
    <n v="2"/>
    <n v="5"/>
    <n v="4"/>
    <n v="5"/>
    <n v="3"/>
    <n v="1"/>
    <n v="2"/>
    <n v="3"/>
    <n v="5"/>
    <n v="3"/>
    <n v="5"/>
    <n v="3"/>
    <n v="4"/>
    <n v="4"/>
    <n v="5"/>
    <n v="3"/>
    <n v="4"/>
    <n v="4"/>
  </r>
  <r>
    <n v="3"/>
    <s v="พลังงานทดแทน"/>
    <s v="พลังงานทดแทน"/>
    <m/>
    <m/>
    <n v="1"/>
    <x v="1"/>
    <x v="1"/>
    <m/>
    <x v="0"/>
    <x v="0"/>
    <m/>
    <m/>
    <n v="4"/>
    <n v="4"/>
    <n v="4"/>
    <n v="4"/>
    <n v="4"/>
    <n v="3"/>
    <n v="2"/>
    <n v="3"/>
    <n v="4"/>
    <n v="4"/>
    <n v="3"/>
    <n v="3"/>
    <n v="4"/>
    <n v="4"/>
    <n v="4"/>
    <n v="4"/>
    <n v="4"/>
    <n v="4"/>
    <n v="5"/>
    <n v="5"/>
    <n v="4"/>
    <n v="4"/>
    <n v="4"/>
    <n v="4"/>
  </r>
  <r>
    <n v="2"/>
    <s v="วิศวกรรมศาสตร์"/>
    <s v="วิศวกรรมไฟฟ้า"/>
    <m/>
    <m/>
    <n v="1"/>
    <x v="0"/>
    <x v="1"/>
    <m/>
    <x v="0"/>
    <x v="0"/>
    <m/>
    <m/>
    <n v="5"/>
    <n v="3"/>
    <n v="3"/>
    <n v="4"/>
    <n v="4"/>
    <n v="4"/>
    <n v="3"/>
    <n v="4"/>
    <n v="4"/>
    <n v="4"/>
    <n v="3"/>
    <n v="1"/>
    <n v="3"/>
    <n v="3"/>
    <n v="4"/>
    <n v="4"/>
    <n v="4"/>
    <n v="4"/>
    <n v="4"/>
    <n v="4"/>
    <n v="4"/>
    <n v="5"/>
    <n v="4"/>
    <n v="4"/>
  </r>
  <r>
    <n v="2"/>
    <s v="วิศวกรรมศาสตร์"/>
    <s v="วิศวกรรมไฟฟ้า"/>
    <m/>
    <m/>
    <m/>
    <x v="1"/>
    <x v="1"/>
    <m/>
    <x v="0"/>
    <x v="0"/>
    <m/>
    <m/>
    <n v="4"/>
    <n v="4"/>
    <n v="4"/>
    <n v="4"/>
    <n v="4"/>
    <n v="4"/>
    <n v="2"/>
    <n v="4"/>
    <n v="4"/>
    <n v="4"/>
    <n v="3"/>
    <n v="1"/>
    <n v="3"/>
    <n v="3"/>
    <n v="4"/>
    <n v="4"/>
    <n v="4"/>
    <n v="4"/>
    <n v="4"/>
    <n v="4"/>
    <n v="5"/>
    <n v="4"/>
    <n v="4"/>
    <n v="4"/>
  </r>
  <r>
    <n v="2"/>
    <s v="เกษตรศาสตร์ ทรัพยากรธรรมชาติและสิ่งแวดล้อม"/>
    <s v="วิทยาศาสตร์การเกษตร"/>
    <m/>
    <m/>
    <n v="1"/>
    <x v="0"/>
    <x v="1"/>
    <m/>
    <x v="0"/>
    <x v="0"/>
    <m/>
    <m/>
    <n v="4"/>
    <n v="4"/>
    <n v="3"/>
    <n v="5"/>
    <n v="5"/>
    <n v="5"/>
    <n v="3"/>
    <n v="3"/>
    <n v="5"/>
    <n v="5"/>
    <n v="1"/>
    <n v="1"/>
    <n v="1"/>
    <n v="1"/>
    <n v="4"/>
    <n v="4"/>
    <n v="4"/>
    <n v="4"/>
    <n v="4"/>
    <n v="4"/>
    <n v="5"/>
    <n v="4"/>
    <n v="4"/>
    <n v="5"/>
  </r>
  <r>
    <n v="2"/>
    <s v="วิทยาศาสตร์"/>
    <s v="เทคโนโลยีชีวภาพ"/>
    <m/>
    <n v="1"/>
    <m/>
    <x v="0"/>
    <x v="1"/>
    <m/>
    <x v="0"/>
    <x v="0"/>
    <m/>
    <m/>
    <n v="5"/>
    <n v="5"/>
    <n v="5"/>
    <n v="5"/>
    <n v="5"/>
    <n v="5"/>
    <n v="5"/>
    <n v="4"/>
    <n v="4"/>
    <n v="4"/>
    <n v="5"/>
    <n v="4"/>
    <n v="5"/>
    <n v="4"/>
    <n v="5"/>
    <n v="5"/>
    <n v="5"/>
    <n v="5"/>
    <n v="5"/>
    <n v="5"/>
    <n v="5"/>
    <n v="5"/>
    <n v="5"/>
    <n v="5"/>
  </r>
  <r>
    <n v="3"/>
    <s v="เกษตรศาสตร์ ทรัพยากรธรรมชาติและสิ่งแวดล้อม"/>
    <s v="เทคโนโลยีชีวภาพทางการเกษตร"/>
    <m/>
    <n v="1"/>
    <m/>
    <x v="1"/>
    <x v="1"/>
    <m/>
    <x v="0"/>
    <x v="0"/>
    <m/>
    <m/>
    <n v="5"/>
    <n v="4"/>
    <n v="5"/>
    <n v="4"/>
    <n v="5"/>
    <n v="5"/>
    <n v="4"/>
    <n v="4"/>
    <n v="4"/>
    <n v="4"/>
    <n v="3"/>
    <n v="3"/>
    <n v="3"/>
    <n v="3"/>
    <n v="5"/>
    <n v="4"/>
    <n v="4"/>
    <n v="4"/>
    <n v="4"/>
    <n v="4"/>
    <n v="4"/>
    <n v="4"/>
    <n v="4"/>
    <n v="4"/>
  </r>
  <r>
    <n v="2"/>
    <s v="สหเวชศาสตร์"/>
    <s v="กายภาพบำบัด"/>
    <m/>
    <n v="1"/>
    <n v="1"/>
    <x v="1"/>
    <x v="1"/>
    <m/>
    <x v="0"/>
    <x v="0"/>
    <m/>
    <m/>
    <n v="5"/>
    <n v="5"/>
    <n v="5"/>
    <n v="4"/>
    <n v="4"/>
    <n v="4"/>
    <n v="4"/>
    <n v="4"/>
    <n v="4"/>
    <n v="4"/>
    <n v="4"/>
    <n v="4"/>
    <n v="5"/>
    <n v="5"/>
    <n v="5"/>
    <n v="5"/>
    <n v="5"/>
    <n v="5"/>
    <n v="5"/>
    <n v="5"/>
    <n v="5"/>
    <n v="5"/>
    <n v="5"/>
    <n v="5"/>
  </r>
  <r>
    <n v="3"/>
    <s v="สถาปัตยกรรมศาสตร์"/>
    <s v="สถาปัตยกรรมศาสตร์"/>
    <m/>
    <n v="1"/>
    <m/>
    <x v="0"/>
    <x v="0"/>
    <m/>
    <x v="0"/>
    <x v="0"/>
    <m/>
    <m/>
    <n v="5"/>
    <n v="4"/>
    <n v="3"/>
    <n v="3"/>
    <n v="3"/>
    <n v="5"/>
    <n v="2"/>
    <n v="4"/>
    <n v="5"/>
    <n v="4"/>
    <n v="3"/>
    <n v="3"/>
    <n v="3"/>
    <n v="3"/>
    <n v="4"/>
    <n v="4"/>
    <n v="5"/>
    <n v="5"/>
    <n v="4"/>
    <n v="5"/>
    <n v="5"/>
    <n v="3"/>
    <n v="3"/>
    <n v="3"/>
  </r>
  <r>
    <n v="3"/>
    <s v="เภสัชศาสตร์"/>
    <s v="เภสัชศาสตร์"/>
    <m/>
    <n v="1"/>
    <n v="1"/>
    <x v="0"/>
    <x v="1"/>
    <m/>
    <x v="0"/>
    <x v="0"/>
    <m/>
    <n v="1"/>
    <n v="4"/>
    <n v="3"/>
    <n v="3"/>
    <n v="4"/>
    <n v="4"/>
    <n v="2"/>
    <n v="3"/>
    <n v="3"/>
    <n v="3"/>
    <n v="3"/>
    <n v="3"/>
    <n v="3"/>
    <n v="3"/>
    <n v="3"/>
    <n v="4"/>
    <n v="4"/>
    <n v="4"/>
    <n v="4"/>
    <n v="4"/>
    <n v="4"/>
    <n v="4"/>
    <n v="4"/>
    <n v="4"/>
    <n v="4"/>
  </r>
  <r>
    <n v="2"/>
    <s v="เภสัชศาสตร์"/>
    <s v="เภสัชวิทยา"/>
    <m/>
    <m/>
    <n v="1"/>
    <x v="0"/>
    <x v="1"/>
    <m/>
    <x v="0"/>
    <x v="0"/>
    <m/>
    <m/>
    <n v="4"/>
    <n v="4"/>
    <n v="4"/>
    <n v="4"/>
    <n v="5"/>
    <n v="3"/>
    <n v="3"/>
    <n v="4"/>
    <n v="4"/>
    <n v="5"/>
    <n v="3"/>
    <n v="3"/>
    <n v="2"/>
    <n v="2"/>
    <n v="4"/>
    <n v="4"/>
    <n v="5"/>
    <n v="4"/>
    <n v="4"/>
    <n v="5"/>
    <n v="5"/>
    <n v="5"/>
    <n v="4"/>
    <n v="5"/>
  </r>
  <r>
    <n v="3"/>
    <s v="วิทยาลัยโลจิสติกส์และโซ่อุปทาน"/>
    <s v="โลจิสติกส์และโซ่อุปทาน"/>
    <m/>
    <n v="1"/>
    <m/>
    <x v="0"/>
    <x v="1"/>
    <m/>
    <x v="0"/>
    <x v="0"/>
    <m/>
    <m/>
    <n v="4"/>
    <n v="4"/>
    <n v="4"/>
    <n v="5"/>
    <n v="5"/>
    <n v="5"/>
    <n v="4"/>
    <n v="4"/>
    <n v="4"/>
    <n v="5"/>
    <n v="5"/>
    <n v="4"/>
    <n v="4"/>
    <n v="5"/>
    <n v="4"/>
    <n v="4"/>
    <n v="4"/>
    <n v="4"/>
    <n v="5"/>
    <n v="5"/>
    <n v="5"/>
    <n v="4"/>
    <n v="4"/>
    <n v="4"/>
  </r>
  <r>
    <n v="3"/>
    <s v="วิทยาลัยโลจิสติกส์และโซ่อุปทาน"/>
    <s v="โลจิสติกส์และโซ่อุปทาน"/>
    <m/>
    <n v="1"/>
    <m/>
    <x v="0"/>
    <x v="1"/>
    <m/>
    <x v="0"/>
    <x v="0"/>
    <m/>
    <m/>
    <n v="5"/>
    <n v="5"/>
    <n v="5"/>
    <n v="5"/>
    <n v="4"/>
    <n v="4"/>
    <n v="5"/>
    <n v="4"/>
    <n v="4"/>
    <n v="3"/>
    <n v="3"/>
    <n v="3"/>
    <n v="3"/>
    <n v="3"/>
    <n v="5"/>
    <n v="5"/>
    <n v="5"/>
    <n v="5"/>
    <n v="5"/>
    <n v="5"/>
    <n v="5"/>
    <n v="4"/>
    <n v="4"/>
    <n v="5"/>
  </r>
  <r>
    <n v="2"/>
    <s v="เกษตรศาสตร์ ทรัพยากรธรรมชาติและสิ่งแวดล้อม"/>
    <s v="วิทยาศาสตร์การเกษตร"/>
    <m/>
    <m/>
    <m/>
    <x v="1"/>
    <x v="1"/>
    <m/>
    <x v="0"/>
    <x v="0"/>
    <m/>
    <m/>
    <n v="4"/>
    <n v="5"/>
    <n v="4"/>
    <n v="4"/>
    <n v="4"/>
    <n v="3"/>
    <n v="3"/>
    <n v="5"/>
    <n v="3"/>
    <n v="5"/>
    <n v="3"/>
    <n v="3"/>
    <n v="3"/>
    <n v="3"/>
    <n v="4"/>
    <n v="4"/>
    <n v="4"/>
    <n v="4"/>
    <n v="4"/>
    <n v="4"/>
    <n v="4"/>
    <n v="4"/>
    <n v="4"/>
    <n v="4"/>
  </r>
  <r>
    <n v="2"/>
    <s v="เกษตรศาสตร์ ทรัพยากรธรรมชาติและสิ่งแวดล้อม"/>
    <s v="วิทยาศาสตร์สิ่งแวดล้อม"/>
    <m/>
    <n v="1"/>
    <n v="1"/>
    <x v="0"/>
    <x v="1"/>
    <n v="1"/>
    <x v="0"/>
    <x v="0"/>
    <m/>
    <m/>
    <n v="4"/>
    <n v="3"/>
    <n v="3"/>
    <n v="4"/>
    <n v="4"/>
    <n v="4"/>
    <n v="3"/>
    <n v="3"/>
    <n v="4"/>
    <n v="4"/>
    <n v="4"/>
    <n v="4"/>
    <n v="4"/>
    <n v="4"/>
    <n v="4"/>
    <n v="4"/>
    <n v="4"/>
    <n v="4"/>
    <n v="4"/>
    <n v="4"/>
    <n v="4"/>
    <n v="5"/>
    <n v="4"/>
    <n v="4"/>
  </r>
  <r>
    <n v="2"/>
    <s v="เกษตรศาสตร์ ทรัพยากรธรรมชาติและสิ่งแวดล้อม"/>
    <s v="วิทยาศาสตร์สิ่งแวดล้อม"/>
    <m/>
    <n v="1"/>
    <m/>
    <x v="1"/>
    <x v="1"/>
    <m/>
    <x v="0"/>
    <x v="0"/>
    <m/>
    <m/>
    <n v="4"/>
    <n v="4"/>
    <n v="3"/>
    <n v="4"/>
    <n v="4"/>
    <n v="4"/>
    <n v="3"/>
    <n v="3"/>
    <n v="3"/>
    <n v="4"/>
    <n v="2"/>
    <n v="1"/>
    <n v="1"/>
    <n v="1"/>
    <n v="4"/>
    <n v="4"/>
    <n v="4"/>
    <n v="3"/>
    <n v="4"/>
    <n v="4"/>
    <n v="5"/>
    <n v="4"/>
    <n v="3"/>
    <n v="4"/>
  </r>
  <r>
    <n v="2"/>
    <s v="เกษตรศาสตร์ ทรัพยากรธรรมชาติและสิ่งแวดล้อม"/>
    <s v="วิทยาศาสตร์สิ่งแวดล้อม"/>
    <m/>
    <n v="1"/>
    <m/>
    <x v="0"/>
    <x v="1"/>
    <m/>
    <x v="0"/>
    <x v="0"/>
    <m/>
    <m/>
    <n v="5"/>
    <n v="4"/>
    <n v="4"/>
    <n v="4"/>
    <n v="4"/>
    <n v="4"/>
    <n v="4"/>
    <n v="3"/>
    <n v="4"/>
    <n v="4"/>
    <n v="4"/>
    <n v="3"/>
    <n v="3"/>
    <n v="4"/>
    <n v="4"/>
    <n v="3"/>
    <n v="3"/>
    <n v="4"/>
    <n v="4"/>
    <n v="4"/>
    <n v="4"/>
    <n v="3"/>
    <n v="4"/>
    <n v="4"/>
  </r>
  <r>
    <n v="3"/>
    <s v="วิทยาลัยโลจิสติกส์และโซ่อุปทาน"/>
    <s v="โลจิสติกส์และโซ่อุปทาน"/>
    <m/>
    <n v="1"/>
    <m/>
    <x v="0"/>
    <x v="1"/>
    <m/>
    <x v="0"/>
    <x v="0"/>
    <m/>
    <m/>
    <n v="4"/>
    <n v="4"/>
    <n v="4"/>
    <n v="5"/>
    <n v="5"/>
    <n v="4"/>
    <n v="3"/>
    <n v="4"/>
    <n v="4"/>
    <n v="5"/>
    <n v="5"/>
    <n v="5"/>
    <n v="5"/>
    <n v="5"/>
    <n v="5"/>
    <n v="5"/>
    <n v="5"/>
    <n v="5"/>
    <n v="5"/>
    <n v="5"/>
    <n v="5"/>
    <n v="4"/>
    <n v="5"/>
    <n v="5"/>
  </r>
  <r>
    <n v="2"/>
    <s v="เกษตรศาสตร์ ทรัพยากรธรรมชาติและสิ่งแวดล้อม"/>
    <s v="วิทยาศาสตร์สิ่่งแวดล้อม"/>
    <m/>
    <n v="1"/>
    <m/>
    <x v="0"/>
    <x v="1"/>
    <m/>
    <x v="0"/>
    <x v="0"/>
    <m/>
    <m/>
    <n v="4"/>
    <n v="4"/>
    <n v="4"/>
    <n v="4"/>
    <n v="4"/>
    <n v="4"/>
    <n v="3"/>
    <n v="4"/>
    <n v="4"/>
    <n v="4"/>
    <n v="4"/>
    <n v="4"/>
    <n v="4"/>
    <n v="4"/>
    <n v="4"/>
    <n v="4"/>
    <n v="3"/>
    <n v="4"/>
    <n v="4"/>
    <n v="4"/>
    <n v="4"/>
    <n v="3"/>
    <n v="3"/>
    <n v="4"/>
  </r>
  <r>
    <n v="2"/>
    <s v="สถาปัตยกรรมศาสตร์"/>
    <s v="ศิลปะและการออกแบบ"/>
    <m/>
    <m/>
    <m/>
    <x v="0"/>
    <x v="0"/>
    <m/>
    <x v="1"/>
    <x v="0"/>
    <m/>
    <m/>
    <n v="4"/>
    <n v="5"/>
    <n v="4"/>
    <n v="4"/>
    <n v="4"/>
    <n v="5"/>
    <n v="3"/>
    <n v="5"/>
    <n v="5"/>
    <n v="5"/>
    <n v="3"/>
    <n v="3"/>
    <n v="3"/>
    <n v="4"/>
    <n v="5"/>
    <n v="5"/>
    <n v="5"/>
    <n v="5"/>
    <n v="4"/>
    <n v="5"/>
    <n v="5"/>
    <n v="4"/>
    <n v="5"/>
    <n v="4"/>
  </r>
  <r>
    <n v="1"/>
    <s v="สหเวชศาสตร์"/>
    <m/>
    <m/>
    <n v="1"/>
    <n v="1"/>
    <x v="0"/>
    <x v="1"/>
    <m/>
    <x v="0"/>
    <x v="0"/>
    <m/>
    <m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  <n v="4"/>
  </r>
  <r>
    <n v="1"/>
    <s v="วิทยาศาสตร์"/>
    <m/>
    <m/>
    <m/>
    <m/>
    <x v="0"/>
    <x v="0"/>
    <m/>
    <x v="0"/>
    <x v="0"/>
    <m/>
    <m/>
    <n v="5"/>
    <n v="5"/>
    <n v="5"/>
    <n v="5"/>
    <n v="5"/>
    <n v="4"/>
    <n v="4"/>
    <n v="5"/>
    <n v="5"/>
    <n v="5"/>
    <n v="3"/>
    <n v="3"/>
    <n v="3"/>
    <n v="3"/>
    <n v="5"/>
    <n v="5"/>
    <n v="5"/>
    <n v="5"/>
    <n v="5"/>
    <n v="5"/>
    <n v="5"/>
    <n v="5"/>
    <n v="4"/>
    <n v="5"/>
  </r>
  <r>
    <n v="1"/>
    <s v="สาธารณสุขศาสตร์"/>
    <m/>
    <m/>
    <m/>
    <m/>
    <x v="0"/>
    <x v="1"/>
    <m/>
    <x v="1"/>
    <x v="0"/>
    <m/>
    <m/>
    <n v="5"/>
    <n v="5"/>
    <n v="5"/>
    <n v="5"/>
    <n v="5"/>
    <n v="5"/>
    <n v="4"/>
    <n v="4"/>
    <n v="5"/>
    <n v="5"/>
    <n v="3"/>
    <n v="3"/>
    <n v="3"/>
    <n v="3"/>
    <n v="4"/>
    <n v="4"/>
    <n v="4"/>
    <n v="4"/>
    <n v="4"/>
    <n v="5"/>
    <n v="5"/>
    <n v="4"/>
    <n v="4"/>
    <n v="4"/>
  </r>
  <r>
    <n v="3"/>
    <s v="วิศวกรรมศาสตร์"/>
    <s v="วิศวกรรมการจัดการ"/>
    <m/>
    <n v="1"/>
    <m/>
    <x v="0"/>
    <x v="1"/>
    <m/>
    <x v="0"/>
    <x v="0"/>
    <m/>
    <m/>
    <n v="5"/>
    <n v="3"/>
    <n v="4"/>
    <n v="5"/>
    <n v="5"/>
    <n v="5"/>
    <n v="4"/>
    <n v="4"/>
    <n v="5"/>
    <n v="5"/>
    <n v="2"/>
    <n v="2"/>
    <n v="2"/>
    <n v="2"/>
    <n v="5"/>
    <n v="3"/>
    <n v="4"/>
    <n v="5"/>
    <n v="5"/>
    <n v="5"/>
    <n v="5"/>
    <n v="5"/>
    <n v="5"/>
    <n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C20" firstHeaderRow="1" firstDataRow="1" firstDataCol="0"/>
  <pivotFields count="37">
    <pivotField showAll="0"/>
    <pivotField showAll="0"/>
    <pivotField showAll="0"/>
    <pivotField showAll="0"/>
    <pivotField showAll="0"/>
    <pivotField showAll="0"/>
    <pivotField showAll="0">
      <items count="3">
        <item x="1"/>
        <item x="0"/>
        <item t="default"/>
      </items>
    </pivotField>
    <pivotField showAll="0">
      <items count="3">
        <item x="0"/>
        <item x="1"/>
        <item t="default"/>
      </items>
    </pivotField>
    <pivotField showAll="0"/>
    <pivotField showAll="0">
      <items count="3">
        <item x="1"/>
        <item x="0"/>
        <item t="default"/>
      </items>
    </pivotField>
    <pivotField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0"/>
  <sheetViews>
    <sheetView workbookViewId="0">
      <selection activeCell="L8" sqref="L8"/>
    </sheetView>
  </sheetViews>
  <sheetFormatPr defaultRowHeight="12.75" x14ac:dyDescent="0.2"/>
  <cols>
    <col min="1" max="1" width="9.28515625" bestFit="1" customWidth="1"/>
    <col min="2" max="2" width="10.85546875" bestFit="1" customWidth="1"/>
    <col min="3" max="4" width="7.140625" customWidth="1"/>
  </cols>
  <sheetData>
    <row r="3" spans="1:3" x14ac:dyDescent="0.2">
      <c r="A3" s="14"/>
      <c r="B3" s="15"/>
      <c r="C3" s="16"/>
    </row>
    <row r="4" spans="1:3" x14ac:dyDescent="0.2">
      <c r="A4" s="17"/>
      <c r="B4" s="18"/>
      <c r="C4" s="19"/>
    </row>
    <row r="5" spans="1:3" x14ac:dyDescent="0.2">
      <c r="A5" s="17"/>
      <c r="B5" s="18"/>
      <c r="C5" s="19"/>
    </row>
    <row r="6" spans="1:3" x14ac:dyDescent="0.2">
      <c r="A6" s="17"/>
      <c r="B6" s="18"/>
      <c r="C6" s="19"/>
    </row>
    <row r="7" spans="1:3" x14ac:dyDescent="0.2">
      <c r="A7" s="17"/>
      <c r="B7" s="18"/>
      <c r="C7" s="19"/>
    </row>
    <row r="8" spans="1:3" x14ac:dyDescent="0.2">
      <c r="A8" s="17"/>
      <c r="B8" s="18"/>
      <c r="C8" s="19"/>
    </row>
    <row r="9" spans="1:3" x14ac:dyDescent="0.2">
      <c r="A9" s="17"/>
      <c r="B9" s="18"/>
      <c r="C9" s="19"/>
    </row>
    <row r="10" spans="1:3" x14ac:dyDescent="0.2">
      <c r="A10" s="17"/>
      <c r="B10" s="18"/>
      <c r="C10" s="19"/>
    </row>
    <row r="11" spans="1:3" x14ac:dyDescent="0.2">
      <c r="A11" s="17"/>
      <c r="B11" s="18"/>
      <c r="C11" s="19"/>
    </row>
    <row r="12" spans="1:3" x14ac:dyDescent="0.2">
      <c r="A12" s="17"/>
      <c r="B12" s="18"/>
      <c r="C12" s="19"/>
    </row>
    <row r="13" spans="1:3" x14ac:dyDescent="0.2">
      <c r="A13" s="17"/>
      <c r="B13" s="18"/>
      <c r="C13" s="19"/>
    </row>
    <row r="14" spans="1:3" x14ac:dyDescent="0.2">
      <c r="A14" s="17"/>
      <c r="B14" s="18"/>
      <c r="C14" s="19"/>
    </row>
    <row r="15" spans="1:3" x14ac:dyDescent="0.2">
      <c r="A15" s="17"/>
      <c r="B15" s="18"/>
      <c r="C15" s="19"/>
    </row>
    <row r="16" spans="1:3" x14ac:dyDescent="0.2">
      <c r="A16" s="17"/>
      <c r="B16" s="18"/>
      <c r="C16" s="19"/>
    </row>
    <row r="17" spans="1:3" x14ac:dyDescent="0.2">
      <c r="A17" s="17"/>
      <c r="B17" s="18"/>
      <c r="C17" s="19"/>
    </row>
    <row r="18" spans="1:3" x14ac:dyDescent="0.2">
      <c r="A18" s="17"/>
      <c r="B18" s="18"/>
      <c r="C18" s="19"/>
    </row>
    <row r="19" spans="1:3" x14ac:dyDescent="0.2">
      <c r="A19" s="17"/>
      <c r="B19" s="18"/>
      <c r="C19" s="19"/>
    </row>
    <row r="20" spans="1:3" x14ac:dyDescent="0.2">
      <c r="A20" s="20"/>
      <c r="B20" s="21"/>
      <c r="C20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9"/>
  <sheetViews>
    <sheetView zoomScale="110" zoomScaleNormal="110" workbookViewId="0">
      <pane ySplit="1" topLeftCell="A80" activePane="bottomLeft" state="frozen"/>
      <selection pane="bottomLeft" activeCell="F95" sqref="F95"/>
    </sheetView>
  </sheetViews>
  <sheetFormatPr defaultColWidth="17.140625" defaultRowHeight="12.75" customHeight="1" x14ac:dyDescent="0.3"/>
  <cols>
    <col min="1" max="1" width="4" style="1" bestFit="1" customWidth="1"/>
    <col min="2" max="2" width="5.140625" style="1" customWidth="1"/>
    <col min="3" max="3" width="33.140625" style="1" customWidth="1"/>
    <col min="4" max="4" width="29.85546875" style="1" customWidth="1"/>
    <col min="5" max="5" width="8.140625" style="1" bestFit="1" customWidth="1"/>
    <col min="6" max="6" width="5.42578125" style="1" bestFit="1" customWidth="1"/>
    <col min="7" max="7" width="6.140625" style="1" bestFit="1" customWidth="1"/>
    <col min="8" max="8" width="5.42578125" style="1" bestFit="1" customWidth="1"/>
    <col min="9" max="9" width="6.140625" style="1" bestFit="1" customWidth="1"/>
    <col min="10" max="10" width="5" style="1" bestFit="1" customWidth="1"/>
    <col min="11" max="11" width="8.28515625" style="1" bestFit="1" customWidth="1"/>
    <col min="12" max="12" width="9" style="1" customWidth="1"/>
    <col min="13" max="13" width="7.28515625" style="1" customWidth="1"/>
    <col min="14" max="22" width="8.85546875" style="1" customWidth="1"/>
    <col min="23" max="30" width="9.42578125" style="1" customWidth="1"/>
    <col min="31" max="35" width="8.85546875" style="1" customWidth="1"/>
    <col min="36" max="16384" width="17.140625" style="1"/>
  </cols>
  <sheetData>
    <row r="1" spans="1:35" s="8" customFormat="1" ht="27.75" customHeight="1" x14ac:dyDescent="0.3">
      <c r="B1" s="8" t="s">
        <v>0</v>
      </c>
      <c r="C1" s="8" t="s">
        <v>1</v>
      </c>
      <c r="D1" s="8" t="s">
        <v>22</v>
      </c>
      <c r="E1" s="25" t="s">
        <v>2</v>
      </c>
      <c r="F1" s="25" t="s">
        <v>3</v>
      </c>
      <c r="G1" s="25" t="s">
        <v>5</v>
      </c>
      <c r="H1" s="25" t="s">
        <v>1</v>
      </c>
      <c r="I1" s="25" t="s">
        <v>4</v>
      </c>
      <c r="J1" s="25" t="s">
        <v>19</v>
      </c>
      <c r="K1" s="25" t="s">
        <v>15</v>
      </c>
      <c r="L1" s="25" t="s">
        <v>25</v>
      </c>
      <c r="M1" s="9">
        <v>1.1000000000000001</v>
      </c>
      <c r="N1" s="9">
        <v>1.2</v>
      </c>
      <c r="O1" s="9">
        <v>1.3</v>
      </c>
      <c r="P1" s="10">
        <v>2.1</v>
      </c>
      <c r="Q1" s="10">
        <v>2.2000000000000002</v>
      </c>
      <c r="R1" s="11">
        <v>3.1</v>
      </c>
      <c r="S1" s="11">
        <v>3.2</v>
      </c>
      <c r="T1" s="11">
        <v>3.3</v>
      </c>
      <c r="U1" s="11">
        <v>3.4</v>
      </c>
      <c r="V1" s="11">
        <v>3.5</v>
      </c>
      <c r="W1" s="12">
        <v>4.0999999999999996</v>
      </c>
      <c r="X1" s="23" t="s">
        <v>6</v>
      </c>
      <c r="Y1" s="23" t="s">
        <v>7</v>
      </c>
      <c r="Z1" s="23" t="s">
        <v>8</v>
      </c>
      <c r="AA1" s="24">
        <v>4.2</v>
      </c>
      <c r="AB1" s="24" t="s">
        <v>9</v>
      </c>
      <c r="AC1" s="24" t="s">
        <v>10</v>
      </c>
      <c r="AD1" s="24" t="s">
        <v>11</v>
      </c>
      <c r="AE1" s="8">
        <v>4.3</v>
      </c>
      <c r="AF1" s="8">
        <v>4.4000000000000004</v>
      </c>
      <c r="AG1" s="13">
        <v>5.0999999999999996</v>
      </c>
      <c r="AH1" s="13">
        <v>5.2</v>
      </c>
      <c r="AI1" s="13">
        <v>5.3</v>
      </c>
    </row>
    <row r="2" spans="1:35" ht="18.75" x14ac:dyDescent="0.3">
      <c r="A2" s="1">
        <v>1</v>
      </c>
      <c r="B2" s="1">
        <v>1</v>
      </c>
      <c r="C2" s="1" t="s">
        <v>23</v>
      </c>
      <c r="D2" s="1" t="s">
        <v>95</v>
      </c>
      <c r="F2" s="1">
        <v>0</v>
      </c>
      <c r="G2" s="1">
        <v>1</v>
      </c>
      <c r="H2" s="1">
        <v>0</v>
      </c>
      <c r="I2" s="1">
        <v>0</v>
      </c>
      <c r="J2" s="1">
        <v>0</v>
      </c>
      <c r="K2" s="1">
        <v>1</v>
      </c>
      <c r="L2" s="1">
        <v>0</v>
      </c>
      <c r="M2" s="2">
        <v>5</v>
      </c>
      <c r="N2" s="2">
        <v>5</v>
      </c>
      <c r="O2" s="2">
        <v>5</v>
      </c>
      <c r="P2" s="3">
        <v>5</v>
      </c>
      <c r="Q2" s="3">
        <v>5</v>
      </c>
      <c r="R2" s="4">
        <v>4</v>
      </c>
      <c r="S2" s="4">
        <v>3</v>
      </c>
      <c r="T2" s="4">
        <v>5</v>
      </c>
      <c r="U2" s="4">
        <v>5</v>
      </c>
      <c r="V2" s="4">
        <v>5</v>
      </c>
      <c r="W2" s="5">
        <v>4</v>
      </c>
      <c r="X2" s="5">
        <v>3</v>
      </c>
      <c r="Y2" s="5">
        <v>3</v>
      </c>
      <c r="Z2" s="5">
        <v>4</v>
      </c>
      <c r="AA2" s="6">
        <v>4</v>
      </c>
      <c r="AB2" s="6">
        <v>4</v>
      </c>
      <c r="AC2" s="6">
        <v>4</v>
      </c>
      <c r="AD2" s="6">
        <v>4</v>
      </c>
      <c r="AE2" s="1">
        <v>5</v>
      </c>
      <c r="AF2" s="1">
        <v>5</v>
      </c>
      <c r="AG2" s="7">
        <v>5</v>
      </c>
      <c r="AH2" s="7">
        <v>5</v>
      </c>
      <c r="AI2" s="7">
        <v>5</v>
      </c>
    </row>
    <row r="3" spans="1:35" ht="18.75" x14ac:dyDescent="0.3">
      <c r="A3" s="1">
        <v>2</v>
      </c>
      <c r="B3" s="1">
        <v>1</v>
      </c>
      <c r="C3" s="1" t="s">
        <v>23</v>
      </c>
      <c r="D3" s="1" t="s">
        <v>24</v>
      </c>
      <c r="F3" s="1">
        <v>0</v>
      </c>
      <c r="G3" s="1">
        <v>0</v>
      </c>
      <c r="H3" s="1">
        <v>1</v>
      </c>
      <c r="I3" s="1">
        <v>0</v>
      </c>
      <c r="J3" s="1">
        <v>0</v>
      </c>
      <c r="K3" s="1">
        <v>0</v>
      </c>
      <c r="L3" s="1">
        <v>0</v>
      </c>
      <c r="M3" s="2">
        <v>4</v>
      </c>
      <c r="N3" s="2">
        <v>4</v>
      </c>
      <c r="O3" s="2">
        <v>4</v>
      </c>
      <c r="P3" s="3">
        <v>5</v>
      </c>
      <c r="Q3" s="3">
        <v>5</v>
      </c>
      <c r="R3" s="4">
        <v>5</v>
      </c>
      <c r="S3" s="4">
        <v>4</v>
      </c>
      <c r="T3" s="4">
        <v>5</v>
      </c>
      <c r="U3" s="4">
        <v>5</v>
      </c>
      <c r="V3" s="4">
        <v>5</v>
      </c>
      <c r="W3" s="5">
        <v>3</v>
      </c>
      <c r="X3" s="5">
        <v>2</v>
      </c>
      <c r="Y3" s="5">
        <v>2</v>
      </c>
      <c r="Z3" s="5">
        <v>5</v>
      </c>
      <c r="AA3" s="6">
        <v>4</v>
      </c>
      <c r="AB3" s="6">
        <v>4</v>
      </c>
      <c r="AC3" s="6">
        <v>5</v>
      </c>
      <c r="AD3" s="6">
        <v>5</v>
      </c>
      <c r="AE3" s="1">
        <v>5</v>
      </c>
      <c r="AF3" s="1">
        <v>5</v>
      </c>
      <c r="AG3" s="7">
        <v>5</v>
      </c>
      <c r="AH3" s="7">
        <v>5</v>
      </c>
      <c r="AI3" s="7">
        <v>5</v>
      </c>
    </row>
    <row r="4" spans="1:35" ht="18.75" x14ac:dyDescent="0.3">
      <c r="A4" s="1">
        <v>3</v>
      </c>
      <c r="B4" s="1">
        <v>1</v>
      </c>
      <c r="C4" s="1" t="s">
        <v>23</v>
      </c>
      <c r="D4" s="1" t="s">
        <v>95</v>
      </c>
      <c r="F4" s="1">
        <v>1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2">
        <v>3</v>
      </c>
      <c r="N4" s="2">
        <v>2</v>
      </c>
      <c r="O4" s="2">
        <v>3</v>
      </c>
      <c r="P4" s="3">
        <v>3</v>
      </c>
      <c r="Q4" s="3">
        <v>2</v>
      </c>
      <c r="R4" s="4">
        <v>3</v>
      </c>
      <c r="S4" s="4">
        <v>2</v>
      </c>
      <c r="T4" s="4">
        <v>2</v>
      </c>
      <c r="U4" s="4">
        <v>2</v>
      </c>
      <c r="V4" s="4">
        <v>2</v>
      </c>
      <c r="W4" s="5">
        <v>4</v>
      </c>
      <c r="X4" s="5">
        <v>4</v>
      </c>
      <c r="Y4" s="5">
        <v>4</v>
      </c>
      <c r="Z4" s="5">
        <v>4</v>
      </c>
      <c r="AA4" s="6">
        <v>4</v>
      </c>
      <c r="AB4" s="6">
        <v>3</v>
      </c>
      <c r="AC4" s="6">
        <v>3</v>
      </c>
      <c r="AD4" s="6">
        <v>4</v>
      </c>
      <c r="AE4" s="1">
        <v>4</v>
      </c>
      <c r="AF4" s="1">
        <v>4</v>
      </c>
      <c r="AG4" s="7">
        <v>4</v>
      </c>
      <c r="AH4" s="7">
        <v>3</v>
      </c>
      <c r="AI4" s="7">
        <v>4</v>
      </c>
    </row>
    <row r="5" spans="1:35" ht="18.75" x14ac:dyDescent="0.3">
      <c r="A5" s="1">
        <v>4</v>
      </c>
      <c r="B5" s="1">
        <v>1</v>
      </c>
      <c r="C5" s="1" t="s">
        <v>23</v>
      </c>
      <c r="D5" s="1" t="s">
        <v>16</v>
      </c>
      <c r="F5" s="1">
        <v>1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2">
        <v>4</v>
      </c>
      <c r="N5" s="2">
        <v>4</v>
      </c>
      <c r="O5" s="2">
        <v>4</v>
      </c>
      <c r="P5" s="3">
        <v>4</v>
      </c>
      <c r="Q5" s="3">
        <v>4</v>
      </c>
      <c r="R5" s="4">
        <v>4</v>
      </c>
      <c r="S5" s="4">
        <v>4</v>
      </c>
      <c r="T5" s="4">
        <v>4</v>
      </c>
      <c r="U5" s="4">
        <v>4</v>
      </c>
      <c r="V5" s="4">
        <v>4</v>
      </c>
      <c r="W5" s="5">
        <v>4</v>
      </c>
      <c r="X5" s="5">
        <v>5</v>
      </c>
      <c r="Y5" s="5">
        <v>5</v>
      </c>
      <c r="Z5" s="5">
        <v>4</v>
      </c>
      <c r="AA5" s="6">
        <v>5</v>
      </c>
      <c r="AB5" s="6">
        <v>4</v>
      </c>
      <c r="AC5" s="6">
        <v>5</v>
      </c>
      <c r="AD5" s="6">
        <v>5</v>
      </c>
      <c r="AE5" s="1">
        <v>5</v>
      </c>
      <c r="AF5" s="1">
        <v>5</v>
      </c>
      <c r="AG5" s="7">
        <v>5</v>
      </c>
      <c r="AH5" s="7">
        <v>5</v>
      </c>
      <c r="AI5" s="7">
        <v>5</v>
      </c>
    </row>
    <row r="6" spans="1:35" ht="18.75" x14ac:dyDescent="0.3">
      <c r="A6" s="1">
        <v>5</v>
      </c>
      <c r="B6" s="1">
        <v>4</v>
      </c>
      <c r="C6" s="1" t="s">
        <v>25</v>
      </c>
      <c r="F6" s="1">
        <v>0</v>
      </c>
      <c r="G6" s="1">
        <v>0</v>
      </c>
      <c r="H6" s="1">
        <v>0</v>
      </c>
      <c r="I6" s="1">
        <v>1</v>
      </c>
      <c r="J6" s="1">
        <v>0</v>
      </c>
      <c r="K6" s="1">
        <v>0</v>
      </c>
      <c r="L6" s="1">
        <v>0</v>
      </c>
      <c r="M6" s="2">
        <v>5</v>
      </c>
      <c r="N6" s="2">
        <v>4</v>
      </c>
      <c r="O6" s="2">
        <v>5</v>
      </c>
      <c r="P6" s="3">
        <v>5</v>
      </c>
      <c r="Q6" s="3">
        <v>5</v>
      </c>
      <c r="R6" s="4">
        <v>5</v>
      </c>
      <c r="S6" s="4">
        <v>5</v>
      </c>
      <c r="T6" s="4">
        <v>5</v>
      </c>
      <c r="U6" s="4">
        <v>5</v>
      </c>
      <c r="V6" s="4">
        <v>5</v>
      </c>
      <c r="W6" s="5">
        <v>4</v>
      </c>
      <c r="X6" s="5">
        <v>4</v>
      </c>
      <c r="Y6" s="5">
        <v>2</v>
      </c>
      <c r="Z6" s="5">
        <v>5</v>
      </c>
      <c r="AA6" s="6">
        <v>5</v>
      </c>
      <c r="AB6" s="6">
        <v>5</v>
      </c>
      <c r="AC6" s="6">
        <v>5</v>
      </c>
      <c r="AD6" s="6">
        <v>5</v>
      </c>
      <c r="AE6" s="1">
        <v>5</v>
      </c>
      <c r="AF6" s="1">
        <v>5</v>
      </c>
      <c r="AG6" s="7">
        <v>5</v>
      </c>
      <c r="AH6" s="7">
        <v>5</v>
      </c>
      <c r="AI6" s="7">
        <v>5</v>
      </c>
    </row>
    <row r="7" spans="1:35" ht="18.75" x14ac:dyDescent="0.3">
      <c r="A7" s="1">
        <v>6</v>
      </c>
      <c r="B7" s="1">
        <v>1</v>
      </c>
      <c r="C7" s="1" t="s">
        <v>23</v>
      </c>
      <c r="D7" s="1" t="s">
        <v>24</v>
      </c>
      <c r="F7" s="1">
        <v>1</v>
      </c>
      <c r="G7" s="1">
        <v>0</v>
      </c>
      <c r="H7" s="1">
        <v>1</v>
      </c>
      <c r="I7" s="1">
        <v>0</v>
      </c>
      <c r="J7" s="1">
        <v>0</v>
      </c>
      <c r="K7" s="1">
        <v>0</v>
      </c>
      <c r="L7" s="1">
        <v>0</v>
      </c>
      <c r="M7" s="2">
        <v>5</v>
      </c>
      <c r="N7" s="2">
        <v>5</v>
      </c>
      <c r="O7" s="2">
        <v>5</v>
      </c>
      <c r="P7" s="3">
        <v>5</v>
      </c>
      <c r="Q7" s="3">
        <v>5</v>
      </c>
      <c r="R7" s="4">
        <v>5</v>
      </c>
      <c r="S7" s="4">
        <v>5</v>
      </c>
      <c r="T7" s="4">
        <v>5</v>
      </c>
      <c r="U7" s="4">
        <v>5</v>
      </c>
      <c r="V7" s="4">
        <v>5</v>
      </c>
      <c r="W7" s="5">
        <v>5</v>
      </c>
      <c r="X7" s="5">
        <v>5</v>
      </c>
      <c r="Y7" s="5">
        <v>5</v>
      </c>
      <c r="Z7" s="5">
        <v>5</v>
      </c>
      <c r="AA7" s="6">
        <v>5</v>
      </c>
      <c r="AB7" s="6">
        <v>5</v>
      </c>
      <c r="AC7" s="6">
        <v>5</v>
      </c>
      <c r="AD7" s="6">
        <v>5</v>
      </c>
      <c r="AE7" s="1">
        <v>5</v>
      </c>
      <c r="AF7" s="1">
        <v>5</v>
      </c>
      <c r="AG7" s="7">
        <v>5</v>
      </c>
      <c r="AH7" s="7">
        <v>5</v>
      </c>
      <c r="AI7" s="7">
        <v>5</v>
      </c>
    </row>
    <row r="8" spans="1:35" ht="18.75" x14ac:dyDescent="0.3">
      <c r="A8" s="1">
        <v>7</v>
      </c>
      <c r="B8" s="1">
        <v>1</v>
      </c>
      <c r="C8" s="1" t="s">
        <v>23</v>
      </c>
      <c r="D8" s="1" t="s">
        <v>16</v>
      </c>
      <c r="F8" s="1">
        <v>1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2">
        <v>5</v>
      </c>
      <c r="N8" s="2">
        <v>5</v>
      </c>
      <c r="O8" s="2">
        <v>3</v>
      </c>
      <c r="P8" s="3">
        <v>5</v>
      </c>
      <c r="Q8" s="3">
        <v>5</v>
      </c>
      <c r="R8" s="4">
        <v>4</v>
      </c>
      <c r="S8" s="4">
        <v>3</v>
      </c>
      <c r="T8" s="4">
        <v>4</v>
      </c>
      <c r="U8" s="4">
        <v>4</v>
      </c>
      <c r="V8" s="4">
        <v>4</v>
      </c>
      <c r="W8" s="5">
        <v>3</v>
      </c>
      <c r="X8" s="5">
        <v>3</v>
      </c>
      <c r="Y8" s="5">
        <v>3</v>
      </c>
      <c r="Z8" s="5">
        <v>3</v>
      </c>
      <c r="AA8" s="6">
        <v>4</v>
      </c>
      <c r="AB8" s="6">
        <v>4</v>
      </c>
      <c r="AC8" s="6">
        <v>4</v>
      </c>
      <c r="AD8" s="6">
        <v>4</v>
      </c>
      <c r="AE8" s="1">
        <v>4</v>
      </c>
      <c r="AF8" s="1">
        <v>4</v>
      </c>
      <c r="AG8" s="7">
        <v>3</v>
      </c>
      <c r="AH8" s="7">
        <v>3</v>
      </c>
      <c r="AI8" s="7">
        <v>4</v>
      </c>
    </row>
    <row r="9" spans="1:35" ht="18.75" x14ac:dyDescent="0.3">
      <c r="A9" s="1">
        <v>8</v>
      </c>
      <c r="B9" s="1">
        <v>1</v>
      </c>
      <c r="C9" s="1" t="s">
        <v>23</v>
      </c>
      <c r="D9" s="1" t="s">
        <v>26</v>
      </c>
      <c r="F9" s="1">
        <v>0</v>
      </c>
      <c r="G9" s="1">
        <v>0</v>
      </c>
      <c r="H9" s="1">
        <v>1</v>
      </c>
      <c r="I9" s="1">
        <v>0</v>
      </c>
      <c r="J9" s="1">
        <v>0</v>
      </c>
      <c r="K9" s="1">
        <v>0</v>
      </c>
      <c r="L9" s="1">
        <v>0</v>
      </c>
      <c r="M9" s="2">
        <v>4</v>
      </c>
      <c r="N9" s="2">
        <v>4</v>
      </c>
      <c r="O9" s="2">
        <v>4</v>
      </c>
      <c r="P9" s="3">
        <v>4</v>
      </c>
      <c r="Q9" s="3">
        <v>5</v>
      </c>
      <c r="R9" s="4">
        <v>3</v>
      </c>
      <c r="S9" s="4">
        <v>4</v>
      </c>
      <c r="T9" s="4">
        <v>4</v>
      </c>
      <c r="U9" s="4">
        <v>4</v>
      </c>
      <c r="V9" s="4">
        <v>4</v>
      </c>
      <c r="W9" s="5">
        <v>4</v>
      </c>
      <c r="X9" s="5">
        <v>4</v>
      </c>
      <c r="Y9" s="5">
        <v>4</v>
      </c>
      <c r="Z9" s="5">
        <v>4</v>
      </c>
      <c r="AA9" s="6">
        <v>4</v>
      </c>
      <c r="AB9" s="6">
        <v>4</v>
      </c>
      <c r="AC9" s="6">
        <v>4</v>
      </c>
      <c r="AD9" s="6">
        <v>4</v>
      </c>
      <c r="AE9" s="1">
        <v>4</v>
      </c>
      <c r="AF9" s="1">
        <v>4</v>
      </c>
      <c r="AG9" s="7">
        <v>4</v>
      </c>
      <c r="AH9" s="7">
        <v>4</v>
      </c>
      <c r="AI9" s="7">
        <v>4</v>
      </c>
    </row>
    <row r="10" spans="1:35" ht="18.75" x14ac:dyDescent="0.3">
      <c r="A10" s="1">
        <v>9</v>
      </c>
      <c r="B10" s="1">
        <v>1</v>
      </c>
      <c r="C10" s="1" t="s">
        <v>23</v>
      </c>
      <c r="D10" s="1" t="s">
        <v>26</v>
      </c>
      <c r="F10" s="1">
        <v>0</v>
      </c>
      <c r="G10" s="1">
        <v>0</v>
      </c>
      <c r="H10" s="1">
        <v>1</v>
      </c>
      <c r="I10" s="1">
        <v>0</v>
      </c>
      <c r="J10" s="1">
        <v>0</v>
      </c>
      <c r="K10" s="1">
        <v>0</v>
      </c>
      <c r="L10" s="1">
        <v>0</v>
      </c>
      <c r="M10" s="2">
        <v>5</v>
      </c>
      <c r="N10" s="2">
        <v>5</v>
      </c>
      <c r="O10" s="2">
        <v>5</v>
      </c>
      <c r="P10" s="3">
        <v>5</v>
      </c>
      <c r="Q10" s="3">
        <v>5</v>
      </c>
      <c r="R10" s="4">
        <v>4</v>
      </c>
      <c r="S10" s="4">
        <v>4</v>
      </c>
      <c r="T10" s="4">
        <v>3</v>
      </c>
      <c r="U10" s="4">
        <v>3</v>
      </c>
      <c r="V10" s="4">
        <v>4</v>
      </c>
      <c r="W10" s="5">
        <v>3</v>
      </c>
      <c r="X10" s="5">
        <v>3</v>
      </c>
      <c r="Y10" s="5">
        <v>3</v>
      </c>
      <c r="Z10" s="5">
        <v>3</v>
      </c>
      <c r="AA10" s="6">
        <v>4</v>
      </c>
      <c r="AB10" s="6">
        <v>5</v>
      </c>
      <c r="AC10" s="6">
        <v>4</v>
      </c>
      <c r="AD10" s="6">
        <v>4</v>
      </c>
      <c r="AE10" s="1">
        <v>4</v>
      </c>
      <c r="AF10" s="1">
        <v>5</v>
      </c>
      <c r="AG10" s="7">
        <v>5</v>
      </c>
      <c r="AH10" s="7">
        <v>4</v>
      </c>
      <c r="AI10" s="7">
        <v>5</v>
      </c>
    </row>
    <row r="11" spans="1:35" ht="18.75" x14ac:dyDescent="0.3">
      <c r="A11" s="1">
        <v>10</v>
      </c>
      <c r="B11" s="1">
        <v>1</v>
      </c>
      <c r="C11" s="1" t="s">
        <v>23</v>
      </c>
      <c r="D11" s="1" t="s">
        <v>16</v>
      </c>
      <c r="F11" s="1">
        <v>1</v>
      </c>
      <c r="G11" s="1">
        <v>0</v>
      </c>
      <c r="H11" s="1">
        <v>1</v>
      </c>
      <c r="I11" s="1">
        <v>0</v>
      </c>
      <c r="J11" s="1">
        <v>0</v>
      </c>
      <c r="K11" s="1">
        <v>0</v>
      </c>
      <c r="L11" s="1">
        <v>0</v>
      </c>
      <c r="M11" s="2">
        <v>5</v>
      </c>
      <c r="N11" s="2">
        <v>4</v>
      </c>
      <c r="O11" s="2">
        <v>4</v>
      </c>
      <c r="P11" s="3">
        <v>5</v>
      </c>
      <c r="Q11" s="3">
        <v>4</v>
      </c>
      <c r="R11" s="4">
        <v>4</v>
      </c>
      <c r="S11" s="4">
        <v>3</v>
      </c>
      <c r="T11" s="4">
        <v>4</v>
      </c>
      <c r="U11" s="4">
        <v>5</v>
      </c>
      <c r="V11" s="4">
        <v>5</v>
      </c>
      <c r="W11" s="5">
        <v>5</v>
      </c>
      <c r="X11" s="5">
        <v>5</v>
      </c>
      <c r="Y11" s="5">
        <v>5</v>
      </c>
      <c r="Z11" s="5">
        <v>5</v>
      </c>
      <c r="AA11" s="6">
        <v>5</v>
      </c>
      <c r="AB11" s="6">
        <v>5</v>
      </c>
      <c r="AC11" s="6">
        <v>5</v>
      </c>
      <c r="AD11" s="6">
        <v>5</v>
      </c>
      <c r="AE11" s="1">
        <v>5</v>
      </c>
      <c r="AF11" s="1">
        <v>5</v>
      </c>
      <c r="AG11" s="7">
        <v>5</v>
      </c>
      <c r="AH11" s="7">
        <v>5</v>
      </c>
      <c r="AI11" s="7">
        <v>5</v>
      </c>
    </row>
    <row r="12" spans="1:35" ht="18.75" x14ac:dyDescent="0.3">
      <c r="A12" s="1">
        <v>11</v>
      </c>
      <c r="B12" s="1">
        <v>1</v>
      </c>
      <c r="C12" s="1" t="s">
        <v>23</v>
      </c>
      <c r="D12" s="1" t="s">
        <v>16</v>
      </c>
      <c r="F12" s="1">
        <v>1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2">
        <v>5</v>
      </c>
      <c r="N12" s="2">
        <v>2</v>
      </c>
      <c r="O12" s="2">
        <v>2</v>
      </c>
      <c r="P12" s="3">
        <v>5</v>
      </c>
      <c r="Q12" s="3">
        <v>5</v>
      </c>
      <c r="R12" s="4">
        <v>5</v>
      </c>
      <c r="S12" s="4">
        <v>5</v>
      </c>
      <c r="T12" s="4">
        <v>5</v>
      </c>
      <c r="U12" s="4">
        <v>4</v>
      </c>
      <c r="V12" s="4">
        <v>5</v>
      </c>
      <c r="W12" s="5">
        <v>1</v>
      </c>
      <c r="X12" s="5">
        <v>1</v>
      </c>
      <c r="Y12" s="5">
        <v>1</v>
      </c>
      <c r="Z12" s="5">
        <v>1</v>
      </c>
      <c r="AA12" s="6">
        <v>5</v>
      </c>
      <c r="AB12" s="6">
        <v>5</v>
      </c>
      <c r="AC12" s="6">
        <v>5</v>
      </c>
      <c r="AD12" s="6">
        <v>3</v>
      </c>
      <c r="AE12" s="1">
        <v>5</v>
      </c>
      <c r="AF12" s="1">
        <v>5</v>
      </c>
      <c r="AG12" s="7">
        <v>5</v>
      </c>
      <c r="AH12" s="7">
        <v>5</v>
      </c>
      <c r="AI12" s="7">
        <v>5</v>
      </c>
    </row>
    <row r="13" spans="1:35" ht="18.75" x14ac:dyDescent="0.3">
      <c r="A13" s="1">
        <v>12</v>
      </c>
      <c r="B13" s="1">
        <v>1</v>
      </c>
      <c r="C13" s="1" t="s">
        <v>23</v>
      </c>
      <c r="D13" s="1" t="s">
        <v>16</v>
      </c>
      <c r="F13" s="1">
        <v>1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2">
        <v>5</v>
      </c>
      <c r="N13" s="2">
        <v>3</v>
      </c>
      <c r="O13" s="2">
        <v>4</v>
      </c>
      <c r="P13" s="3">
        <v>4</v>
      </c>
      <c r="Q13" s="3">
        <v>4</v>
      </c>
      <c r="R13" s="4">
        <v>5</v>
      </c>
      <c r="S13" s="4">
        <v>5</v>
      </c>
      <c r="T13" s="4">
        <v>5</v>
      </c>
      <c r="U13" s="4">
        <v>5</v>
      </c>
      <c r="V13" s="4">
        <v>5</v>
      </c>
      <c r="W13" s="5">
        <v>4</v>
      </c>
      <c r="X13" s="5">
        <v>5</v>
      </c>
      <c r="Y13" s="5">
        <v>5</v>
      </c>
      <c r="Z13" s="5">
        <v>5</v>
      </c>
      <c r="AA13" s="6">
        <v>5</v>
      </c>
      <c r="AB13" s="6">
        <v>5</v>
      </c>
      <c r="AC13" s="6">
        <v>5</v>
      </c>
      <c r="AD13" s="6">
        <v>5</v>
      </c>
      <c r="AE13" s="1">
        <v>5</v>
      </c>
      <c r="AF13" s="1">
        <v>5</v>
      </c>
      <c r="AG13" s="7">
        <v>5</v>
      </c>
      <c r="AH13" s="7">
        <v>5</v>
      </c>
      <c r="AI13" s="7">
        <v>5</v>
      </c>
    </row>
    <row r="14" spans="1:35" ht="18.75" x14ac:dyDescent="0.3">
      <c r="A14" s="1">
        <v>13</v>
      </c>
      <c r="B14" s="1">
        <v>1</v>
      </c>
      <c r="C14" s="1" t="s">
        <v>23</v>
      </c>
      <c r="D14" s="1" t="s">
        <v>16</v>
      </c>
      <c r="F14" s="1">
        <v>1</v>
      </c>
      <c r="G14" s="1">
        <v>0</v>
      </c>
      <c r="H14" s="1">
        <v>1</v>
      </c>
      <c r="I14" s="1">
        <v>1</v>
      </c>
      <c r="J14" s="1">
        <v>0</v>
      </c>
      <c r="K14" s="1">
        <v>0</v>
      </c>
      <c r="L14" s="1">
        <v>0</v>
      </c>
      <c r="M14" s="2">
        <v>5</v>
      </c>
      <c r="N14" s="2">
        <v>5</v>
      </c>
      <c r="O14" s="2">
        <v>5</v>
      </c>
      <c r="P14" s="3">
        <v>5</v>
      </c>
      <c r="Q14" s="3">
        <v>5</v>
      </c>
      <c r="R14" s="4">
        <v>5</v>
      </c>
      <c r="S14" s="4">
        <v>5</v>
      </c>
      <c r="T14" s="4">
        <v>5</v>
      </c>
      <c r="U14" s="4">
        <v>5</v>
      </c>
      <c r="V14" s="4">
        <v>5</v>
      </c>
      <c r="W14" s="5">
        <v>2</v>
      </c>
      <c r="X14" s="5">
        <v>1</v>
      </c>
      <c r="Y14" s="5">
        <v>1</v>
      </c>
      <c r="Z14" s="5">
        <v>1</v>
      </c>
      <c r="AA14" s="6">
        <v>3</v>
      </c>
      <c r="AB14" s="6">
        <v>3</v>
      </c>
      <c r="AC14" s="6">
        <v>3</v>
      </c>
      <c r="AD14" s="6">
        <v>3</v>
      </c>
      <c r="AE14" s="1">
        <v>4</v>
      </c>
      <c r="AF14" s="1">
        <v>5</v>
      </c>
      <c r="AG14" s="7">
        <v>4</v>
      </c>
      <c r="AH14" s="7">
        <v>4</v>
      </c>
      <c r="AI14" s="7">
        <v>4</v>
      </c>
    </row>
    <row r="15" spans="1:35" ht="18.75" x14ac:dyDescent="0.3">
      <c r="A15" s="1">
        <v>14</v>
      </c>
      <c r="B15" s="1">
        <v>1</v>
      </c>
      <c r="C15" s="1" t="s">
        <v>23</v>
      </c>
      <c r="D15" s="1" t="s">
        <v>16</v>
      </c>
      <c r="F15" s="1">
        <v>1</v>
      </c>
      <c r="G15" s="1">
        <v>0</v>
      </c>
      <c r="H15" s="1">
        <v>0</v>
      </c>
      <c r="I15" s="1">
        <v>1</v>
      </c>
      <c r="J15" s="1">
        <v>0</v>
      </c>
      <c r="K15" s="1">
        <v>0</v>
      </c>
      <c r="L15" s="1">
        <v>1</v>
      </c>
      <c r="M15" s="2">
        <v>5</v>
      </c>
      <c r="N15" s="2">
        <v>4</v>
      </c>
      <c r="O15" s="2">
        <v>4</v>
      </c>
      <c r="P15" s="3">
        <v>5</v>
      </c>
      <c r="Q15" s="3">
        <v>4</v>
      </c>
      <c r="R15" s="4">
        <v>4</v>
      </c>
      <c r="S15" s="4">
        <v>3</v>
      </c>
      <c r="T15" s="4">
        <v>4</v>
      </c>
      <c r="U15" s="4">
        <v>4</v>
      </c>
      <c r="V15" s="4">
        <v>4</v>
      </c>
      <c r="W15" s="5">
        <v>3</v>
      </c>
      <c r="X15" s="5">
        <v>2</v>
      </c>
      <c r="Y15" s="5">
        <v>1</v>
      </c>
      <c r="Z15" s="5">
        <v>5</v>
      </c>
      <c r="AA15" s="6">
        <v>4</v>
      </c>
      <c r="AB15" s="6">
        <v>4</v>
      </c>
      <c r="AC15" s="6">
        <v>5</v>
      </c>
      <c r="AD15" s="6">
        <v>5</v>
      </c>
      <c r="AE15" s="1">
        <v>5</v>
      </c>
      <c r="AF15" s="1">
        <v>5</v>
      </c>
      <c r="AG15" s="7">
        <v>5</v>
      </c>
      <c r="AH15" s="7">
        <v>5</v>
      </c>
      <c r="AI15" s="7">
        <v>5</v>
      </c>
    </row>
    <row r="16" spans="1:35" ht="18.75" x14ac:dyDescent="0.3">
      <c r="A16" s="1">
        <v>15</v>
      </c>
      <c r="B16" s="1">
        <v>1</v>
      </c>
      <c r="C16" s="1" t="s">
        <v>23</v>
      </c>
      <c r="D16" s="1" t="s">
        <v>16</v>
      </c>
      <c r="F16" s="1">
        <v>1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2">
        <v>4</v>
      </c>
      <c r="N16" s="2">
        <v>4</v>
      </c>
      <c r="O16" s="2">
        <v>4</v>
      </c>
      <c r="P16" s="3">
        <v>4</v>
      </c>
      <c r="Q16" s="3">
        <v>4</v>
      </c>
      <c r="R16" s="4">
        <v>4</v>
      </c>
      <c r="S16" s="4">
        <v>4</v>
      </c>
      <c r="T16" s="4">
        <v>4</v>
      </c>
      <c r="U16" s="4">
        <v>4</v>
      </c>
      <c r="V16" s="4">
        <v>4</v>
      </c>
      <c r="W16" s="5">
        <v>4</v>
      </c>
      <c r="X16" s="5">
        <v>4</v>
      </c>
      <c r="Y16" s="5">
        <v>4</v>
      </c>
      <c r="Z16" s="5">
        <v>4</v>
      </c>
      <c r="AA16" s="6">
        <v>4</v>
      </c>
      <c r="AB16" s="6">
        <v>5</v>
      </c>
      <c r="AC16" s="6">
        <v>5</v>
      </c>
      <c r="AD16" s="6">
        <v>5</v>
      </c>
      <c r="AE16" s="1">
        <v>5</v>
      </c>
      <c r="AF16" s="1">
        <v>5</v>
      </c>
      <c r="AG16" s="7">
        <v>4</v>
      </c>
      <c r="AH16" s="7">
        <v>4</v>
      </c>
      <c r="AI16" s="7">
        <v>4</v>
      </c>
    </row>
    <row r="17" spans="1:35" ht="18.75" x14ac:dyDescent="0.3">
      <c r="A17" s="1">
        <v>16</v>
      </c>
      <c r="B17" s="1">
        <v>1</v>
      </c>
      <c r="C17" s="1" t="s">
        <v>23</v>
      </c>
      <c r="D17" s="1" t="s">
        <v>12</v>
      </c>
      <c r="F17" s="1">
        <v>1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2">
        <v>5</v>
      </c>
      <c r="N17" s="2">
        <v>4</v>
      </c>
      <c r="O17" s="2">
        <v>4</v>
      </c>
      <c r="P17" s="3">
        <v>5</v>
      </c>
      <c r="Q17" s="3">
        <v>5</v>
      </c>
      <c r="R17" s="4">
        <v>3</v>
      </c>
      <c r="S17" s="4">
        <v>3</v>
      </c>
      <c r="T17" s="4">
        <v>4</v>
      </c>
      <c r="U17" s="4">
        <v>3</v>
      </c>
      <c r="V17" s="4">
        <v>3</v>
      </c>
      <c r="W17" s="5">
        <v>4</v>
      </c>
      <c r="X17" s="5">
        <v>5</v>
      </c>
      <c r="Y17" s="5">
        <v>5</v>
      </c>
      <c r="Z17" s="5">
        <v>4</v>
      </c>
      <c r="AA17" s="6">
        <v>4</v>
      </c>
      <c r="AB17" s="6">
        <v>4</v>
      </c>
      <c r="AC17" s="6">
        <v>4</v>
      </c>
      <c r="AD17" s="6">
        <v>4</v>
      </c>
      <c r="AE17" s="1">
        <v>5</v>
      </c>
      <c r="AF17" s="1">
        <v>5</v>
      </c>
      <c r="AG17" s="7">
        <v>3</v>
      </c>
      <c r="AH17" s="7">
        <v>4</v>
      </c>
      <c r="AI17" s="7">
        <v>4</v>
      </c>
    </row>
    <row r="18" spans="1:35" ht="18.75" x14ac:dyDescent="0.3">
      <c r="A18" s="1">
        <v>17</v>
      </c>
      <c r="B18" s="1">
        <v>1</v>
      </c>
      <c r="C18" s="1" t="s">
        <v>23</v>
      </c>
      <c r="D18" s="1" t="s">
        <v>21</v>
      </c>
      <c r="F18" s="1">
        <v>0</v>
      </c>
      <c r="G18" s="1">
        <v>0</v>
      </c>
      <c r="H18" s="1">
        <v>0</v>
      </c>
      <c r="I18" s="1">
        <v>1</v>
      </c>
      <c r="J18" s="1">
        <v>0</v>
      </c>
      <c r="K18" s="1">
        <v>0</v>
      </c>
      <c r="L18" s="1">
        <v>0</v>
      </c>
      <c r="M18" s="2">
        <v>4</v>
      </c>
      <c r="N18" s="2">
        <v>5</v>
      </c>
      <c r="O18" s="2">
        <v>5</v>
      </c>
      <c r="P18" s="3">
        <v>5</v>
      </c>
      <c r="Q18" s="3">
        <v>5</v>
      </c>
      <c r="R18" s="4">
        <v>4</v>
      </c>
      <c r="S18" s="4">
        <v>3</v>
      </c>
      <c r="T18" s="4">
        <v>3</v>
      </c>
      <c r="U18" s="4">
        <v>5</v>
      </c>
      <c r="V18" s="4">
        <v>5</v>
      </c>
      <c r="W18" s="5">
        <v>5</v>
      </c>
      <c r="X18" s="5">
        <v>5</v>
      </c>
      <c r="Y18" s="5">
        <v>5</v>
      </c>
      <c r="Z18" s="5">
        <v>5</v>
      </c>
      <c r="AA18" s="6">
        <v>5</v>
      </c>
      <c r="AB18" s="6">
        <v>5</v>
      </c>
      <c r="AC18" s="6">
        <v>5</v>
      </c>
      <c r="AD18" s="6">
        <v>5</v>
      </c>
      <c r="AE18" s="1">
        <v>5</v>
      </c>
      <c r="AF18" s="1">
        <v>5</v>
      </c>
      <c r="AG18" s="7">
        <v>5</v>
      </c>
      <c r="AH18" s="7">
        <v>5</v>
      </c>
      <c r="AI18" s="7">
        <v>5</v>
      </c>
    </row>
    <row r="19" spans="1:35" ht="18.75" x14ac:dyDescent="0.3">
      <c r="A19" s="1">
        <v>18</v>
      </c>
      <c r="B19" s="1">
        <v>1</v>
      </c>
      <c r="C19" s="1" t="s">
        <v>23</v>
      </c>
      <c r="D19" s="1" t="s">
        <v>21</v>
      </c>
      <c r="F19" s="1">
        <v>1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2">
        <v>4</v>
      </c>
      <c r="N19" s="2">
        <v>4</v>
      </c>
      <c r="O19" s="2">
        <v>4</v>
      </c>
      <c r="P19" s="3">
        <v>4</v>
      </c>
      <c r="Q19" s="3">
        <v>4</v>
      </c>
      <c r="R19" s="4">
        <v>3</v>
      </c>
      <c r="S19" s="4">
        <v>2</v>
      </c>
      <c r="T19" s="4">
        <v>3</v>
      </c>
      <c r="U19" s="4">
        <v>3</v>
      </c>
      <c r="V19" s="4">
        <v>4</v>
      </c>
      <c r="W19" s="5">
        <v>3</v>
      </c>
      <c r="X19" s="5">
        <v>3</v>
      </c>
      <c r="Y19" s="5">
        <v>3</v>
      </c>
      <c r="Z19" s="5">
        <v>3</v>
      </c>
      <c r="AA19" s="6">
        <v>3</v>
      </c>
      <c r="AB19" s="6">
        <v>4</v>
      </c>
      <c r="AC19" s="6">
        <v>4</v>
      </c>
      <c r="AD19" s="6">
        <v>4</v>
      </c>
      <c r="AE19" s="1">
        <v>4</v>
      </c>
      <c r="AF19" s="1">
        <v>4</v>
      </c>
      <c r="AG19" s="7">
        <v>4</v>
      </c>
      <c r="AH19" s="7">
        <v>4</v>
      </c>
      <c r="AI19" s="7">
        <v>4</v>
      </c>
    </row>
    <row r="20" spans="1:35" ht="18.75" x14ac:dyDescent="0.3">
      <c r="A20" s="1">
        <v>19</v>
      </c>
      <c r="B20" s="1">
        <v>1</v>
      </c>
      <c r="C20" s="1" t="s">
        <v>23</v>
      </c>
      <c r="D20" s="1" t="s">
        <v>12</v>
      </c>
      <c r="F20" s="1">
        <v>1</v>
      </c>
      <c r="G20" s="1">
        <v>1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2">
        <v>5</v>
      </c>
      <c r="N20" s="2">
        <v>5</v>
      </c>
      <c r="O20" s="2">
        <v>5</v>
      </c>
      <c r="P20" s="3">
        <v>5</v>
      </c>
      <c r="Q20" s="3">
        <v>5</v>
      </c>
      <c r="R20" s="4">
        <v>5</v>
      </c>
      <c r="S20" s="4">
        <v>3</v>
      </c>
      <c r="T20" s="4">
        <v>4</v>
      </c>
      <c r="U20" s="4">
        <v>4</v>
      </c>
      <c r="V20" s="4">
        <v>5</v>
      </c>
      <c r="W20" s="5">
        <v>4</v>
      </c>
      <c r="X20" s="5">
        <v>3</v>
      </c>
      <c r="Y20" s="5">
        <v>3</v>
      </c>
      <c r="Z20" s="5">
        <v>3</v>
      </c>
      <c r="AA20" s="6">
        <v>5</v>
      </c>
      <c r="AB20" s="6">
        <v>5</v>
      </c>
      <c r="AC20" s="6">
        <v>5</v>
      </c>
      <c r="AD20" s="6">
        <v>5</v>
      </c>
      <c r="AE20" s="1">
        <v>5</v>
      </c>
      <c r="AF20" s="1">
        <v>5</v>
      </c>
      <c r="AG20" s="7">
        <v>5</v>
      </c>
      <c r="AH20" s="7">
        <v>5</v>
      </c>
      <c r="AI20" s="7">
        <v>5</v>
      </c>
    </row>
    <row r="21" spans="1:35" ht="18.75" x14ac:dyDescent="0.3">
      <c r="A21" s="1">
        <v>20</v>
      </c>
      <c r="B21" s="1">
        <v>4</v>
      </c>
      <c r="C21" s="1" t="s">
        <v>25</v>
      </c>
      <c r="D21" s="1" t="s">
        <v>95</v>
      </c>
      <c r="F21" s="1">
        <v>1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2">
        <v>4</v>
      </c>
      <c r="N21" s="2">
        <v>4</v>
      </c>
      <c r="O21" s="2">
        <v>4</v>
      </c>
      <c r="P21" s="3">
        <v>4</v>
      </c>
      <c r="Q21" s="3">
        <v>4</v>
      </c>
      <c r="R21" s="4">
        <v>4</v>
      </c>
      <c r="S21" s="4">
        <v>2</v>
      </c>
      <c r="T21" s="4">
        <v>4</v>
      </c>
      <c r="U21" s="4">
        <v>4</v>
      </c>
      <c r="V21" s="4">
        <v>4</v>
      </c>
      <c r="W21" s="5">
        <v>4</v>
      </c>
      <c r="X21" s="5">
        <v>4</v>
      </c>
      <c r="Y21" s="5">
        <v>4</v>
      </c>
      <c r="Z21" s="5">
        <v>4</v>
      </c>
      <c r="AA21" s="6">
        <v>4</v>
      </c>
      <c r="AB21" s="6">
        <v>4</v>
      </c>
      <c r="AC21" s="6">
        <v>4</v>
      </c>
      <c r="AD21" s="6">
        <v>4</v>
      </c>
      <c r="AE21" s="1">
        <v>4</v>
      </c>
      <c r="AF21" s="1">
        <v>4</v>
      </c>
      <c r="AG21" s="7">
        <v>4</v>
      </c>
      <c r="AH21" s="7">
        <v>4</v>
      </c>
      <c r="AI21" s="7">
        <v>3</v>
      </c>
    </row>
    <row r="22" spans="1:35" ht="18.75" x14ac:dyDescent="0.3">
      <c r="A22" s="1">
        <v>21</v>
      </c>
      <c r="B22" s="1">
        <v>1</v>
      </c>
      <c r="C22" s="1" t="s">
        <v>23</v>
      </c>
      <c r="D22" s="1" t="s">
        <v>24</v>
      </c>
      <c r="F22" s="1">
        <v>1</v>
      </c>
      <c r="G22" s="1">
        <v>0</v>
      </c>
      <c r="H22" s="1">
        <v>1</v>
      </c>
      <c r="I22" s="1">
        <v>0</v>
      </c>
      <c r="J22" s="1">
        <v>0</v>
      </c>
      <c r="K22" s="1">
        <v>0</v>
      </c>
      <c r="L22" s="1">
        <v>0</v>
      </c>
      <c r="M22" s="2">
        <v>5</v>
      </c>
      <c r="N22" s="2">
        <v>5</v>
      </c>
      <c r="O22" s="2">
        <v>5</v>
      </c>
      <c r="P22" s="3">
        <v>5</v>
      </c>
      <c r="Q22" s="3">
        <v>5</v>
      </c>
      <c r="R22" s="4">
        <v>5</v>
      </c>
      <c r="S22" s="4">
        <v>5</v>
      </c>
      <c r="T22" s="4">
        <v>5</v>
      </c>
      <c r="U22" s="4">
        <v>5</v>
      </c>
      <c r="V22" s="4">
        <v>5</v>
      </c>
      <c r="W22" s="5">
        <v>5</v>
      </c>
      <c r="X22" s="5">
        <v>5</v>
      </c>
      <c r="Y22" s="5">
        <v>5</v>
      </c>
      <c r="Z22" s="5">
        <v>5</v>
      </c>
      <c r="AA22" s="6">
        <v>5</v>
      </c>
      <c r="AB22" s="6">
        <v>5</v>
      </c>
      <c r="AC22" s="6">
        <v>5</v>
      </c>
      <c r="AD22" s="6">
        <v>5</v>
      </c>
      <c r="AE22" s="1">
        <v>5</v>
      </c>
      <c r="AF22" s="1">
        <v>5</v>
      </c>
      <c r="AG22" s="7">
        <v>5</v>
      </c>
      <c r="AH22" s="7">
        <v>5</v>
      </c>
      <c r="AI22" s="7">
        <v>5</v>
      </c>
    </row>
    <row r="23" spans="1:35" ht="18.75" x14ac:dyDescent="0.3">
      <c r="A23" s="1">
        <v>22</v>
      </c>
      <c r="B23" s="1">
        <v>1</v>
      </c>
      <c r="C23" s="1" t="s">
        <v>23</v>
      </c>
      <c r="D23" s="1" t="s">
        <v>24</v>
      </c>
      <c r="F23" s="1">
        <v>1</v>
      </c>
      <c r="G23" s="1">
        <v>0</v>
      </c>
      <c r="H23" s="1">
        <v>1</v>
      </c>
      <c r="I23" s="1">
        <v>0</v>
      </c>
      <c r="J23" s="1">
        <v>0</v>
      </c>
      <c r="K23" s="1">
        <v>0</v>
      </c>
      <c r="L23" s="1">
        <v>0</v>
      </c>
      <c r="M23" s="2">
        <v>4</v>
      </c>
      <c r="N23" s="2">
        <v>4</v>
      </c>
      <c r="O23" s="2">
        <v>4</v>
      </c>
      <c r="P23" s="3">
        <v>5</v>
      </c>
      <c r="Q23" s="3">
        <v>5</v>
      </c>
      <c r="R23" s="4">
        <v>4</v>
      </c>
      <c r="S23" s="4">
        <v>4</v>
      </c>
      <c r="T23" s="4">
        <v>4</v>
      </c>
      <c r="U23" s="4">
        <v>4</v>
      </c>
      <c r="V23" s="4">
        <v>4</v>
      </c>
      <c r="W23" s="5">
        <v>2</v>
      </c>
      <c r="X23" s="5">
        <v>2</v>
      </c>
      <c r="Y23" s="5">
        <v>2</v>
      </c>
      <c r="Z23" s="5">
        <v>2</v>
      </c>
      <c r="AA23" s="6">
        <v>4</v>
      </c>
      <c r="AB23" s="6">
        <v>3</v>
      </c>
      <c r="AC23" s="6">
        <v>3</v>
      </c>
      <c r="AD23" s="6">
        <v>3</v>
      </c>
      <c r="AE23" s="1">
        <v>4</v>
      </c>
      <c r="AF23" s="1">
        <v>4</v>
      </c>
      <c r="AG23" s="7">
        <v>4</v>
      </c>
      <c r="AH23" s="7">
        <v>4</v>
      </c>
      <c r="AI23" s="7">
        <v>4</v>
      </c>
    </row>
    <row r="24" spans="1:35" ht="18.75" x14ac:dyDescent="0.3">
      <c r="A24" s="1">
        <v>23</v>
      </c>
      <c r="B24" s="1">
        <v>1</v>
      </c>
      <c r="C24" s="1" t="s">
        <v>23</v>
      </c>
      <c r="D24" s="1" t="s">
        <v>24</v>
      </c>
      <c r="F24" s="1">
        <v>1</v>
      </c>
      <c r="G24" s="1">
        <v>0</v>
      </c>
      <c r="H24" s="1">
        <v>1</v>
      </c>
      <c r="I24" s="1">
        <v>0</v>
      </c>
      <c r="J24" s="1">
        <v>0</v>
      </c>
      <c r="K24" s="1">
        <v>0</v>
      </c>
      <c r="L24" s="1">
        <v>0</v>
      </c>
      <c r="M24" s="2">
        <v>4</v>
      </c>
      <c r="N24" s="2">
        <v>4</v>
      </c>
      <c r="O24" s="2">
        <v>4</v>
      </c>
      <c r="P24" s="3">
        <v>5</v>
      </c>
      <c r="Q24" s="3">
        <v>4</v>
      </c>
      <c r="R24" s="4">
        <v>4</v>
      </c>
      <c r="S24" s="4">
        <v>3</v>
      </c>
      <c r="T24" s="4">
        <v>4</v>
      </c>
      <c r="U24" s="4">
        <v>4</v>
      </c>
      <c r="V24" s="4">
        <v>4</v>
      </c>
      <c r="W24" s="5">
        <v>2</v>
      </c>
      <c r="X24" s="5">
        <v>1</v>
      </c>
      <c r="Y24" s="5">
        <v>1</v>
      </c>
      <c r="Z24" s="5">
        <v>3</v>
      </c>
      <c r="AA24" s="6">
        <v>3</v>
      </c>
      <c r="AB24" s="6">
        <v>3</v>
      </c>
      <c r="AC24" s="6">
        <v>3</v>
      </c>
      <c r="AD24" s="6">
        <v>3</v>
      </c>
      <c r="AE24" s="1">
        <v>4</v>
      </c>
      <c r="AF24" s="1">
        <v>3</v>
      </c>
      <c r="AG24" s="7">
        <v>3</v>
      </c>
      <c r="AH24" s="7">
        <v>3</v>
      </c>
      <c r="AI24" s="7">
        <v>3</v>
      </c>
    </row>
    <row r="25" spans="1:35" ht="18.75" x14ac:dyDescent="0.3">
      <c r="A25" s="1">
        <v>24</v>
      </c>
      <c r="B25" s="1">
        <v>1</v>
      </c>
      <c r="C25" s="1" t="s">
        <v>23</v>
      </c>
      <c r="D25" s="1" t="s">
        <v>95</v>
      </c>
      <c r="F25" s="1">
        <v>1</v>
      </c>
      <c r="G25" s="1">
        <v>1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2">
        <v>3</v>
      </c>
      <c r="N25" s="2">
        <v>3</v>
      </c>
      <c r="O25" s="2">
        <v>3</v>
      </c>
      <c r="P25" s="3">
        <v>4</v>
      </c>
      <c r="Q25" s="3">
        <v>3</v>
      </c>
      <c r="R25" s="4">
        <v>4</v>
      </c>
      <c r="S25" s="4">
        <v>3</v>
      </c>
      <c r="T25" s="4">
        <v>3</v>
      </c>
      <c r="U25" s="4">
        <v>3</v>
      </c>
      <c r="V25" s="4">
        <v>4</v>
      </c>
      <c r="W25" s="5">
        <v>2</v>
      </c>
      <c r="X25" s="5">
        <v>2</v>
      </c>
      <c r="Y25" s="5">
        <v>2</v>
      </c>
      <c r="Z25" s="5">
        <v>2</v>
      </c>
      <c r="AA25" s="6">
        <v>3</v>
      </c>
      <c r="AB25" s="6">
        <v>3</v>
      </c>
      <c r="AC25" s="6">
        <v>3</v>
      </c>
      <c r="AD25" s="6">
        <v>3</v>
      </c>
      <c r="AE25" s="1">
        <v>3</v>
      </c>
      <c r="AF25" s="1">
        <v>3</v>
      </c>
      <c r="AG25" s="7">
        <v>4</v>
      </c>
      <c r="AH25" s="7">
        <v>3</v>
      </c>
      <c r="AI25" s="7">
        <v>3</v>
      </c>
    </row>
    <row r="26" spans="1:35" ht="18.75" x14ac:dyDescent="0.3">
      <c r="A26" s="1">
        <v>25</v>
      </c>
      <c r="B26" s="1">
        <v>1</v>
      </c>
      <c r="C26" s="1" t="s">
        <v>23</v>
      </c>
      <c r="D26" s="1" t="s">
        <v>95</v>
      </c>
      <c r="F26" s="1">
        <v>1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2">
        <v>3</v>
      </c>
      <c r="N26" s="2">
        <v>3</v>
      </c>
      <c r="O26" s="2">
        <v>3</v>
      </c>
      <c r="P26" s="3">
        <v>4</v>
      </c>
      <c r="Q26" s="3">
        <v>4</v>
      </c>
      <c r="R26" s="4">
        <v>3</v>
      </c>
      <c r="S26" s="4">
        <v>3</v>
      </c>
      <c r="T26" s="4">
        <v>3</v>
      </c>
      <c r="U26" s="4">
        <v>3</v>
      </c>
      <c r="V26" s="4">
        <v>4</v>
      </c>
      <c r="W26" s="5">
        <v>4</v>
      </c>
      <c r="X26" s="5">
        <v>4</v>
      </c>
      <c r="Y26" s="5">
        <v>4</v>
      </c>
      <c r="Z26" s="5">
        <v>4</v>
      </c>
      <c r="AA26" s="6">
        <v>4</v>
      </c>
      <c r="AB26" s="6">
        <v>4</v>
      </c>
      <c r="AC26" s="6">
        <v>4</v>
      </c>
      <c r="AD26" s="6">
        <v>4</v>
      </c>
      <c r="AE26" s="1">
        <v>4</v>
      </c>
      <c r="AF26" s="1">
        <v>4</v>
      </c>
      <c r="AG26" s="7">
        <v>4</v>
      </c>
      <c r="AH26" s="7">
        <v>4</v>
      </c>
      <c r="AI26" s="7">
        <v>4</v>
      </c>
    </row>
    <row r="27" spans="1:35" ht="18.75" x14ac:dyDescent="0.3">
      <c r="A27" s="1">
        <v>26</v>
      </c>
      <c r="B27" s="1">
        <v>1</v>
      </c>
      <c r="C27" s="1" t="s">
        <v>23</v>
      </c>
      <c r="D27" s="1" t="s">
        <v>16</v>
      </c>
      <c r="F27" s="1">
        <v>1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2">
        <v>5</v>
      </c>
      <c r="N27" s="2">
        <v>3</v>
      </c>
      <c r="O27" s="2">
        <v>5</v>
      </c>
      <c r="P27" s="3">
        <v>5</v>
      </c>
      <c r="Q27" s="3">
        <v>5</v>
      </c>
      <c r="R27" s="4">
        <v>5</v>
      </c>
      <c r="S27" s="4">
        <v>5</v>
      </c>
      <c r="T27" s="4">
        <v>5</v>
      </c>
      <c r="U27" s="4">
        <v>5</v>
      </c>
      <c r="V27" s="4">
        <v>5</v>
      </c>
      <c r="W27" s="5">
        <v>3</v>
      </c>
      <c r="X27" s="5">
        <v>5</v>
      </c>
      <c r="Y27" s="5">
        <v>3</v>
      </c>
      <c r="Z27" s="5">
        <v>3</v>
      </c>
      <c r="AA27" s="6">
        <v>3</v>
      </c>
      <c r="AB27" s="6">
        <v>5</v>
      </c>
      <c r="AC27" s="6">
        <v>3</v>
      </c>
      <c r="AD27" s="6">
        <v>3</v>
      </c>
      <c r="AE27" s="1">
        <v>5</v>
      </c>
      <c r="AF27" s="1">
        <v>5</v>
      </c>
      <c r="AG27" s="7">
        <v>5</v>
      </c>
      <c r="AH27" s="7">
        <v>5</v>
      </c>
      <c r="AI27" s="7">
        <v>5</v>
      </c>
    </row>
    <row r="28" spans="1:35" ht="18.75" x14ac:dyDescent="0.3">
      <c r="A28" s="1">
        <v>27</v>
      </c>
      <c r="B28" s="1">
        <v>1</v>
      </c>
      <c r="C28" s="1" t="s">
        <v>23</v>
      </c>
      <c r="D28" s="1" t="s">
        <v>24</v>
      </c>
      <c r="F28" s="1">
        <v>1</v>
      </c>
      <c r="G28" s="1">
        <v>0</v>
      </c>
      <c r="H28" s="1">
        <v>1</v>
      </c>
      <c r="I28" s="1">
        <v>0</v>
      </c>
      <c r="J28" s="1">
        <v>0</v>
      </c>
      <c r="K28" s="1">
        <v>0</v>
      </c>
      <c r="L28" s="1">
        <v>0</v>
      </c>
      <c r="M28" s="2">
        <v>4</v>
      </c>
      <c r="N28" s="2">
        <v>4</v>
      </c>
      <c r="O28" s="2">
        <v>4</v>
      </c>
      <c r="P28" s="3">
        <v>4</v>
      </c>
      <c r="Q28" s="3">
        <v>4</v>
      </c>
      <c r="R28" s="4">
        <v>4</v>
      </c>
      <c r="S28" s="4">
        <v>3</v>
      </c>
      <c r="T28" s="4">
        <v>4</v>
      </c>
      <c r="U28" s="4">
        <v>4</v>
      </c>
      <c r="V28" s="4">
        <v>4</v>
      </c>
      <c r="W28" s="5">
        <v>4</v>
      </c>
      <c r="X28" s="5">
        <v>4</v>
      </c>
      <c r="Y28" s="5">
        <v>4</v>
      </c>
      <c r="Z28" s="5">
        <v>4</v>
      </c>
      <c r="AA28" s="6">
        <v>5</v>
      </c>
      <c r="AB28" s="6">
        <v>5</v>
      </c>
      <c r="AC28" s="6">
        <v>5</v>
      </c>
      <c r="AD28" s="6">
        <v>5</v>
      </c>
      <c r="AE28" s="1">
        <v>5</v>
      </c>
      <c r="AF28" s="1">
        <v>5</v>
      </c>
      <c r="AG28" s="7">
        <v>5</v>
      </c>
      <c r="AH28" s="7">
        <v>5</v>
      </c>
      <c r="AI28" s="7">
        <v>5</v>
      </c>
    </row>
    <row r="29" spans="1:35" ht="18.75" x14ac:dyDescent="0.3">
      <c r="A29" s="1">
        <v>28</v>
      </c>
      <c r="B29" s="1">
        <v>1</v>
      </c>
      <c r="C29" s="1" t="s">
        <v>23</v>
      </c>
      <c r="D29" s="1" t="s">
        <v>24</v>
      </c>
      <c r="F29" s="1">
        <v>1</v>
      </c>
      <c r="G29" s="1">
        <v>1</v>
      </c>
      <c r="H29" s="1">
        <v>1</v>
      </c>
      <c r="I29" s="1">
        <v>0</v>
      </c>
      <c r="J29" s="1">
        <v>0</v>
      </c>
      <c r="K29" s="1">
        <v>0</v>
      </c>
      <c r="L29" s="1">
        <v>0</v>
      </c>
      <c r="M29" s="2">
        <v>4</v>
      </c>
      <c r="N29" s="2">
        <v>4</v>
      </c>
      <c r="O29" s="2">
        <v>4</v>
      </c>
      <c r="P29" s="3">
        <v>4</v>
      </c>
      <c r="Q29" s="3">
        <v>4</v>
      </c>
      <c r="R29" s="4">
        <v>4</v>
      </c>
      <c r="S29" s="4">
        <v>4</v>
      </c>
      <c r="T29" s="4">
        <v>4</v>
      </c>
      <c r="U29" s="4">
        <v>4</v>
      </c>
      <c r="V29" s="4">
        <v>4</v>
      </c>
      <c r="W29" s="5">
        <v>4</v>
      </c>
      <c r="X29" s="5">
        <v>4</v>
      </c>
      <c r="Y29" s="5">
        <v>4</v>
      </c>
      <c r="Z29" s="5">
        <v>4</v>
      </c>
      <c r="AA29" s="6">
        <v>4</v>
      </c>
      <c r="AB29" s="6">
        <v>4</v>
      </c>
      <c r="AC29" s="6">
        <v>4</v>
      </c>
      <c r="AD29" s="6">
        <v>4</v>
      </c>
      <c r="AE29" s="1">
        <v>4</v>
      </c>
      <c r="AF29" s="1">
        <v>4</v>
      </c>
      <c r="AG29" s="7">
        <v>4</v>
      </c>
      <c r="AH29" s="7">
        <v>4</v>
      </c>
      <c r="AI29" s="7">
        <v>4</v>
      </c>
    </row>
    <row r="30" spans="1:35" ht="18.75" x14ac:dyDescent="0.3">
      <c r="A30" s="1">
        <v>29</v>
      </c>
      <c r="B30" s="1">
        <v>1</v>
      </c>
      <c r="C30" s="1" t="s">
        <v>23</v>
      </c>
      <c r="D30" s="1" t="s">
        <v>24</v>
      </c>
      <c r="F30" s="1">
        <v>1</v>
      </c>
      <c r="G30" s="1">
        <v>0</v>
      </c>
      <c r="H30" s="1">
        <v>1</v>
      </c>
      <c r="I30" s="1">
        <v>0</v>
      </c>
      <c r="J30" s="1">
        <v>0</v>
      </c>
      <c r="K30" s="1">
        <v>0</v>
      </c>
      <c r="L30" s="1">
        <v>0</v>
      </c>
      <c r="M30" s="2">
        <v>5</v>
      </c>
      <c r="N30" s="2">
        <v>5</v>
      </c>
      <c r="O30" s="2">
        <v>4</v>
      </c>
      <c r="P30" s="3">
        <v>5</v>
      </c>
      <c r="Q30" s="3">
        <v>5</v>
      </c>
      <c r="R30" s="4">
        <v>5</v>
      </c>
      <c r="S30" s="4">
        <v>3</v>
      </c>
      <c r="T30" s="4">
        <v>5</v>
      </c>
      <c r="U30" s="4">
        <v>5</v>
      </c>
      <c r="V30" s="4">
        <v>5</v>
      </c>
      <c r="W30" s="5">
        <v>3</v>
      </c>
      <c r="X30" s="5">
        <v>3</v>
      </c>
      <c r="Y30" s="5">
        <v>2</v>
      </c>
      <c r="Z30" s="5">
        <v>1</v>
      </c>
      <c r="AA30" s="6">
        <v>1</v>
      </c>
      <c r="AB30" s="6">
        <v>5</v>
      </c>
      <c r="AC30" s="6">
        <v>4</v>
      </c>
      <c r="AD30" s="6">
        <v>3</v>
      </c>
      <c r="AE30" s="1">
        <v>5</v>
      </c>
      <c r="AF30" s="1">
        <v>5</v>
      </c>
      <c r="AG30" s="7">
        <v>3</v>
      </c>
      <c r="AH30" s="7">
        <v>4</v>
      </c>
      <c r="AI30" s="7">
        <v>4</v>
      </c>
    </row>
    <row r="31" spans="1:35" ht="18.75" x14ac:dyDescent="0.3">
      <c r="A31" s="1">
        <v>30</v>
      </c>
      <c r="B31" s="1">
        <v>1</v>
      </c>
      <c r="C31" s="1" t="s">
        <v>23</v>
      </c>
      <c r="D31" s="1" t="s">
        <v>27</v>
      </c>
      <c r="F31" s="1">
        <v>1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2">
        <v>3</v>
      </c>
      <c r="N31" s="2">
        <v>3</v>
      </c>
      <c r="O31" s="2">
        <v>3</v>
      </c>
      <c r="P31" s="3">
        <v>4</v>
      </c>
      <c r="Q31" s="3">
        <v>3</v>
      </c>
      <c r="R31" s="4">
        <v>4</v>
      </c>
      <c r="S31" s="4">
        <v>4</v>
      </c>
      <c r="T31" s="4">
        <v>4</v>
      </c>
      <c r="U31" s="4">
        <v>4</v>
      </c>
      <c r="V31" s="4">
        <v>4</v>
      </c>
      <c r="W31" s="5">
        <v>2</v>
      </c>
      <c r="X31" s="5">
        <v>2</v>
      </c>
      <c r="Y31" s="5">
        <v>2</v>
      </c>
      <c r="Z31" s="5">
        <v>2</v>
      </c>
      <c r="AA31" s="6">
        <v>5</v>
      </c>
      <c r="AB31" s="6">
        <v>5</v>
      </c>
      <c r="AC31" s="6">
        <v>5</v>
      </c>
      <c r="AD31" s="6">
        <v>5</v>
      </c>
      <c r="AE31" s="1">
        <v>5</v>
      </c>
      <c r="AF31" s="1">
        <v>5</v>
      </c>
      <c r="AG31" s="7">
        <v>1</v>
      </c>
      <c r="AH31" s="7">
        <v>3</v>
      </c>
      <c r="AI31" s="7">
        <v>4</v>
      </c>
    </row>
    <row r="32" spans="1:35" ht="18.75" x14ac:dyDescent="0.3">
      <c r="A32" s="1">
        <v>31</v>
      </c>
      <c r="B32" s="1">
        <v>1</v>
      </c>
      <c r="C32" s="1" t="s">
        <v>23</v>
      </c>
      <c r="D32" s="1" t="s">
        <v>27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1</v>
      </c>
      <c r="M32" s="2">
        <v>4</v>
      </c>
      <c r="N32" s="2">
        <v>4</v>
      </c>
      <c r="O32" s="2">
        <v>4</v>
      </c>
      <c r="P32" s="3">
        <v>4</v>
      </c>
      <c r="Q32" s="3">
        <v>4</v>
      </c>
      <c r="R32" s="4">
        <v>4</v>
      </c>
      <c r="S32" s="4">
        <v>3</v>
      </c>
      <c r="T32" s="4">
        <v>5</v>
      </c>
      <c r="U32" s="4">
        <v>5</v>
      </c>
      <c r="V32" s="4">
        <v>5</v>
      </c>
      <c r="W32" s="5">
        <v>5</v>
      </c>
      <c r="X32" s="5">
        <v>5</v>
      </c>
      <c r="Y32" s="5">
        <v>5</v>
      </c>
      <c r="Z32" s="5">
        <v>5</v>
      </c>
      <c r="AA32" s="6">
        <v>4</v>
      </c>
      <c r="AB32" s="6">
        <v>4</v>
      </c>
      <c r="AC32" s="6">
        <v>4</v>
      </c>
      <c r="AD32" s="6">
        <v>4</v>
      </c>
      <c r="AE32" s="1">
        <v>5</v>
      </c>
      <c r="AF32" s="1">
        <v>4</v>
      </c>
      <c r="AG32" s="7">
        <v>4</v>
      </c>
      <c r="AH32" s="7">
        <v>4</v>
      </c>
      <c r="AI32" s="7">
        <v>4</v>
      </c>
    </row>
    <row r="33" spans="1:35" ht="18.75" x14ac:dyDescent="0.3">
      <c r="A33" s="1">
        <v>32</v>
      </c>
      <c r="B33" s="1">
        <v>1</v>
      </c>
      <c r="C33" s="1" t="s">
        <v>23</v>
      </c>
      <c r="D33" s="1" t="s">
        <v>95</v>
      </c>
      <c r="F33" s="1">
        <v>0</v>
      </c>
      <c r="G33" s="1">
        <v>0</v>
      </c>
      <c r="H33" s="1">
        <v>1</v>
      </c>
      <c r="I33" s="1">
        <v>0</v>
      </c>
      <c r="J33" s="1">
        <v>0</v>
      </c>
      <c r="K33" s="1">
        <v>0</v>
      </c>
      <c r="L33" s="1">
        <v>0</v>
      </c>
      <c r="M33" s="2">
        <v>4</v>
      </c>
      <c r="N33" s="2">
        <v>4</v>
      </c>
      <c r="O33" s="2">
        <v>4</v>
      </c>
      <c r="P33" s="3">
        <v>5</v>
      </c>
      <c r="Q33" s="3">
        <v>5</v>
      </c>
      <c r="R33" s="4">
        <v>5</v>
      </c>
      <c r="S33" s="4">
        <v>3</v>
      </c>
      <c r="T33" s="4">
        <v>5</v>
      </c>
      <c r="U33" s="4">
        <v>5</v>
      </c>
      <c r="V33" s="4">
        <v>5</v>
      </c>
      <c r="W33" s="5">
        <v>3</v>
      </c>
      <c r="X33" s="5">
        <v>3</v>
      </c>
      <c r="Y33" s="5">
        <v>3</v>
      </c>
      <c r="Z33" s="5">
        <v>2</v>
      </c>
      <c r="AA33" s="6">
        <v>4</v>
      </c>
      <c r="AB33" s="6">
        <v>4</v>
      </c>
      <c r="AC33" s="6">
        <v>5</v>
      </c>
      <c r="AD33" s="6">
        <v>5</v>
      </c>
      <c r="AE33" s="1">
        <v>5</v>
      </c>
      <c r="AF33" s="1">
        <v>5</v>
      </c>
      <c r="AG33" s="7">
        <v>5</v>
      </c>
      <c r="AH33" s="7">
        <v>5</v>
      </c>
      <c r="AI33" s="7">
        <v>5</v>
      </c>
    </row>
    <row r="34" spans="1:35" ht="18.75" x14ac:dyDescent="0.3">
      <c r="A34" s="1">
        <v>33</v>
      </c>
      <c r="B34" s="1">
        <v>1</v>
      </c>
      <c r="C34" s="1" t="s">
        <v>23</v>
      </c>
      <c r="D34" s="1" t="s">
        <v>95</v>
      </c>
      <c r="F34" s="1">
        <v>0</v>
      </c>
      <c r="G34" s="1">
        <v>0</v>
      </c>
      <c r="H34" s="1">
        <v>1</v>
      </c>
      <c r="I34" s="1">
        <v>0</v>
      </c>
      <c r="J34" s="1">
        <v>0</v>
      </c>
      <c r="K34" s="1">
        <v>0</v>
      </c>
      <c r="L34" s="1">
        <v>0</v>
      </c>
      <c r="M34" s="2">
        <v>4</v>
      </c>
      <c r="N34" s="2">
        <v>5</v>
      </c>
      <c r="O34" s="2">
        <v>4</v>
      </c>
      <c r="P34" s="3">
        <v>4</v>
      </c>
      <c r="Q34" s="3">
        <v>4</v>
      </c>
      <c r="R34" s="4">
        <v>4</v>
      </c>
      <c r="S34" s="4">
        <v>3</v>
      </c>
      <c r="T34" s="4">
        <v>4</v>
      </c>
      <c r="U34" s="4">
        <v>4</v>
      </c>
      <c r="V34" s="4">
        <v>4</v>
      </c>
      <c r="W34" s="5">
        <v>4</v>
      </c>
      <c r="X34" s="5">
        <v>4</v>
      </c>
      <c r="Y34" s="5">
        <v>4</v>
      </c>
      <c r="Z34" s="5">
        <v>4</v>
      </c>
      <c r="AA34" s="6">
        <v>4</v>
      </c>
      <c r="AB34" s="6">
        <v>4</v>
      </c>
      <c r="AC34" s="6">
        <v>4</v>
      </c>
      <c r="AD34" s="6">
        <v>4</v>
      </c>
      <c r="AE34" s="1">
        <v>4</v>
      </c>
      <c r="AF34" s="1">
        <v>4</v>
      </c>
      <c r="AG34" s="7">
        <v>4</v>
      </c>
      <c r="AH34" s="7">
        <v>4</v>
      </c>
      <c r="AI34" s="7">
        <v>4</v>
      </c>
    </row>
    <row r="35" spans="1:35" ht="18.75" x14ac:dyDescent="0.3">
      <c r="A35" s="1">
        <v>34</v>
      </c>
      <c r="B35" s="1">
        <v>1</v>
      </c>
      <c r="C35" s="1" t="s">
        <v>23</v>
      </c>
      <c r="D35" s="1" t="s">
        <v>95</v>
      </c>
      <c r="F35" s="1">
        <v>1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2">
        <v>5</v>
      </c>
      <c r="N35" s="2">
        <v>4</v>
      </c>
      <c r="O35" s="2">
        <v>5</v>
      </c>
      <c r="P35" s="3">
        <v>5</v>
      </c>
      <c r="Q35" s="3">
        <v>5</v>
      </c>
      <c r="R35" s="4">
        <v>5</v>
      </c>
      <c r="S35" s="4">
        <v>3</v>
      </c>
      <c r="T35" s="4">
        <v>4</v>
      </c>
      <c r="U35" s="4">
        <v>4</v>
      </c>
      <c r="V35" s="4">
        <v>4</v>
      </c>
      <c r="W35" s="5">
        <v>3</v>
      </c>
      <c r="X35" s="5">
        <v>3</v>
      </c>
      <c r="Y35" s="5">
        <v>2</v>
      </c>
      <c r="Z35" s="5">
        <v>2</v>
      </c>
      <c r="AA35" s="6">
        <v>4</v>
      </c>
      <c r="AB35" s="6">
        <v>4</v>
      </c>
      <c r="AC35" s="6">
        <v>5</v>
      </c>
      <c r="AD35" s="6">
        <v>5</v>
      </c>
      <c r="AE35" s="1">
        <v>5</v>
      </c>
      <c r="AF35" s="1">
        <v>5</v>
      </c>
      <c r="AG35" s="7">
        <v>5</v>
      </c>
      <c r="AH35" s="7">
        <v>5</v>
      </c>
      <c r="AI35" s="7">
        <v>5</v>
      </c>
    </row>
    <row r="36" spans="1:35" ht="18.75" x14ac:dyDescent="0.3">
      <c r="A36" s="1">
        <v>35</v>
      </c>
      <c r="B36" s="1">
        <v>1</v>
      </c>
      <c r="C36" s="1" t="s">
        <v>23</v>
      </c>
      <c r="D36" s="1" t="s">
        <v>95</v>
      </c>
      <c r="F36" s="1">
        <v>1</v>
      </c>
      <c r="G36" s="1">
        <v>1</v>
      </c>
      <c r="H36" s="1">
        <v>1</v>
      </c>
      <c r="I36" s="1">
        <v>0</v>
      </c>
      <c r="J36" s="1">
        <v>0</v>
      </c>
      <c r="K36" s="1">
        <v>0</v>
      </c>
      <c r="L36" s="1">
        <v>0</v>
      </c>
      <c r="M36" s="2">
        <v>5</v>
      </c>
      <c r="N36" s="2">
        <v>4</v>
      </c>
      <c r="O36" s="2">
        <v>4</v>
      </c>
      <c r="P36" s="3">
        <v>3</v>
      </c>
      <c r="Q36" s="3">
        <v>4</v>
      </c>
      <c r="R36" s="4">
        <v>4</v>
      </c>
      <c r="S36" s="4">
        <v>3</v>
      </c>
      <c r="T36" s="4">
        <v>4</v>
      </c>
      <c r="U36" s="4">
        <v>4</v>
      </c>
      <c r="V36" s="4">
        <v>4</v>
      </c>
      <c r="W36" s="5">
        <v>3</v>
      </c>
      <c r="X36" s="5">
        <v>3</v>
      </c>
      <c r="Y36" s="5">
        <v>3</v>
      </c>
      <c r="Z36" s="5">
        <v>3</v>
      </c>
      <c r="AA36" s="6">
        <v>4</v>
      </c>
      <c r="AB36" s="6">
        <v>4</v>
      </c>
      <c r="AC36" s="6">
        <v>4</v>
      </c>
      <c r="AD36" s="6">
        <v>4</v>
      </c>
      <c r="AE36" s="1">
        <v>4</v>
      </c>
      <c r="AF36" s="1">
        <v>4</v>
      </c>
      <c r="AG36" s="7">
        <v>3</v>
      </c>
      <c r="AH36" s="7">
        <v>4</v>
      </c>
      <c r="AI36" s="7">
        <v>4</v>
      </c>
    </row>
    <row r="37" spans="1:35" ht="18.75" x14ac:dyDescent="0.3">
      <c r="A37" s="1">
        <v>36</v>
      </c>
      <c r="B37" s="1">
        <v>1</v>
      </c>
      <c r="C37" s="1" t="s">
        <v>23</v>
      </c>
      <c r="D37" s="1" t="s">
        <v>95</v>
      </c>
      <c r="F37" s="1">
        <v>1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2">
        <v>4</v>
      </c>
      <c r="N37" s="2">
        <v>4</v>
      </c>
      <c r="O37" s="2">
        <v>3</v>
      </c>
      <c r="P37" s="3">
        <v>4</v>
      </c>
      <c r="Q37" s="3">
        <v>4</v>
      </c>
      <c r="R37" s="4">
        <v>4</v>
      </c>
      <c r="S37" s="4">
        <v>3</v>
      </c>
      <c r="T37" s="4">
        <v>3</v>
      </c>
      <c r="U37" s="4">
        <v>4</v>
      </c>
      <c r="V37" s="4">
        <v>4</v>
      </c>
      <c r="W37" s="5">
        <v>4</v>
      </c>
      <c r="X37" s="5">
        <v>3</v>
      </c>
      <c r="Y37" s="5">
        <v>3</v>
      </c>
      <c r="Z37" s="5">
        <v>4</v>
      </c>
      <c r="AA37" s="6">
        <v>4</v>
      </c>
      <c r="AB37" s="6">
        <v>4</v>
      </c>
      <c r="AC37" s="6">
        <v>3</v>
      </c>
      <c r="AD37" s="6">
        <v>4</v>
      </c>
      <c r="AE37" s="1">
        <v>3</v>
      </c>
      <c r="AF37" s="1">
        <v>4</v>
      </c>
      <c r="AG37" s="7">
        <v>4</v>
      </c>
      <c r="AH37" s="7">
        <v>4</v>
      </c>
      <c r="AI37" s="7">
        <v>5</v>
      </c>
    </row>
    <row r="38" spans="1:35" ht="18.75" x14ac:dyDescent="0.3">
      <c r="A38" s="1">
        <v>37</v>
      </c>
      <c r="B38" s="1">
        <v>1</v>
      </c>
      <c r="C38" s="1" t="s">
        <v>23</v>
      </c>
      <c r="D38" s="1" t="s">
        <v>21</v>
      </c>
      <c r="F38" s="1">
        <v>1</v>
      </c>
      <c r="G38" s="1">
        <v>1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2">
        <v>4</v>
      </c>
      <c r="N38" s="2">
        <v>4</v>
      </c>
      <c r="O38" s="2">
        <v>3</v>
      </c>
      <c r="P38" s="3">
        <v>4</v>
      </c>
      <c r="Q38" s="3">
        <v>4</v>
      </c>
      <c r="R38" s="4">
        <v>3</v>
      </c>
      <c r="S38" s="4">
        <v>4</v>
      </c>
      <c r="T38" s="4">
        <v>4</v>
      </c>
      <c r="U38" s="4">
        <v>3</v>
      </c>
      <c r="V38" s="4">
        <v>4</v>
      </c>
      <c r="W38" s="5">
        <v>4</v>
      </c>
      <c r="X38" s="5">
        <v>4</v>
      </c>
      <c r="Y38" s="5">
        <v>3</v>
      </c>
      <c r="Z38" s="5">
        <v>4</v>
      </c>
      <c r="AA38" s="6">
        <v>4</v>
      </c>
      <c r="AB38" s="6">
        <v>4</v>
      </c>
      <c r="AC38" s="6">
        <v>3</v>
      </c>
      <c r="AD38" s="6">
        <v>3</v>
      </c>
      <c r="AE38" s="1">
        <v>5</v>
      </c>
      <c r="AF38" s="1">
        <v>5</v>
      </c>
      <c r="AG38" s="7">
        <v>4</v>
      </c>
      <c r="AH38" s="7">
        <v>5</v>
      </c>
      <c r="AI38" s="7">
        <v>5</v>
      </c>
    </row>
    <row r="39" spans="1:35" ht="18.75" x14ac:dyDescent="0.3">
      <c r="A39" s="1">
        <v>38</v>
      </c>
      <c r="B39" s="1">
        <v>1</v>
      </c>
      <c r="C39" s="1" t="s">
        <v>23</v>
      </c>
      <c r="D39" s="1" t="s">
        <v>95</v>
      </c>
      <c r="F39" s="1">
        <v>1</v>
      </c>
      <c r="G39" s="1">
        <v>1</v>
      </c>
      <c r="H39" s="1">
        <v>1</v>
      </c>
      <c r="I39" s="1">
        <v>0</v>
      </c>
      <c r="J39" s="1">
        <v>0</v>
      </c>
      <c r="K39" s="1">
        <v>0</v>
      </c>
      <c r="L39" s="1">
        <v>0</v>
      </c>
      <c r="M39" s="2">
        <v>4</v>
      </c>
      <c r="N39" s="2">
        <v>2</v>
      </c>
      <c r="O39" s="2">
        <v>4</v>
      </c>
      <c r="P39" s="3">
        <v>3</v>
      </c>
      <c r="Q39" s="3">
        <v>3</v>
      </c>
      <c r="R39" s="4">
        <v>3</v>
      </c>
      <c r="S39" s="4">
        <v>3</v>
      </c>
      <c r="T39" s="4">
        <v>4</v>
      </c>
      <c r="U39" s="4">
        <v>4</v>
      </c>
      <c r="V39" s="4">
        <v>4</v>
      </c>
      <c r="W39" s="5">
        <v>3</v>
      </c>
      <c r="X39" s="5">
        <v>2</v>
      </c>
      <c r="Y39" s="5">
        <v>1</v>
      </c>
      <c r="Z39" s="5">
        <v>4</v>
      </c>
      <c r="AA39" s="6">
        <v>3</v>
      </c>
      <c r="AB39" s="6">
        <v>2</v>
      </c>
      <c r="AC39" s="6">
        <v>4</v>
      </c>
      <c r="AD39" s="6">
        <v>4</v>
      </c>
      <c r="AE39" s="1">
        <v>3</v>
      </c>
      <c r="AF39" s="1">
        <v>3</v>
      </c>
      <c r="AG39" s="7">
        <v>4</v>
      </c>
      <c r="AH39" s="7">
        <v>5</v>
      </c>
      <c r="AI39" s="7">
        <v>5</v>
      </c>
    </row>
    <row r="40" spans="1:35" ht="18.75" x14ac:dyDescent="0.3">
      <c r="A40" s="1">
        <v>39</v>
      </c>
      <c r="B40" s="1">
        <v>1</v>
      </c>
      <c r="C40" s="1" t="s">
        <v>23</v>
      </c>
      <c r="D40" s="1" t="s">
        <v>12</v>
      </c>
      <c r="F40" s="1">
        <v>1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2">
        <v>4</v>
      </c>
      <c r="N40" s="2">
        <v>3</v>
      </c>
      <c r="O40" s="2">
        <v>5</v>
      </c>
      <c r="P40" s="3">
        <v>4</v>
      </c>
      <c r="Q40" s="3">
        <v>4</v>
      </c>
      <c r="R40" s="4">
        <v>4</v>
      </c>
      <c r="S40" s="4">
        <v>4</v>
      </c>
      <c r="T40" s="4">
        <v>4</v>
      </c>
      <c r="U40" s="4">
        <v>4</v>
      </c>
      <c r="V40" s="4">
        <v>4</v>
      </c>
      <c r="W40" s="5">
        <v>4</v>
      </c>
      <c r="X40" s="5">
        <v>4</v>
      </c>
      <c r="Y40" s="5">
        <v>4</v>
      </c>
      <c r="Z40" s="5">
        <v>4</v>
      </c>
      <c r="AA40" s="6">
        <v>4</v>
      </c>
      <c r="AB40" s="6">
        <v>4</v>
      </c>
      <c r="AC40" s="6">
        <v>4</v>
      </c>
      <c r="AD40" s="6">
        <v>4</v>
      </c>
      <c r="AE40" s="1">
        <v>4</v>
      </c>
      <c r="AF40" s="1">
        <v>4</v>
      </c>
      <c r="AG40" s="7">
        <v>4</v>
      </c>
      <c r="AH40" s="7">
        <v>3</v>
      </c>
      <c r="AI40" s="7">
        <v>4</v>
      </c>
    </row>
    <row r="41" spans="1:35" ht="18.75" x14ac:dyDescent="0.3">
      <c r="A41" s="1">
        <v>40</v>
      </c>
      <c r="B41" s="1">
        <v>1</v>
      </c>
      <c r="C41" s="1" t="s">
        <v>23</v>
      </c>
      <c r="D41" s="1" t="s">
        <v>12</v>
      </c>
      <c r="F41" s="1">
        <v>1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2">
        <v>5</v>
      </c>
      <c r="N41" s="2">
        <v>4</v>
      </c>
      <c r="O41" s="2">
        <v>4</v>
      </c>
      <c r="P41" s="3">
        <v>4</v>
      </c>
      <c r="Q41" s="3">
        <v>4</v>
      </c>
      <c r="R41" s="4">
        <v>2</v>
      </c>
      <c r="S41" s="4">
        <v>3</v>
      </c>
      <c r="T41" s="4">
        <v>5</v>
      </c>
      <c r="U41" s="4">
        <v>5</v>
      </c>
      <c r="V41" s="4">
        <v>5</v>
      </c>
      <c r="W41" s="5">
        <v>3</v>
      </c>
      <c r="X41" s="5">
        <v>3</v>
      </c>
      <c r="Y41" s="5">
        <v>3</v>
      </c>
      <c r="Z41" s="5">
        <v>2</v>
      </c>
      <c r="AA41" s="6">
        <v>4</v>
      </c>
      <c r="AB41" s="6">
        <v>4</v>
      </c>
      <c r="AC41" s="6">
        <v>4</v>
      </c>
      <c r="AD41" s="6">
        <v>3</v>
      </c>
      <c r="AE41" s="1">
        <v>5</v>
      </c>
      <c r="AF41" s="1">
        <v>4</v>
      </c>
      <c r="AG41" s="7">
        <v>2</v>
      </c>
      <c r="AH41" s="7">
        <v>3</v>
      </c>
      <c r="AI41" s="7">
        <v>3</v>
      </c>
    </row>
    <row r="42" spans="1:35" ht="18.75" x14ac:dyDescent="0.3">
      <c r="A42" s="1">
        <v>41</v>
      </c>
      <c r="B42" s="1">
        <v>1</v>
      </c>
      <c r="C42" s="1" t="s">
        <v>23</v>
      </c>
      <c r="D42" s="1" t="s">
        <v>12</v>
      </c>
      <c r="F42" s="1">
        <v>1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2">
        <v>5</v>
      </c>
      <c r="N42" s="2">
        <v>4</v>
      </c>
      <c r="O42" s="2">
        <v>5</v>
      </c>
      <c r="P42" s="3">
        <v>4</v>
      </c>
      <c r="Q42" s="3">
        <v>3</v>
      </c>
      <c r="R42" s="4">
        <v>3</v>
      </c>
      <c r="S42" s="4">
        <v>4</v>
      </c>
      <c r="T42" s="4">
        <v>5</v>
      </c>
      <c r="U42" s="4">
        <v>4</v>
      </c>
      <c r="V42" s="4">
        <v>5</v>
      </c>
      <c r="W42" s="5">
        <v>5</v>
      </c>
      <c r="X42" s="5">
        <v>4</v>
      </c>
      <c r="Y42" s="5">
        <v>4</v>
      </c>
      <c r="Z42" s="5">
        <v>5</v>
      </c>
      <c r="AA42" s="6">
        <v>5</v>
      </c>
      <c r="AB42" s="6">
        <v>5</v>
      </c>
      <c r="AC42" s="6">
        <v>4</v>
      </c>
      <c r="AD42" s="6">
        <v>4</v>
      </c>
      <c r="AE42" s="1">
        <v>4</v>
      </c>
      <c r="AF42" s="1">
        <v>4</v>
      </c>
      <c r="AG42" s="7">
        <v>4</v>
      </c>
      <c r="AH42" s="7">
        <v>5</v>
      </c>
      <c r="AI42" s="7">
        <v>4</v>
      </c>
    </row>
    <row r="43" spans="1:35" ht="18.75" x14ac:dyDescent="0.3">
      <c r="A43" s="1">
        <v>42</v>
      </c>
      <c r="B43" s="1">
        <v>1</v>
      </c>
      <c r="C43" s="1" t="s">
        <v>23</v>
      </c>
      <c r="D43" s="1" t="s">
        <v>12</v>
      </c>
      <c r="F43" s="1">
        <v>1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2">
        <v>4</v>
      </c>
      <c r="N43" s="2">
        <v>4</v>
      </c>
      <c r="O43" s="2">
        <v>4</v>
      </c>
      <c r="P43" s="3">
        <v>4</v>
      </c>
      <c r="Q43" s="3">
        <v>4</v>
      </c>
      <c r="R43" s="4">
        <v>3</v>
      </c>
      <c r="S43" s="4">
        <v>3</v>
      </c>
      <c r="T43" s="4">
        <v>4</v>
      </c>
      <c r="U43" s="4">
        <v>4</v>
      </c>
      <c r="V43" s="4">
        <v>3</v>
      </c>
      <c r="W43" s="5">
        <v>3</v>
      </c>
      <c r="X43" s="5">
        <v>3</v>
      </c>
      <c r="Y43" s="5">
        <v>3</v>
      </c>
      <c r="Z43" s="5">
        <v>3</v>
      </c>
      <c r="AA43" s="6">
        <v>4</v>
      </c>
      <c r="AB43" s="6">
        <v>4</v>
      </c>
      <c r="AC43" s="6">
        <v>4</v>
      </c>
      <c r="AD43" s="6">
        <v>4</v>
      </c>
      <c r="AE43" s="1">
        <v>4</v>
      </c>
      <c r="AF43" s="1">
        <v>4</v>
      </c>
      <c r="AG43" s="7">
        <v>4</v>
      </c>
      <c r="AH43" s="7">
        <v>3</v>
      </c>
      <c r="AI43" s="7">
        <v>3</v>
      </c>
    </row>
    <row r="44" spans="1:35" ht="18.75" x14ac:dyDescent="0.3">
      <c r="A44" s="1">
        <v>43</v>
      </c>
      <c r="B44" s="1">
        <v>1</v>
      </c>
      <c r="C44" s="1" t="s">
        <v>23</v>
      </c>
      <c r="D44" s="1" t="s">
        <v>27</v>
      </c>
      <c r="F44" s="1">
        <v>1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2">
        <v>5</v>
      </c>
      <c r="N44" s="2">
        <v>5</v>
      </c>
      <c r="O44" s="2">
        <v>5</v>
      </c>
      <c r="P44" s="3">
        <v>5</v>
      </c>
      <c r="Q44" s="3">
        <v>5</v>
      </c>
      <c r="R44" s="4">
        <v>5</v>
      </c>
      <c r="S44" s="4">
        <v>5</v>
      </c>
      <c r="T44" s="4">
        <v>5</v>
      </c>
      <c r="U44" s="4">
        <v>5</v>
      </c>
      <c r="V44" s="4">
        <v>5</v>
      </c>
      <c r="W44" s="5">
        <v>5</v>
      </c>
      <c r="X44" s="5">
        <v>5</v>
      </c>
      <c r="Y44" s="5">
        <v>5</v>
      </c>
      <c r="Z44" s="5">
        <v>5</v>
      </c>
      <c r="AA44" s="6">
        <v>4</v>
      </c>
      <c r="AB44" s="6">
        <v>4</v>
      </c>
      <c r="AC44" s="6">
        <v>5</v>
      </c>
      <c r="AD44" s="6">
        <v>3</v>
      </c>
      <c r="AE44" s="1">
        <v>5</v>
      </c>
      <c r="AF44" s="1">
        <v>5</v>
      </c>
      <c r="AG44" s="7">
        <v>5</v>
      </c>
      <c r="AH44" s="7">
        <v>5</v>
      </c>
      <c r="AI44" s="7">
        <v>5</v>
      </c>
    </row>
    <row r="45" spans="1:35" ht="18.75" x14ac:dyDescent="0.3">
      <c r="A45" s="1">
        <v>44</v>
      </c>
      <c r="B45" s="1">
        <v>1</v>
      </c>
      <c r="C45" s="1" t="s">
        <v>23</v>
      </c>
      <c r="D45" s="1" t="s">
        <v>95</v>
      </c>
      <c r="F45" s="1">
        <v>1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2">
        <v>3</v>
      </c>
      <c r="N45" s="2">
        <v>3</v>
      </c>
      <c r="O45" s="2">
        <v>1</v>
      </c>
      <c r="P45" s="3">
        <v>3</v>
      </c>
      <c r="Q45" s="3">
        <v>3</v>
      </c>
      <c r="R45" s="4">
        <v>3</v>
      </c>
      <c r="S45" s="4">
        <v>3</v>
      </c>
      <c r="T45" s="4">
        <v>3</v>
      </c>
      <c r="U45" s="4">
        <v>3</v>
      </c>
      <c r="V45" s="4">
        <v>3</v>
      </c>
      <c r="W45" s="5">
        <v>3</v>
      </c>
      <c r="X45" s="5">
        <v>3</v>
      </c>
      <c r="Y45" s="5">
        <v>3</v>
      </c>
      <c r="Z45" s="5">
        <v>3</v>
      </c>
      <c r="AA45" s="6">
        <v>4</v>
      </c>
      <c r="AB45" s="6">
        <v>4</v>
      </c>
      <c r="AC45" s="6">
        <v>4</v>
      </c>
      <c r="AD45" s="6">
        <v>4</v>
      </c>
      <c r="AE45" s="1">
        <v>4</v>
      </c>
      <c r="AF45" s="1">
        <v>4</v>
      </c>
      <c r="AG45" s="7">
        <v>4</v>
      </c>
      <c r="AH45" s="7">
        <v>4</v>
      </c>
      <c r="AI45" s="7">
        <v>4</v>
      </c>
    </row>
    <row r="46" spans="1:35" ht="18.75" x14ac:dyDescent="0.3">
      <c r="A46" s="1">
        <v>45</v>
      </c>
      <c r="B46" s="1">
        <v>1</v>
      </c>
      <c r="C46" s="1" t="s">
        <v>23</v>
      </c>
      <c r="D46" s="1" t="s">
        <v>95</v>
      </c>
      <c r="F46" s="1">
        <v>1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2">
        <v>4</v>
      </c>
      <c r="N46" s="2">
        <v>3</v>
      </c>
      <c r="O46" s="2">
        <v>3</v>
      </c>
      <c r="P46" s="3">
        <v>4</v>
      </c>
      <c r="Q46" s="3">
        <v>5</v>
      </c>
      <c r="R46" s="4">
        <v>3</v>
      </c>
      <c r="S46" s="4">
        <v>1</v>
      </c>
      <c r="T46" s="4">
        <v>5</v>
      </c>
      <c r="U46" s="4">
        <v>4</v>
      </c>
      <c r="V46" s="4">
        <v>5</v>
      </c>
      <c r="W46" s="5">
        <v>3</v>
      </c>
      <c r="X46" s="5">
        <v>3</v>
      </c>
      <c r="Y46" s="5">
        <v>2</v>
      </c>
      <c r="Z46" s="5">
        <v>2</v>
      </c>
      <c r="AA46" s="6">
        <v>4</v>
      </c>
      <c r="AB46" s="6">
        <v>4</v>
      </c>
      <c r="AC46" s="6">
        <v>4</v>
      </c>
      <c r="AD46" s="6">
        <v>4</v>
      </c>
      <c r="AE46" s="1">
        <v>5</v>
      </c>
      <c r="AF46" s="1">
        <v>5</v>
      </c>
      <c r="AG46" s="7">
        <v>4</v>
      </c>
      <c r="AH46" s="7">
        <v>4</v>
      </c>
      <c r="AI46" s="7">
        <v>4</v>
      </c>
    </row>
    <row r="47" spans="1:35" ht="18.75" x14ac:dyDescent="0.3">
      <c r="A47" s="1">
        <v>46</v>
      </c>
      <c r="B47" s="1">
        <v>1</v>
      </c>
      <c r="C47" s="1" t="s">
        <v>23</v>
      </c>
      <c r="D47" s="1" t="s">
        <v>95</v>
      </c>
      <c r="F47" s="1">
        <v>0</v>
      </c>
      <c r="G47" s="1">
        <v>0</v>
      </c>
      <c r="H47" s="1">
        <v>1</v>
      </c>
      <c r="I47" s="1">
        <v>0</v>
      </c>
      <c r="J47" s="1">
        <v>0</v>
      </c>
      <c r="K47" s="1">
        <v>0</v>
      </c>
      <c r="L47" s="1">
        <v>0</v>
      </c>
      <c r="M47" s="2">
        <v>4</v>
      </c>
      <c r="N47" s="2">
        <v>5</v>
      </c>
      <c r="O47" s="2">
        <v>5</v>
      </c>
      <c r="P47" s="3">
        <v>5</v>
      </c>
      <c r="Q47" s="3">
        <v>5</v>
      </c>
      <c r="R47" s="4">
        <v>5</v>
      </c>
      <c r="S47" s="4">
        <v>5</v>
      </c>
      <c r="T47" s="4">
        <v>5</v>
      </c>
      <c r="U47" s="4">
        <v>5</v>
      </c>
      <c r="V47" s="4">
        <v>5</v>
      </c>
      <c r="W47" s="5">
        <v>4</v>
      </c>
      <c r="X47" s="5">
        <v>4</v>
      </c>
      <c r="Y47" s="5">
        <v>4</v>
      </c>
      <c r="Z47" s="5">
        <v>3</v>
      </c>
      <c r="AA47" s="6">
        <v>4</v>
      </c>
      <c r="AB47" s="6">
        <v>4</v>
      </c>
      <c r="AC47" s="6">
        <v>5</v>
      </c>
      <c r="AD47" s="6">
        <v>5</v>
      </c>
      <c r="AE47" s="1">
        <v>5</v>
      </c>
      <c r="AF47" s="1">
        <v>4</v>
      </c>
      <c r="AG47" s="7">
        <v>4</v>
      </c>
      <c r="AH47" s="7">
        <v>4</v>
      </c>
      <c r="AI47" s="7">
        <v>4</v>
      </c>
    </row>
    <row r="48" spans="1:35" ht="18.75" x14ac:dyDescent="0.3">
      <c r="A48" s="1">
        <v>47</v>
      </c>
      <c r="B48" s="1">
        <v>1</v>
      </c>
      <c r="C48" s="1" t="s">
        <v>23</v>
      </c>
      <c r="D48" s="1" t="s">
        <v>27</v>
      </c>
      <c r="F48" s="1">
        <v>1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2">
        <v>4</v>
      </c>
      <c r="N48" s="2">
        <v>4</v>
      </c>
      <c r="O48" s="2">
        <v>4</v>
      </c>
      <c r="P48" s="3">
        <v>4</v>
      </c>
      <c r="Q48" s="3">
        <v>4</v>
      </c>
      <c r="R48" s="4">
        <v>4</v>
      </c>
      <c r="S48" s="4">
        <v>4</v>
      </c>
      <c r="T48" s="4">
        <v>4</v>
      </c>
      <c r="U48" s="4">
        <v>4</v>
      </c>
      <c r="V48" s="4">
        <v>4</v>
      </c>
      <c r="W48" s="5">
        <v>5</v>
      </c>
      <c r="X48" s="5">
        <v>5</v>
      </c>
      <c r="Y48" s="5">
        <v>5</v>
      </c>
      <c r="Z48" s="5">
        <v>5</v>
      </c>
      <c r="AA48" s="6">
        <v>5</v>
      </c>
      <c r="AB48" s="6">
        <v>5</v>
      </c>
      <c r="AC48" s="6">
        <v>5</v>
      </c>
      <c r="AD48" s="6">
        <v>5</v>
      </c>
      <c r="AE48" s="1">
        <v>5</v>
      </c>
      <c r="AF48" s="1">
        <v>5</v>
      </c>
      <c r="AG48" s="7">
        <v>5</v>
      </c>
      <c r="AH48" s="7">
        <v>5</v>
      </c>
      <c r="AI48" s="7">
        <v>5</v>
      </c>
    </row>
    <row r="49" spans="1:35" ht="18.75" x14ac:dyDescent="0.3">
      <c r="A49" s="1">
        <v>48</v>
      </c>
      <c r="B49" s="1">
        <v>1</v>
      </c>
      <c r="C49" s="1" t="s">
        <v>23</v>
      </c>
      <c r="D49" s="1" t="s">
        <v>95</v>
      </c>
      <c r="F49" s="1">
        <v>1</v>
      </c>
      <c r="G49" s="1">
        <v>1</v>
      </c>
      <c r="H49" s="1">
        <v>0</v>
      </c>
      <c r="I49" s="1">
        <v>1</v>
      </c>
      <c r="J49" s="1">
        <v>0</v>
      </c>
      <c r="K49" s="1">
        <v>0</v>
      </c>
      <c r="L49" s="1">
        <v>0</v>
      </c>
      <c r="M49" s="2">
        <v>5</v>
      </c>
      <c r="N49" s="2">
        <v>5</v>
      </c>
      <c r="O49" s="2">
        <v>4</v>
      </c>
      <c r="P49" s="3">
        <v>5</v>
      </c>
      <c r="Q49" s="3">
        <v>5</v>
      </c>
      <c r="R49" s="4">
        <v>4</v>
      </c>
      <c r="S49" s="4">
        <v>3</v>
      </c>
      <c r="T49" s="4">
        <v>4</v>
      </c>
      <c r="U49" s="4">
        <v>3</v>
      </c>
      <c r="V49" s="4">
        <v>4</v>
      </c>
      <c r="W49" s="5">
        <v>3</v>
      </c>
      <c r="X49" s="5">
        <v>3</v>
      </c>
      <c r="Y49" s="5">
        <v>2</v>
      </c>
      <c r="Z49" s="5">
        <v>2</v>
      </c>
      <c r="AA49" s="6">
        <v>4</v>
      </c>
      <c r="AB49" s="6">
        <v>4</v>
      </c>
      <c r="AC49" s="6">
        <v>4</v>
      </c>
      <c r="AD49" s="6">
        <v>5</v>
      </c>
      <c r="AE49" s="1">
        <v>5</v>
      </c>
      <c r="AF49" s="1">
        <v>5</v>
      </c>
      <c r="AG49" s="7">
        <v>5</v>
      </c>
      <c r="AH49" s="7">
        <v>5</v>
      </c>
      <c r="AI49" s="7">
        <v>5</v>
      </c>
    </row>
    <row r="50" spans="1:35" ht="18.75" x14ac:dyDescent="0.3">
      <c r="A50" s="1">
        <v>49</v>
      </c>
      <c r="B50" s="1">
        <v>2</v>
      </c>
      <c r="C50" s="1" t="s">
        <v>28</v>
      </c>
      <c r="D50" s="1" t="s">
        <v>95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1</v>
      </c>
      <c r="M50" s="2">
        <v>4</v>
      </c>
      <c r="N50" s="2">
        <v>4</v>
      </c>
      <c r="O50" s="2">
        <v>3</v>
      </c>
      <c r="P50" s="3">
        <v>5</v>
      </c>
      <c r="Q50" s="3">
        <v>4</v>
      </c>
      <c r="R50" s="4">
        <v>5</v>
      </c>
      <c r="S50" s="4">
        <v>3</v>
      </c>
      <c r="T50" s="4">
        <v>5</v>
      </c>
      <c r="U50" s="4">
        <v>5</v>
      </c>
      <c r="V50" s="4">
        <v>5</v>
      </c>
      <c r="W50" s="5">
        <v>3</v>
      </c>
      <c r="X50" s="5">
        <v>3</v>
      </c>
      <c r="Y50" s="5">
        <v>3</v>
      </c>
      <c r="Z50" s="5">
        <v>3</v>
      </c>
      <c r="AA50" s="6">
        <v>5</v>
      </c>
      <c r="AB50" s="6">
        <v>5</v>
      </c>
      <c r="AC50" s="6">
        <v>4</v>
      </c>
      <c r="AD50" s="6">
        <v>5</v>
      </c>
      <c r="AE50" s="1">
        <v>4</v>
      </c>
      <c r="AF50" s="1">
        <v>4</v>
      </c>
      <c r="AG50" s="7">
        <v>3</v>
      </c>
      <c r="AH50" s="7">
        <v>4</v>
      </c>
      <c r="AI50" s="7">
        <v>4</v>
      </c>
    </row>
    <row r="51" spans="1:35" ht="18.75" x14ac:dyDescent="0.3">
      <c r="A51" s="1">
        <v>50</v>
      </c>
      <c r="B51" s="1">
        <v>2</v>
      </c>
      <c r="C51" s="1" t="s">
        <v>28</v>
      </c>
      <c r="D51" s="1" t="s">
        <v>95</v>
      </c>
      <c r="F51" s="1">
        <v>1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2">
        <v>5</v>
      </c>
      <c r="N51" s="2">
        <v>4</v>
      </c>
      <c r="O51" s="2">
        <v>4</v>
      </c>
      <c r="P51" s="3">
        <v>5</v>
      </c>
      <c r="Q51" s="3">
        <v>5</v>
      </c>
      <c r="R51" s="4">
        <v>4</v>
      </c>
      <c r="S51" s="4">
        <v>3</v>
      </c>
      <c r="T51" s="4">
        <v>4</v>
      </c>
      <c r="U51" s="4">
        <v>4</v>
      </c>
      <c r="V51" s="4">
        <v>4</v>
      </c>
      <c r="W51" s="5">
        <v>3</v>
      </c>
      <c r="X51" s="5">
        <v>3</v>
      </c>
      <c r="Y51" s="5">
        <v>3</v>
      </c>
      <c r="Z51" s="5">
        <v>1</v>
      </c>
      <c r="AA51" s="6">
        <v>4</v>
      </c>
      <c r="AB51" s="6">
        <v>4</v>
      </c>
      <c r="AC51" s="6">
        <v>4</v>
      </c>
      <c r="AD51" s="6">
        <v>4</v>
      </c>
      <c r="AE51" s="1">
        <v>4</v>
      </c>
      <c r="AF51" s="1">
        <v>4</v>
      </c>
      <c r="AG51" s="7">
        <v>4</v>
      </c>
      <c r="AH51" s="7">
        <v>4</v>
      </c>
      <c r="AI51" s="7">
        <v>4</v>
      </c>
    </row>
    <row r="52" spans="1:35" ht="18.75" x14ac:dyDescent="0.3">
      <c r="A52" s="1">
        <v>51</v>
      </c>
      <c r="B52" s="1">
        <v>1</v>
      </c>
      <c r="C52" s="1" t="s">
        <v>23</v>
      </c>
      <c r="D52" s="1" t="s">
        <v>12</v>
      </c>
      <c r="F52" s="1">
        <v>1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2">
        <v>5</v>
      </c>
      <c r="N52" s="2">
        <v>5</v>
      </c>
      <c r="O52" s="2">
        <v>5</v>
      </c>
      <c r="P52" s="3">
        <v>5</v>
      </c>
      <c r="Q52" s="3">
        <v>5</v>
      </c>
      <c r="R52" s="4">
        <v>5</v>
      </c>
      <c r="S52" s="4">
        <v>5</v>
      </c>
      <c r="T52" s="4">
        <v>5</v>
      </c>
      <c r="U52" s="4">
        <v>5</v>
      </c>
      <c r="V52" s="4">
        <v>5</v>
      </c>
      <c r="W52" s="5">
        <v>4</v>
      </c>
      <c r="X52" s="5">
        <v>4</v>
      </c>
      <c r="Y52" s="5">
        <v>3</v>
      </c>
      <c r="Z52" s="5">
        <v>3</v>
      </c>
      <c r="AA52" s="6">
        <v>4</v>
      </c>
      <c r="AB52" s="6">
        <v>4</v>
      </c>
      <c r="AC52" s="6">
        <v>3</v>
      </c>
      <c r="AD52" s="6">
        <v>3</v>
      </c>
      <c r="AE52" s="1">
        <v>4</v>
      </c>
      <c r="AF52" s="1">
        <v>4</v>
      </c>
      <c r="AG52" s="7">
        <v>3</v>
      </c>
      <c r="AH52" s="7">
        <v>3</v>
      </c>
      <c r="AI52" s="7">
        <v>3</v>
      </c>
    </row>
    <row r="53" spans="1:35" ht="18.75" x14ac:dyDescent="0.3">
      <c r="A53" s="1">
        <v>52</v>
      </c>
      <c r="B53" s="1">
        <v>1</v>
      </c>
      <c r="C53" s="1" t="s">
        <v>23</v>
      </c>
      <c r="D53" s="1" t="s">
        <v>12</v>
      </c>
      <c r="F53" s="1">
        <v>1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2">
        <v>5</v>
      </c>
      <c r="N53" s="2">
        <v>5</v>
      </c>
      <c r="O53" s="2">
        <v>5</v>
      </c>
      <c r="P53" s="3">
        <v>5</v>
      </c>
      <c r="Q53" s="3">
        <v>5</v>
      </c>
      <c r="R53" s="4">
        <v>5</v>
      </c>
      <c r="S53" s="4">
        <v>5</v>
      </c>
      <c r="T53" s="4">
        <v>5</v>
      </c>
      <c r="U53" s="4">
        <v>5</v>
      </c>
      <c r="V53" s="4">
        <v>5</v>
      </c>
      <c r="W53" s="5">
        <v>3</v>
      </c>
      <c r="X53" s="5">
        <v>3</v>
      </c>
      <c r="Y53" s="5">
        <v>3</v>
      </c>
      <c r="Z53" s="5">
        <v>3</v>
      </c>
      <c r="AA53" s="6">
        <v>3</v>
      </c>
      <c r="AB53" s="6">
        <v>3</v>
      </c>
      <c r="AC53" s="6">
        <v>3</v>
      </c>
      <c r="AD53" s="6">
        <v>3</v>
      </c>
      <c r="AE53" s="1">
        <v>3</v>
      </c>
      <c r="AF53" s="1">
        <v>3</v>
      </c>
      <c r="AG53" s="7">
        <v>4</v>
      </c>
      <c r="AH53" s="7">
        <v>4</v>
      </c>
      <c r="AI53" s="7">
        <v>4</v>
      </c>
    </row>
    <row r="54" spans="1:35" ht="18.75" x14ac:dyDescent="0.3">
      <c r="A54" s="1">
        <v>53</v>
      </c>
      <c r="B54" s="1">
        <v>1</v>
      </c>
      <c r="C54" s="1" t="s">
        <v>23</v>
      </c>
      <c r="D54" s="1" t="s">
        <v>12</v>
      </c>
      <c r="F54" s="1">
        <v>1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2">
        <v>5</v>
      </c>
      <c r="N54" s="2">
        <v>5</v>
      </c>
      <c r="O54" s="2">
        <v>5</v>
      </c>
      <c r="P54" s="3">
        <v>5</v>
      </c>
      <c r="Q54" s="3">
        <v>5</v>
      </c>
      <c r="R54" s="4">
        <v>5</v>
      </c>
      <c r="S54" s="4">
        <v>5</v>
      </c>
      <c r="T54" s="4">
        <v>5</v>
      </c>
      <c r="U54" s="4">
        <v>5</v>
      </c>
      <c r="V54" s="4">
        <v>5</v>
      </c>
      <c r="W54" s="5">
        <v>2</v>
      </c>
      <c r="X54" s="5">
        <v>2</v>
      </c>
      <c r="Y54" s="5">
        <v>3</v>
      </c>
      <c r="Z54" s="5">
        <v>1</v>
      </c>
      <c r="AA54" s="6">
        <v>4</v>
      </c>
      <c r="AB54" s="6">
        <v>4</v>
      </c>
      <c r="AC54" s="6">
        <v>4</v>
      </c>
      <c r="AD54" s="6">
        <v>4</v>
      </c>
      <c r="AE54" s="1">
        <v>4</v>
      </c>
      <c r="AF54" s="1">
        <v>4</v>
      </c>
      <c r="AG54" s="7">
        <v>4</v>
      </c>
      <c r="AH54" s="7">
        <v>5</v>
      </c>
      <c r="AI54" s="7">
        <v>4</v>
      </c>
    </row>
    <row r="55" spans="1:35" ht="18.75" x14ac:dyDescent="0.3">
      <c r="A55" s="1">
        <v>54</v>
      </c>
      <c r="B55" s="1">
        <v>1</v>
      </c>
      <c r="C55" s="1" t="s">
        <v>23</v>
      </c>
      <c r="D55" s="1" t="s">
        <v>94</v>
      </c>
      <c r="F55" s="1">
        <v>1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2">
        <v>4</v>
      </c>
      <c r="N55" s="2">
        <v>4</v>
      </c>
      <c r="O55" s="2">
        <v>4</v>
      </c>
      <c r="P55" s="3">
        <v>4</v>
      </c>
      <c r="Q55" s="3">
        <v>4</v>
      </c>
      <c r="R55" s="4">
        <v>5</v>
      </c>
      <c r="S55" s="4">
        <v>4</v>
      </c>
      <c r="T55" s="4">
        <v>4</v>
      </c>
      <c r="U55" s="4">
        <v>4</v>
      </c>
      <c r="V55" s="4">
        <v>4</v>
      </c>
      <c r="W55" s="5">
        <v>4</v>
      </c>
      <c r="X55" s="5">
        <v>4</v>
      </c>
      <c r="Y55" s="5">
        <v>4</v>
      </c>
      <c r="Z55" s="5">
        <v>4</v>
      </c>
      <c r="AA55" s="6">
        <v>4</v>
      </c>
      <c r="AB55" s="6">
        <v>4</v>
      </c>
      <c r="AC55" s="6">
        <v>4</v>
      </c>
      <c r="AD55" s="6">
        <v>4</v>
      </c>
      <c r="AE55" s="1">
        <v>5</v>
      </c>
      <c r="AF55" s="1">
        <v>4</v>
      </c>
      <c r="AG55" s="7">
        <v>5</v>
      </c>
      <c r="AH55" s="7">
        <v>5</v>
      </c>
      <c r="AI55" s="7">
        <v>5</v>
      </c>
    </row>
    <row r="56" spans="1:35" ht="18.75" x14ac:dyDescent="0.3">
      <c r="A56" s="1">
        <v>55</v>
      </c>
      <c r="B56" s="1">
        <v>1</v>
      </c>
      <c r="C56" s="1" t="s">
        <v>23</v>
      </c>
      <c r="D56" s="1" t="s">
        <v>17</v>
      </c>
      <c r="F56" s="1">
        <v>1</v>
      </c>
      <c r="G56" s="1">
        <v>1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2">
        <v>5</v>
      </c>
      <c r="N56" s="2">
        <v>5</v>
      </c>
      <c r="O56" s="2">
        <v>5</v>
      </c>
      <c r="P56" s="3">
        <v>5</v>
      </c>
      <c r="Q56" s="3">
        <v>5</v>
      </c>
      <c r="R56" s="4">
        <v>5</v>
      </c>
      <c r="S56" s="4">
        <v>5</v>
      </c>
      <c r="T56" s="4">
        <v>5</v>
      </c>
      <c r="U56" s="4">
        <v>5</v>
      </c>
      <c r="V56" s="4">
        <v>5</v>
      </c>
      <c r="W56" s="5">
        <v>5</v>
      </c>
      <c r="X56" s="5">
        <v>5</v>
      </c>
      <c r="Y56" s="5">
        <v>5</v>
      </c>
      <c r="Z56" s="5">
        <v>5</v>
      </c>
      <c r="AA56" s="6">
        <v>4</v>
      </c>
      <c r="AB56" s="6">
        <v>4</v>
      </c>
      <c r="AC56" s="6">
        <v>4</v>
      </c>
      <c r="AD56" s="6">
        <v>4</v>
      </c>
      <c r="AE56" s="1">
        <v>4</v>
      </c>
      <c r="AF56" s="1">
        <v>4</v>
      </c>
      <c r="AG56" s="7">
        <v>5</v>
      </c>
      <c r="AH56" s="7">
        <v>5</v>
      </c>
      <c r="AI56" s="7">
        <v>5</v>
      </c>
    </row>
    <row r="57" spans="1:35" ht="18.75" x14ac:dyDescent="0.3">
      <c r="A57" s="1">
        <v>56</v>
      </c>
      <c r="B57" s="1">
        <v>1</v>
      </c>
      <c r="C57" s="1" t="s">
        <v>23</v>
      </c>
      <c r="D57" s="1" t="s">
        <v>17</v>
      </c>
      <c r="F57" s="1">
        <v>1</v>
      </c>
      <c r="G57" s="1">
        <v>0</v>
      </c>
      <c r="H57" s="1">
        <v>1</v>
      </c>
      <c r="I57" s="1">
        <v>0</v>
      </c>
      <c r="J57" s="1">
        <v>0</v>
      </c>
      <c r="K57" s="1">
        <v>0</v>
      </c>
      <c r="L57" s="1">
        <v>0</v>
      </c>
      <c r="M57" s="2">
        <v>5</v>
      </c>
      <c r="N57" s="2">
        <v>5</v>
      </c>
      <c r="O57" s="2">
        <v>5</v>
      </c>
      <c r="P57" s="3">
        <v>4</v>
      </c>
      <c r="Q57" s="3">
        <v>5</v>
      </c>
      <c r="R57" s="4">
        <v>4</v>
      </c>
      <c r="S57" s="4">
        <v>4</v>
      </c>
      <c r="T57" s="4">
        <v>5</v>
      </c>
      <c r="U57" s="4">
        <v>5</v>
      </c>
      <c r="V57" s="4">
        <v>5</v>
      </c>
      <c r="W57" s="5">
        <v>4</v>
      </c>
      <c r="X57" s="5">
        <v>4</v>
      </c>
      <c r="Y57" s="5">
        <v>4</v>
      </c>
      <c r="Z57" s="5">
        <v>4</v>
      </c>
      <c r="AA57" s="6">
        <v>5</v>
      </c>
      <c r="AB57" s="6">
        <v>5</v>
      </c>
      <c r="AC57" s="6">
        <v>5</v>
      </c>
      <c r="AD57" s="6">
        <v>5</v>
      </c>
      <c r="AE57" s="1">
        <v>5</v>
      </c>
      <c r="AF57" s="1">
        <v>5</v>
      </c>
      <c r="AG57" s="7">
        <v>5</v>
      </c>
      <c r="AH57" s="7">
        <v>5</v>
      </c>
      <c r="AI57" s="7">
        <v>5</v>
      </c>
    </row>
    <row r="58" spans="1:35" ht="18.75" x14ac:dyDescent="0.3">
      <c r="A58" s="1">
        <v>57</v>
      </c>
      <c r="B58" s="1">
        <v>1</v>
      </c>
      <c r="C58" s="1" t="s">
        <v>23</v>
      </c>
      <c r="D58" s="1" t="s">
        <v>18</v>
      </c>
      <c r="F58" s="1">
        <v>0</v>
      </c>
      <c r="G58" s="1">
        <v>0</v>
      </c>
      <c r="H58" s="1">
        <v>1</v>
      </c>
      <c r="I58" s="1">
        <v>0</v>
      </c>
      <c r="J58" s="1">
        <v>0</v>
      </c>
      <c r="K58" s="1">
        <v>0</v>
      </c>
      <c r="L58" s="1">
        <v>0</v>
      </c>
      <c r="M58" s="2">
        <v>4</v>
      </c>
      <c r="N58" s="2">
        <v>4</v>
      </c>
      <c r="O58" s="2">
        <v>4</v>
      </c>
      <c r="P58" s="3">
        <v>4</v>
      </c>
      <c r="Q58" s="3">
        <v>4</v>
      </c>
      <c r="R58" s="4">
        <v>4</v>
      </c>
      <c r="S58" s="4">
        <v>3</v>
      </c>
      <c r="T58" s="4">
        <v>4</v>
      </c>
      <c r="U58" s="4">
        <v>4</v>
      </c>
      <c r="V58" s="4">
        <v>5</v>
      </c>
      <c r="W58" s="5">
        <v>3</v>
      </c>
      <c r="X58" s="5">
        <v>3</v>
      </c>
      <c r="Y58" s="5">
        <v>3</v>
      </c>
      <c r="Z58" s="5">
        <v>1</v>
      </c>
      <c r="AA58" s="6">
        <v>4</v>
      </c>
      <c r="AB58" s="6">
        <v>4</v>
      </c>
      <c r="AC58" s="6">
        <v>3</v>
      </c>
      <c r="AD58" s="6">
        <v>4</v>
      </c>
      <c r="AE58" s="1">
        <v>4</v>
      </c>
      <c r="AF58" s="1">
        <v>4</v>
      </c>
      <c r="AG58" s="7">
        <v>4</v>
      </c>
      <c r="AH58" s="7">
        <v>4</v>
      </c>
      <c r="AI58" s="7">
        <v>4</v>
      </c>
    </row>
    <row r="59" spans="1:35" ht="18.75" x14ac:dyDescent="0.3">
      <c r="A59" s="1">
        <v>58</v>
      </c>
      <c r="B59" s="1">
        <v>1</v>
      </c>
      <c r="C59" s="1" t="s">
        <v>23</v>
      </c>
      <c r="D59" s="1" t="s">
        <v>24</v>
      </c>
      <c r="F59" s="1">
        <v>1</v>
      </c>
      <c r="G59" s="1">
        <v>0</v>
      </c>
      <c r="H59" s="1">
        <v>1</v>
      </c>
      <c r="I59" s="1">
        <v>0</v>
      </c>
      <c r="J59" s="1">
        <v>0</v>
      </c>
      <c r="K59" s="1">
        <v>0</v>
      </c>
      <c r="L59" s="1">
        <v>0</v>
      </c>
      <c r="M59" s="2">
        <v>5</v>
      </c>
      <c r="N59" s="2">
        <v>5</v>
      </c>
      <c r="O59" s="2">
        <v>4</v>
      </c>
      <c r="P59" s="3">
        <v>4</v>
      </c>
      <c r="Q59" s="3">
        <v>4</v>
      </c>
      <c r="R59" s="4">
        <v>4</v>
      </c>
      <c r="S59" s="4">
        <v>5</v>
      </c>
      <c r="T59" s="4">
        <v>5</v>
      </c>
      <c r="U59" s="4">
        <v>4</v>
      </c>
      <c r="V59" s="4">
        <v>4</v>
      </c>
      <c r="W59" s="5">
        <v>4</v>
      </c>
      <c r="X59" s="5">
        <v>4</v>
      </c>
      <c r="Y59" s="5">
        <v>4</v>
      </c>
      <c r="Z59" s="5">
        <v>4</v>
      </c>
      <c r="AA59" s="6">
        <v>4</v>
      </c>
      <c r="AB59" s="6">
        <v>4</v>
      </c>
      <c r="AC59" s="6">
        <v>4</v>
      </c>
      <c r="AD59" s="6">
        <v>4</v>
      </c>
      <c r="AE59" s="1">
        <v>4</v>
      </c>
      <c r="AF59" s="1">
        <v>4</v>
      </c>
      <c r="AG59" s="7">
        <v>4</v>
      </c>
      <c r="AH59" s="7">
        <v>4</v>
      </c>
      <c r="AI59" s="7">
        <v>4</v>
      </c>
    </row>
    <row r="60" spans="1:35" ht="18.75" x14ac:dyDescent="0.3">
      <c r="A60" s="1">
        <v>59</v>
      </c>
      <c r="B60" s="1">
        <v>1</v>
      </c>
      <c r="C60" s="1" t="s">
        <v>23</v>
      </c>
      <c r="D60" s="1" t="s">
        <v>24</v>
      </c>
      <c r="F60" s="1">
        <v>1</v>
      </c>
      <c r="G60" s="1">
        <v>0</v>
      </c>
      <c r="H60" s="1">
        <v>1</v>
      </c>
      <c r="I60" s="1">
        <v>0</v>
      </c>
      <c r="J60" s="1">
        <v>0</v>
      </c>
      <c r="K60" s="1">
        <v>0</v>
      </c>
      <c r="L60" s="1">
        <v>0</v>
      </c>
      <c r="M60" s="2">
        <v>4</v>
      </c>
      <c r="N60" s="2">
        <v>4</v>
      </c>
      <c r="O60" s="2">
        <v>3</v>
      </c>
      <c r="P60" s="3">
        <v>4</v>
      </c>
      <c r="Q60" s="3">
        <v>4</v>
      </c>
      <c r="R60" s="4">
        <v>4</v>
      </c>
      <c r="S60" s="4">
        <v>4</v>
      </c>
      <c r="T60" s="4">
        <v>4</v>
      </c>
      <c r="U60" s="4">
        <v>4</v>
      </c>
      <c r="V60" s="4">
        <v>4</v>
      </c>
      <c r="W60" s="5">
        <v>3</v>
      </c>
      <c r="X60" s="5">
        <v>3</v>
      </c>
      <c r="Y60" s="5">
        <v>3</v>
      </c>
      <c r="Z60" s="5">
        <v>3</v>
      </c>
      <c r="AA60" s="6">
        <v>4</v>
      </c>
      <c r="AB60" s="6">
        <v>4</v>
      </c>
      <c r="AC60" s="6">
        <v>3</v>
      </c>
      <c r="AD60" s="6">
        <v>3</v>
      </c>
      <c r="AE60" s="1">
        <v>4</v>
      </c>
      <c r="AF60" s="1">
        <v>4</v>
      </c>
      <c r="AG60" s="7">
        <v>4</v>
      </c>
      <c r="AH60" s="7">
        <v>4</v>
      </c>
      <c r="AI60" s="7">
        <v>4</v>
      </c>
    </row>
    <row r="61" spans="1:35" ht="18.75" x14ac:dyDescent="0.3">
      <c r="A61" s="1">
        <v>60</v>
      </c>
      <c r="B61" s="1">
        <v>4</v>
      </c>
      <c r="C61" s="1" t="s">
        <v>25</v>
      </c>
      <c r="F61" s="1">
        <v>1</v>
      </c>
      <c r="G61" s="1">
        <v>0</v>
      </c>
      <c r="H61" s="1">
        <v>1</v>
      </c>
      <c r="I61" s="1">
        <v>0</v>
      </c>
      <c r="J61" s="1">
        <v>0</v>
      </c>
      <c r="K61" s="1">
        <v>0</v>
      </c>
      <c r="L61" s="1">
        <v>0</v>
      </c>
      <c r="M61" s="2">
        <v>5</v>
      </c>
      <c r="N61" s="2">
        <v>5</v>
      </c>
      <c r="O61" s="2">
        <v>5</v>
      </c>
      <c r="P61" s="3">
        <v>5</v>
      </c>
      <c r="Q61" s="3">
        <v>5</v>
      </c>
      <c r="R61" s="4">
        <v>4</v>
      </c>
      <c r="S61" s="4">
        <v>5</v>
      </c>
      <c r="T61" s="4">
        <v>5</v>
      </c>
      <c r="U61" s="4">
        <v>5</v>
      </c>
      <c r="V61" s="4">
        <v>5</v>
      </c>
      <c r="W61" s="5">
        <v>4</v>
      </c>
      <c r="X61" s="5">
        <v>4</v>
      </c>
      <c r="Y61" s="5">
        <v>3</v>
      </c>
      <c r="Z61" s="5">
        <v>3</v>
      </c>
      <c r="AA61" s="6">
        <v>5</v>
      </c>
      <c r="AB61" s="6">
        <v>5</v>
      </c>
      <c r="AC61" s="6">
        <v>5</v>
      </c>
      <c r="AD61" s="6">
        <v>5</v>
      </c>
      <c r="AE61" s="1">
        <v>5</v>
      </c>
      <c r="AF61" s="1">
        <v>4</v>
      </c>
      <c r="AG61" s="7">
        <v>5</v>
      </c>
      <c r="AH61" s="7">
        <v>5</v>
      </c>
      <c r="AI61" s="7">
        <v>5</v>
      </c>
    </row>
    <row r="62" spans="1:35" ht="18.75" x14ac:dyDescent="0.3">
      <c r="A62" s="1">
        <v>31</v>
      </c>
      <c r="B62" s="1">
        <v>1</v>
      </c>
      <c r="C62" s="1" t="s">
        <v>23</v>
      </c>
      <c r="D62" s="1" t="s">
        <v>27</v>
      </c>
      <c r="F62" s="1">
        <v>1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2">
        <v>4</v>
      </c>
      <c r="N62" s="2">
        <v>4</v>
      </c>
      <c r="O62" s="2">
        <v>4</v>
      </c>
      <c r="P62" s="3">
        <v>4</v>
      </c>
      <c r="Q62" s="3">
        <v>4</v>
      </c>
      <c r="R62" s="4">
        <v>4</v>
      </c>
      <c r="S62" s="4">
        <v>3</v>
      </c>
      <c r="T62" s="4">
        <v>4</v>
      </c>
      <c r="U62" s="4">
        <v>4</v>
      </c>
      <c r="V62" s="4">
        <v>4</v>
      </c>
      <c r="W62" s="5">
        <v>3</v>
      </c>
      <c r="X62" s="5">
        <v>3</v>
      </c>
      <c r="Y62" s="5">
        <v>3</v>
      </c>
      <c r="Z62" s="5">
        <v>5</v>
      </c>
      <c r="AA62" s="6">
        <v>5</v>
      </c>
      <c r="AB62" s="6">
        <v>5</v>
      </c>
      <c r="AC62" s="6">
        <v>5</v>
      </c>
      <c r="AD62" s="6">
        <v>5</v>
      </c>
      <c r="AE62" s="1">
        <v>5</v>
      </c>
      <c r="AF62" s="1">
        <v>5</v>
      </c>
      <c r="AG62" s="7">
        <v>2</v>
      </c>
      <c r="AH62" s="7">
        <v>5</v>
      </c>
      <c r="AI62" s="7">
        <v>5</v>
      </c>
    </row>
    <row r="63" spans="1:35" ht="18.75" x14ac:dyDescent="0.3">
      <c r="A63" s="1">
        <v>62</v>
      </c>
      <c r="B63" s="1">
        <v>1</v>
      </c>
      <c r="C63" s="1" t="s">
        <v>23</v>
      </c>
      <c r="D63" s="1" t="s">
        <v>17</v>
      </c>
      <c r="F63" s="1">
        <v>1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2">
        <v>4</v>
      </c>
      <c r="N63" s="2">
        <v>4</v>
      </c>
      <c r="O63" s="2">
        <v>4</v>
      </c>
      <c r="P63" s="3">
        <v>4</v>
      </c>
      <c r="Q63" s="3">
        <v>4</v>
      </c>
      <c r="R63" s="4">
        <v>4</v>
      </c>
      <c r="S63" s="4">
        <v>4</v>
      </c>
      <c r="T63" s="4">
        <v>4</v>
      </c>
      <c r="U63" s="4">
        <v>4</v>
      </c>
      <c r="V63" s="4">
        <v>4</v>
      </c>
      <c r="W63" s="5">
        <v>3</v>
      </c>
      <c r="X63" s="5">
        <v>3</v>
      </c>
      <c r="Y63" s="5">
        <v>3</v>
      </c>
      <c r="Z63" s="5">
        <v>3</v>
      </c>
      <c r="AA63" s="6">
        <v>5</v>
      </c>
      <c r="AB63" s="6">
        <v>5</v>
      </c>
      <c r="AC63" s="6">
        <v>5</v>
      </c>
      <c r="AD63" s="6">
        <v>4</v>
      </c>
      <c r="AE63" s="1">
        <v>5</v>
      </c>
      <c r="AF63" s="1">
        <v>5</v>
      </c>
      <c r="AG63" s="7">
        <v>4</v>
      </c>
      <c r="AH63" s="7">
        <v>4</v>
      </c>
      <c r="AI63" s="7">
        <v>4</v>
      </c>
    </row>
    <row r="64" spans="1:35" ht="18.75" x14ac:dyDescent="0.3">
      <c r="A64" s="1">
        <v>63</v>
      </c>
      <c r="B64" s="1">
        <v>1</v>
      </c>
      <c r="C64" s="1" t="s">
        <v>23</v>
      </c>
      <c r="D64" s="1" t="s">
        <v>27</v>
      </c>
      <c r="F64" s="1">
        <v>1</v>
      </c>
      <c r="G64" s="1">
        <v>0</v>
      </c>
      <c r="H64" s="1">
        <v>1</v>
      </c>
      <c r="I64" s="1">
        <v>0</v>
      </c>
      <c r="J64" s="1">
        <v>0</v>
      </c>
      <c r="K64" s="1">
        <v>0</v>
      </c>
      <c r="L64" s="1">
        <v>0</v>
      </c>
      <c r="M64" s="2">
        <v>4</v>
      </c>
      <c r="N64" s="2">
        <v>4</v>
      </c>
      <c r="O64" s="2">
        <v>4</v>
      </c>
      <c r="P64" s="3">
        <v>4</v>
      </c>
      <c r="Q64" s="3">
        <v>4</v>
      </c>
      <c r="R64" s="4">
        <v>3</v>
      </c>
      <c r="S64" s="4">
        <v>2</v>
      </c>
      <c r="T64" s="4">
        <v>3</v>
      </c>
      <c r="U64" s="4">
        <v>3</v>
      </c>
      <c r="V64" s="4">
        <v>4</v>
      </c>
      <c r="W64" s="5">
        <v>2</v>
      </c>
      <c r="X64" s="5">
        <v>2</v>
      </c>
      <c r="Y64" s="5">
        <v>2</v>
      </c>
      <c r="Z64" s="5">
        <v>2</v>
      </c>
      <c r="AA64" s="6">
        <v>4</v>
      </c>
      <c r="AB64" s="6">
        <v>4</v>
      </c>
      <c r="AC64" s="6">
        <v>4</v>
      </c>
      <c r="AD64" s="6">
        <v>4</v>
      </c>
      <c r="AE64" s="1">
        <v>5</v>
      </c>
      <c r="AF64" s="1">
        <v>5</v>
      </c>
      <c r="AG64" s="7">
        <v>4</v>
      </c>
      <c r="AH64" s="7">
        <v>5</v>
      </c>
      <c r="AI64" s="7">
        <v>5</v>
      </c>
    </row>
    <row r="65" spans="1:36" ht="18.75" x14ac:dyDescent="0.3">
      <c r="A65" s="1">
        <v>64</v>
      </c>
      <c r="B65" s="1">
        <v>1</v>
      </c>
      <c r="C65" s="1" t="s">
        <v>23</v>
      </c>
      <c r="D65" s="1" t="s">
        <v>27</v>
      </c>
      <c r="F65" s="1">
        <v>1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2">
        <v>5</v>
      </c>
      <c r="N65" s="2">
        <v>4</v>
      </c>
      <c r="O65" s="2">
        <v>4</v>
      </c>
      <c r="P65" s="3">
        <v>4</v>
      </c>
      <c r="Q65" s="3">
        <v>4</v>
      </c>
      <c r="R65" s="4">
        <v>4</v>
      </c>
      <c r="S65" s="4">
        <v>3</v>
      </c>
      <c r="T65" s="4">
        <v>4</v>
      </c>
      <c r="U65" s="4">
        <v>3</v>
      </c>
      <c r="V65" s="4">
        <v>4</v>
      </c>
      <c r="W65" s="5">
        <v>5</v>
      </c>
      <c r="X65" s="5">
        <v>5</v>
      </c>
      <c r="Y65" s="5">
        <v>5</v>
      </c>
      <c r="Z65" s="5">
        <v>5</v>
      </c>
      <c r="AA65" s="6">
        <v>5</v>
      </c>
      <c r="AB65" s="6">
        <v>5</v>
      </c>
      <c r="AC65" s="6">
        <v>5</v>
      </c>
      <c r="AD65" s="6">
        <v>4</v>
      </c>
      <c r="AE65" s="1">
        <v>4</v>
      </c>
      <c r="AF65" s="1">
        <v>4</v>
      </c>
      <c r="AG65" s="7">
        <v>4</v>
      </c>
      <c r="AH65" s="7">
        <v>4</v>
      </c>
      <c r="AI65" s="7">
        <v>4</v>
      </c>
    </row>
    <row r="66" spans="1:36" ht="18.75" x14ac:dyDescent="0.3">
      <c r="A66" s="1">
        <v>65</v>
      </c>
      <c r="B66" s="1">
        <v>1</v>
      </c>
      <c r="C66" s="1" t="s">
        <v>23</v>
      </c>
      <c r="D66" s="1" t="s">
        <v>27</v>
      </c>
      <c r="F66" s="1">
        <v>1</v>
      </c>
      <c r="G66" s="1">
        <v>0</v>
      </c>
      <c r="H66" s="1">
        <v>1</v>
      </c>
      <c r="I66" s="1">
        <v>0</v>
      </c>
      <c r="J66" s="1">
        <v>0</v>
      </c>
      <c r="K66" s="1">
        <v>0</v>
      </c>
      <c r="L66" s="1">
        <v>0</v>
      </c>
      <c r="M66" s="2">
        <v>5</v>
      </c>
      <c r="N66" s="2">
        <v>5</v>
      </c>
      <c r="O66" s="2">
        <v>5</v>
      </c>
      <c r="P66" s="3">
        <v>5</v>
      </c>
      <c r="Q66" s="3">
        <v>5</v>
      </c>
      <c r="R66" s="4">
        <v>5</v>
      </c>
      <c r="S66" s="4">
        <v>5</v>
      </c>
      <c r="T66" s="4">
        <v>5</v>
      </c>
      <c r="U66" s="4">
        <v>5</v>
      </c>
      <c r="V66" s="4">
        <v>5</v>
      </c>
      <c r="W66" s="5">
        <v>4</v>
      </c>
      <c r="X66" s="5">
        <v>4</v>
      </c>
      <c r="Y66" s="5">
        <v>4</v>
      </c>
      <c r="Z66" s="5">
        <v>4</v>
      </c>
      <c r="AA66" s="6">
        <v>5</v>
      </c>
      <c r="AB66" s="6">
        <v>5</v>
      </c>
      <c r="AC66" s="6">
        <v>5</v>
      </c>
      <c r="AD66" s="6">
        <v>5</v>
      </c>
      <c r="AE66" s="1">
        <v>5</v>
      </c>
      <c r="AF66" s="1">
        <v>5</v>
      </c>
      <c r="AG66" s="7">
        <v>2</v>
      </c>
      <c r="AH66" s="7">
        <v>5</v>
      </c>
      <c r="AI66" s="7">
        <v>4</v>
      </c>
    </row>
    <row r="67" spans="1:36" ht="18.75" x14ac:dyDescent="0.3">
      <c r="A67" s="1">
        <v>66</v>
      </c>
      <c r="B67" s="1">
        <v>1</v>
      </c>
      <c r="C67" s="1" t="s">
        <v>23</v>
      </c>
      <c r="D67" s="1" t="s">
        <v>27</v>
      </c>
      <c r="F67" s="1">
        <v>1</v>
      </c>
      <c r="G67" s="1">
        <v>1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2">
        <v>4</v>
      </c>
      <c r="N67" s="2">
        <v>4</v>
      </c>
      <c r="O67" s="2">
        <v>4</v>
      </c>
      <c r="P67" s="3">
        <v>4</v>
      </c>
      <c r="Q67" s="3">
        <v>4</v>
      </c>
      <c r="R67" s="4">
        <v>4</v>
      </c>
      <c r="S67" s="4">
        <v>4</v>
      </c>
      <c r="T67" s="4">
        <v>4</v>
      </c>
      <c r="U67" s="4">
        <v>4</v>
      </c>
      <c r="V67" s="4">
        <v>4</v>
      </c>
      <c r="W67" s="5">
        <v>3</v>
      </c>
      <c r="X67" s="5">
        <v>3</v>
      </c>
      <c r="Y67" s="5">
        <v>3</v>
      </c>
      <c r="Z67" s="5">
        <v>3</v>
      </c>
      <c r="AA67" s="6">
        <v>5</v>
      </c>
      <c r="AB67" s="6">
        <v>5</v>
      </c>
      <c r="AC67" s="6">
        <v>5</v>
      </c>
      <c r="AD67" s="6">
        <v>5</v>
      </c>
      <c r="AE67" s="1">
        <v>5</v>
      </c>
      <c r="AF67" s="1">
        <v>5</v>
      </c>
      <c r="AG67" s="7">
        <v>4</v>
      </c>
      <c r="AH67" s="7">
        <v>5</v>
      </c>
      <c r="AI67" s="7">
        <v>4</v>
      </c>
    </row>
    <row r="68" spans="1:36" ht="18.75" x14ac:dyDescent="0.3">
      <c r="A68" s="1">
        <v>67</v>
      </c>
      <c r="B68" s="1">
        <v>2</v>
      </c>
      <c r="C68" s="1" t="s">
        <v>28</v>
      </c>
      <c r="D68" s="1" t="s">
        <v>27</v>
      </c>
      <c r="F68" s="1">
        <v>1</v>
      </c>
      <c r="G68" s="1">
        <v>0</v>
      </c>
      <c r="H68" s="1">
        <v>1</v>
      </c>
      <c r="I68" s="1">
        <v>0</v>
      </c>
      <c r="J68" s="1">
        <v>0</v>
      </c>
      <c r="K68" s="1">
        <v>0</v>
      </c>
      <c r="L68" s="1">
        <v>0</v>
      </c>
      <c r="M68" s="2">
        <v>4</v>
      </c>
      <c r="N68" s="2">
        <v>4</v>
      </c>
      <c r="O68" s="2">
        <v>4</v>
      </c>
      <c r="P68" s="3">
        <v>4</v>
      </c>
      <c r="Q68" s="3">
        <v>5</v>
      </c>
      <c r="R68" s="4">
        <v>5</v>
      </c>
      <c r="S68" s="4">
        <v>4</v>
      </c>
      <c r="T68" s="4">
        <v>4</v>
      </c>
      <c r="U68" s="4">
        <v>5</v>
      </c>
      <c r="V68" s="4">
        <v>5</v>
      </c>
      <c r="W68" s="5">
        <v>3</v>
      </c>
      <c r="X68" s="5">
        <v>3</v>
      </c>
      <c r="Y68" s="5">
        <v>3</v>
      </c>
      <c r="Z68" s="5">
        <v>3</v>
      </c>
      <c r="AA68" s="6">
        <v>4</v>
      </c>
      <c r="AB68" s="6">
        <v>5</v>
      </c>
      <c r="AC68" s="6">
        <v>5</v>
      </c>
      <c r="AD68" s="6">
        <v>5</v>
      </c>
      <c r="AE68" s="1">
        <v>5</v>
      </c>
      <c r="AF68" s="1">
        <v>5</v>
      </c>
      <c r="AG68" s="7">
        <v>5</v>
      </c>
      <c r="AH68" s="7">
        <v>5</v>
      </c>
      <c r="AI68" s="7">
        <v>5</v>
      </c>
    </row>
    <row r="69" spans="1:36" ht="18.75" x14ac:dyDescent="0.3">
      <c r="A69" s="1">
        <v>68</v>
      </c>
      <c r="B69" s="1">
        <v>2</v>
      </c>
      <c r="C69" s="1" t="s">
        <v>28</v>
      </c>
      <c r="D69" s="1" t="s">
        <v>27</v>
      </c>
      <c r="F69" s="1">
        <v>1</v>
      </c>
      <c r="G69" s="1">
        <v>0</v>
      </c>
      <c r="H69" s="1">
        <v>1</v>
      </c>
      <c r="I69" s="1">
        <v>0</v>
      </c>
      <c r="J69" s="1">
        <v>0</v>
      </c>
      <c r="K69" s="1">
        <v>0</v>
      </c>
      <c r="L69" s="1">
        <v>0</v>
      </c>
      <c r="M69" s="2">
        <v>4</v>
      </c>
      <c r="N69" s="2">
        <v>4</v>
      </c>
      <c r="O69" s="2">
        <v>4</v>
      </c>
      <c r="P69" s="3">
        <v>4</v>
      </c>
      <c r="Q69" s="3">
        <v>4</v>
      </c>
      <c r="R69" s="4">
        <v>4</v>
      </c>
      <c r="S69" s="4">
        <v>4</v>
      </c>
      <c r="T69" s="4">
        <v>4</v>
      </c>
      <c r="U69" s="4">
        <v>4</v>
      </c>
      <c r="V69" s="4">
        <v>4</v>
      </c>
      <c r="W69" s="5">
        <v>3</v>
      </c>
      <c r="X69" s="5">
        <v>3</v>
      </c>
      <c r="Y69" s="5">
        <v>2</v>
      </c>
      <c r="Z69" s="5">
        <v>1</v>
      </c>
      <c r="AA69" s="6">
        <v>4</v>
      </c>
      <c r="AB69" s="6">
        <v>4</v>
      </c>
      <c r="AC69" s="6">
        <v>4</v>
      </c>
      <c r="AD69" s="6">
        <v>4</v>
      </c>
      <c r="AE69" s="1">
        <v>5</v>
      </c>
      <c r="AF69" s="1">
        <v>5</v>
      </c>
      <c r="AG69" s="7">
        <v>4</v>
      </c>
      <c r="AH69" s="7">
        <v>5</v>
      </c>
      <c r="AI69" s="7">
        <v>5</v>
      </c>
    </row>
    <row r="70" spans="1:36" ht="18.75" x14ac:dyDescent="0.3">
      <c r="A70" s="1">
        <v>69</v>
      </c>
      <c r="B70" s="1">
        <v>1</v>
      </c>
      <c r="C70" s="1" t="s">
        <v>23</v>
      </c>
      <c r="D70" s="1" t="s">
        <v>17</v>
      </c>
      <c r="F70" s="1">
        <v>1</v>
      </c>
      <c r="G70" s="1">
        <v>0</v>
      </c>
      <c r="H70" s="1">
        <v>0</v>
      </c>
      <c r="I70" s="1">
        <v>0</v>
      </c>
      <c r="J70" s="1">
        <v>0</v>
      </c>
      <c r="K70" s="1">
        <v>1</v>
      </c>
      <c r="L70" s="1">
        <v>0</v>
      </c>
      <c r="M70" s="2">
        <v>5</v>
      </c>
      <c r="N70" s="2">
        <v>5</v>
      </c>
      <c r="O70" s="2">
        <v>5</v>
      </c>
      <c r="P70" s="3">
        <v>5</v>
      </c>
      <c r="Q70" s="3">
        <v>5</v>
      </c>
      <c r="R70" s="4">
        <v>4</v>
      </c>
      <c r="S70" s="4">
        <v>4</v>
      </c>
      <c r="T70" s="4">
        <v>4</v>
      </c>
      <c r="U70" s="4">
        <v>4</v>
      </c>
      <c r="V70" s="4">
        <v>4</v>
      </c>
      <c r="W70" s="5">
        <v>3</v>
      </c>
      <c r="X70" s="5">
        <v>3</v>
      </c>
      <c r="Y70" s="5">
        <v>2</v>
      </c>
      <c r="Z70" s="5">
        <v>2</v>
      </c>
      <c r="AA70" s="6">
        <v>4</v>
      </c>
      <c r="AB70" s="6">
        <v>4</v>
      </c>
      <c r="AC70" s="6">
        <v>4</v>
      </c>
      <c r="AD70" s="6">
        <v>5</v>
      </c>
      <c r="AE70" s="1">
        <v>5</v>
      </c>
      <c r="AF70" s="1">
        <v>4</v>
      </c>
      <c r="AG70" s="7">
        <v>4</v>
      </c>
      <c r="AH70" s="7">
        <v>4</v>
      </c>
      <c r="AI70" s="7">
        <v>4</v>
      </c>
    </row>
    <row r="71" spans="1:36" ht="18.75" x14ac:dyDescent="0.3">
      <c r="A71" s="1">
        <v>70</v>
      </c>
      <c r="B71" s="1">
        <v>1</v>
      </c>
      <c r="C71" s="1" t="s">
        <v>23</v>
      </c>
      <c r="D71" s="1" t="s">
        <v>17</v>
      </c>
      <c r="F71" s="1">
        <v>0</v>
      </c>
      <c r="G71" s="1">
        <v>0</v>
      </c>
      <c r="H71" s="1">
        <v>1</v>
      </c>
      <c r="I71" s="1">
        <v>0</v>
      </c>
      <c r="J71" s="1">
        <v>1</v>
      </c>
      <c r="K71" s="1">
        <v>0</v>
      </c>
      <c r="L71" s="1">
        <v>0</v>
      </c>
      <c r="M71" s="2">
        <v>5</v>
      </c>
      <c r="N71" s="2">
        <v>3</v>
      </c>
      <c r="O71" s="2">
        <v>4</v>
      </c>
      <c r="P71" s="3">
        <v>5</v>
      </c>
      <c r="Q71" s="3">
        <v>5</v>
      </c>
      <c r="R71" s="4">
        <v>5</v>
      </c>
      <c r="S71" s="4">
        <v>4</v>
      </c>
      <c r="T71" s="4">
        <v>5</v>
      </c>
      <c r="U71" s="4">
        <v>5</v>
      </c>
      <c r="V71" s="4">
        <v>5</v>
      </c>
      <c r="W71" s="5">
        <v>4</v>
      </c>
      <c r="X71" s="5">
        <v>4</v>
      </c>
      <c r="Y71" s="5">
        <v>5</v>
      </c>
      <c r="Z71" s="5">
        <v>4</v>
      </c>
      <c r="AA71" s="6">
        <v>5</v>
      </c>
      <c r="AB71" s="6">
        <v>5</v>
      </c>
      <c r="AC71" s="6">
        <v>5</v>
      </c>
      <c r="AD71" s="6">
        <v>5</v>
      </c>
      <c r="AE71" s="1">
        <v>5</v>
      </c>
      <c r="AF71" s="1">
        <v>4</v>
      </c>
      <c r="AG71" s="7">
        <v>4</v>
      </c>
      <c r="AH71" s="7">
        <v>4</v>
      </c>
      <c r="AI71" s="7">
        <v>4</v>
      </c>
    </row>
    <row r="72" spans="1:36" ht="18.75" x14ac:dyDescent="0.3">
      <c r="A72" s="1">
        <v>71</v>
      </c>
      <c r="B72" s="1">
        <v>1</v>
      </c>
      <c r="C72" s="1" t="s">
        <v>23</v>
      </c>
      <c r="D72" s="1" t="s">
        <v>17</v>
      </c>
      <c r="F72" s="1">
        <v>0</v>
      </c>
      <c r="G72" s="1">
        <v>0</v>
      </c>
      <c r="H72" s="1">
        <v>1</v>
      </c>
      <c r="I72" s="1">
        <v>0</v>
      </c>
      <c r="J72" s="1">
        <v>1</v>
      </c>
      <c r="K72" s="1">
        <v>0</v>
      </c>
      <c r="L72" s="1">
        <v>0</v>
      </c>
      <c r="M72" s="2">
        <v>4</v>
      </c>
      <c r="N72" s="2">
        <v>4</v>
      </c>
      <c r="O72" s="2">
        <v>3</v>
      </c>
      <c r="P72" s="3">
        <v>4</v>
      </c>
      <c r="Q72" s="3">
        <v>3</v>
      </c>
      <c r="R72" s="4">
        <v>4</v>
      </c>
      <c r="S72" s="4">
        <v>3</v>
      </c>
      <c r="T72" s="4">
        <v>4</v>
      </c>
      <c r="U72" s="4">
        <v>3</v>
      </c>
      <c r="V72" s="4">
        <v>4</v>
      </c>
      <c r="W72" s="5">
        <v>3</v>
      </c>
      <c r="X72" s="5">
        <v>3</v>
      </c>
      <c r="Y72" s="5">
        <v>3</v>
      </c>
      <c r="Z72" s="5">
        <v>3</v>
      </c>
      <c r="AA72" s="6">
        <v>3</v>
      </c>
      <c r="AB72" s="6">
        <v>3</v>
      </c>
      <c r="AC72" s="6">
        <v>4</v>
      </c>
      <c r="AD72" s="6">
        <v>3</v>
      </c>
      <c r="AE72" s="1">
        <v>4</v>
      </c>
      <c r="AF72" s="1">
        <v>4</v>
      </c>
      <c r="AG72" s="7">
        <v>4</v>
      </c>
      <c r="AH72" s="7">
        <v>4</v>
      </c>
      <c r="AI72" s="7">
        <v>4</v>
      </c>
    </row>
    <row r="73" spans="1:36" ht="18.75" x14ac:dyDescent="0.3">
      <c r="A73" s="1">
        <v>72</v>
      </c>
      <c r="B73" s="1">
        <v>1</v>
      </c>
      <c r="C73" s="1" t="s">
        <v>23</v>
      </c>
      <c r="D73" s="1" t="s">
        <v>27</v>
      </c>
      <c r="F73" s="1">
        <v>1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1</v>
      </c>
      <c r="M73" s="2">
        <v>4</v>
      </c>
      <c r="N73" s="2">
        <v>4</v>
      </c>
      <c r="O73" s="2">
        <v>4</v>
      </c>
      <c r="P73" s="3">
        <v>4</v>
      </c>
      <c r="Q73" s="3">
        <v>4</v>
      </c>
      <c r="R73" s="4">
        <v>4</v>
      </c>
      <c r="S73" s="4">
        <v>4</v>
      </c>
      <c r="T73" s="4">
        <v>4</v>
      </c>
      <c r="U73" s="4">
        <v>4</v>
      </c>
      <c r="V73" s="4">
        <v>4</v>
      </c>
      <c r="W73" s="5">
        <v>2</v>
      </c>
      <c r="X73" s="5">
        <v>2</v>
      </c>
      <c r="Y73" s="5">
        <v>2</v>
      </c>
      <c r="Z73" s="5">
        <v>2</v>
      </c>
      <c r="AA73" s="6">
        <v>4</v>
      </c>
      <c r="AB73" s="6">
        <v>4</v>
      </c>
      <c r="AC73" s="6">
        <v>3</v>
      </c>
      <c r="AD73" s="6">
        <v>3</v>
      </c>
      <c r="AE73" s="1">
        <v>4</v>
      </c>
      <c r="AF73" s="1">
        <v>4</v>
      </c>
      <c r="AG73" s="7">
        <v>4</v>
      </c>
      <c r="AH73" s="7">
        <v>4</v>
      </c>
      <c r="AI73" s="7">
        <v>4</v>
      </c>
    </row>
    <row r="74" spans="1:36" ht="18.75" x14ac:dyDescent="0.3">
      <c r="A74" s="1">
        <v>73</v>
      </c>
      <c r="B74" s="1">
        <v>1</v>
      </c>
      <c r="C74" s="1" t="s">
        <v>23</v>
      </c>
      <c r="D74" s="1" t="s">
        <v>95</v>
      </c>
      <c r="F74" s="1">
        <v>1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2">
        <v>5</v>
      </c>
      <c r="N74" s="2">
        <v>5</v>
      </c>
      <c r="O74" s="2">
        <v>4</v>
      </c>
      <c r="P74" s="3">
        <v>5</v>
      </c>
      <c r="Q74" s="3">
        <v>5</v>
      </c>
      <c r="R74" s="4">
        <v>5</v>
      </c>
      <c r="S74" s="4">
        <v>5</v>
      </c>
      <c r="T74" s="4">
        <v>5</v>
      </c>
      <c r="U74" s="4">
        <v>5</v>
      </c>
      <c r="V74" s="4">
        <v>5</v>
      </c>
      <c r="W74" s="5">
        <v>2</v>
      </c>
      <c r="X74" s="5">
        <v>2</v>
      </c>
      <c r="Y74" s="5">
        <v>2</v>
      </c>
      <c r="Z74" s="5">
        <v>2</v>
      </c>
      <c r="AA74" s="6">
        <v>4</v>
      </c>
      <c r="AB74" s="6">
        <v>4</v>
      </c>
      <c r="AC74" s="6">
        <v>4</v>
      </c>
      <c r="AD74" s="6">
        <v>4</v>
      </c>
      <c r="AE74" s="1">
        <v>5</v>
      </c>
      <c r="AF74" s="1">
        <v>5</v>
      </c>
      <c r="AG74" s="7">
        <v>4</v>
      </c>
      <c r="AH74" s="7">
        <v>4</v>
      </c>
      <c r="AI74" s="7">
        <v>5</v>
      </c>
    </row>
    <row r="75" spans="1:36" ht="18.75" x14ac:dyDescent="0.3">
      <c r="A75" s="1">
        <v>74</v>
      </c>
      <c r="B75" s="1">
        <v>4</v>
      </c>
      <c r="C75" s="1" t="s">
        <v>25</v>
      </c>
      <c r="D75" s="1" t="s">
        <v>20</v>
      </c>
      <c r="F75" s="1">
        <v>1</v>
      </c>
      <c r="G75" s="1">
        <v>0</v>
      </c>
      <c r="H75" s="1">
        <v>1</v>
      </c>
      <c r="I75" s="1">
        <v>0</v>
      </c>
      <c r="J75" s="1">
        <v>0</v>
      </c>
      <c r="K75" s="1">
        <v>0</v>
      </c>
      <c r="L75" s="1">
        <v>0</v>
      </c>
      <c r="M75" s="2">
        <v>5</v>
      </c>
      <c r="N75" s="2">
        <v>5</v>
      </c>
      <c r="O75" s="2">
        <v>5</v>
      </c>
      <c r="P75" s="3">
        <v>5</v>
      </c>
      <c r="Q75" s="3">
        <v>5</v>
      </c>
      <c r="R75" s="4">
        <v>5</v>
      </c>
      <c r="S75" s="4">
        <v>5</v>
      </c>
      <c r="T75" s="4">
        <v>5</v>
      </c>
      <c r="U75" s="4">
        <v>5</v>
      </c>
      <c r="V75" s="4">
        <v>5</v>
      </c>
      <c r="W75" s="5">
        <v>4</v>
      </c>
      <c r="X75" s="5">
        <v>4</v>
      </c>
      <c r="Y75" s="5">
        <v>4</v>
      </c>
      <c r="Z75" s="5">
        <v>4</v>
      </c>
      <c r="AA75" s="6">
        <v>5</v>
      </c>
      <c r="AB75" s="6">
        <v>5</v>
      </c>
      <c r="AC75" s="6">
        <v>5</v>
      </c>
      <c r="AD75" s="6">
        <v>5</v>
      </c>
      <c r="AE75" s="1">
        <v>5</v>
      </c>
      <c r="AF75" s="1">
        <v>5</v>
      </c>
      <c r="AG75" s="7">
        <v>5</v>
      </c>
      <c r="AH75" s="7">
        <v>5</v>
      </c>
      <c r="AI75" s="7">
        <v>5</v>
      </c>
    </row>
    <row r="76" spans="1:36" ht="18.75" x14ac:dyDescent="0.3">
      <c r="A76" s="1">
        <v>75</v>
      </c>
      <c r="B76" s="1">
        <v>1</v>
      </c>
      <c r="C76" s="1" t="s">
        <v>23</v>
      </c>
      <c r="D76" s="1" t="s">
        <v>12</v>
      </c>
      <c r="F76" s="1">
        <v>1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2">
        <v>5</v>
      </c>
      <c r="N76" s="2">
        <v>5</v>
      </c>
      <c r="O76" s="2">
        <v>5</v>
      </c>
      <c r="P76" s="3">
        <v>5</v>
      </c>
      <c r="Q76" s="3">
        <v>5</v>
      </c>
      <c r="R76" s="4">
        <v>5</v>
      </c>
      <c r="S76" s="4">
        <v>4</v>
      </c>
      <c r="T76" s="4">
        <v>5</v>
      </c>
      <c r="U76" s="4">
        <v>5</v>
      </c>
      <c r="V76" s="4">
        <v>5</v>
      </c>
      <c r="W76" s="5">
        <v>3</v>
      </c>
      <c r="X76" s="5">
        <v>3</v>
      </c>
      <c r="Y76" s="5">
        <v>3</v>
      </c>
      <c r="Z76" s="5">
        <v>3</v>
      </c>
      <c r="AA76" s="6">
        <v>5</v>
      </c>
      <c r="AB76" s="6">
        <v>5</v>
      </c>
      <c r="AC76" s="6">
        <v>5</v>
      </c>
      <c r="AD76" s="6">
        <v>5</v>
      </c>
      <c r="AE76" s="1">
        <v>5</v>
      </c>
      <c r="AF76" s="1">
        <v>5</v>
      </c>
      <c r="AG76" s="7">
        <v>5</v>
      </c>
      <c r="AH76" s="7">
        <v>5</v>
      </c>
      <c r="AI76" s="7">
        <v>5</v>
      </c>
    </row>
    <row r="77" spans="1:36" ht="18.75" x14ac:dyDescent="0.3">
      <c r="M77" s="2"/>
      <c r="N77" s="2"/>
      <c r="O77" s="2"/>
      <c r="P77" s="3"/>
      <c r="Q77" s="3"/>
      <c r="R77" s="4"/>
      <c r="S77" s="4"/>
      <c r="T77" s="4"/>
      <c r="U77" s="4"/>
      <c r="V77" s="4"/>
      <c r="W77" s="5"/>
      <c r="X77" s="5"/>
      <c r="Y77" s="5"/>
      <c r="Z77" s="5"/>
      <c r="AA77" s="6"/>
      <c r="AB77" s="6"/>
      <c r="AC77" s="6"/>
      <c r="AD77" s="6"/>
      <c r="AG77" s="7"/>
      <c r="AH77" s="7"/>
      <c r="AI77" s="7"/>
    </row>
    <row r="78" spans="1:36" ht="18.75" x14ac:dyDescent="0.3">
      <c r="M78" s="2"/>
      <c r="N78" s="2"/>
      <c r="O78" s="2"/>
      <c r="P78" s="3"/>
      <c r="Q78" s="3"/>
      <c r="R78" s="4"/>
      <c r="S78" s="4"/>
      <c r="T78" s="4"/>
      <c r="U78" s="4"/>
      <c r="V78" s="4"/>
      <c r="W78" s="5"/>
      <c r="X78" s="5"/>
      <c r="Y78" s="5"/>
      <c r="Z78" s="5"/>
      <c r="AA78" s="6"/>
      <c r="AB78" s="6"/>
      <c r="AC78" s="6"/>
      <c r="AD78" s="6"/>
      <c r="AG78" s="7"/>
      <c r="AH78" s="7"/>
      <c r="AI78" s="7"/>
    </row>
    <row r="79" spans="1:36" ht="18.75" x14ac:dyDescent="0.3">
      <c r="C79" s="1" t="s">
        <v>23</v>
      </c>
      <c r="D79" s="1">
        <f>COUNTIF(C2:C76,"นิสิตระดับปริญญาโท")</f>
        <v>67</v>
      </c>
      <c r="F79" s="51">
        <f>COUNTIF(F2:F76,1)</f>
        <v>61</v>
      </c>
      <c r="G79" s="51">
        <f t="shared" ref="G79:L79" si="0">COUNTIF(G2:G76,1)</f>
        <v>10</v>
      </c>
      <c r="H79" s="51">
        <f t="shared" si="0"/>
        <v>29</v>
      </c>
      <c r="I79" s="51">
        <f t="shared" si="0"/>
        <v>5</v>
      </c>
      <c r="J79" s="51">
        <f t="shared" si="0"/>
        <v>2</v>
      </c>
      <c r="K79" s="51">
        <f t="shared" si="0"/>
        <v>2</v>
      </c>
      <c r="L79" s="51">
        <f t="shared" si="0"/>
        <v>4</v>
      </c>
      <c r="M79" s="46">
        <f t="shared" ref="M79:AI79" si="1">AVERAGE(M2:M77)</f>
        <v>4.4133333333333331</v>
      </c>
      <c r="N79" s="46">
        <f t="shared" si="1"/>
        <v>4.1333333333333337</v>
      </c>
      <c r="O79" s="46">
        <f t="shared" si="1"/>
        <v>4.1066666666666665</v>
      </c>
      <c r="P79" s="46">
        <f t="shared" si="1"/>
        <v>4.4266666666666667</v>
      </c>
      <c r="Q79" s="46">
        <f t="shared" si="1"/>
        <v>4.3733333333333331</v>
      </c>
      <c r="R79" s="46">
        <f t="shared" si="1"/>
        <v>4.16</v>
      </c>
      <c r="S79" s="46">
        <f t="shared" si="1"/>
        <v>3.7066666666666666</v>
      </c>
      <c r="T79" s="46">
        <f t="shared" si="1"/>
        <v>4.2666666666666666</v>
      </c>
      <c r="U79" s="46">
        <f t="shared" si="1"/>
        <v>4.2133333333333329</v>
      </c>
      <c r="V79" s="46">
        <f t="shared" si="1"/>
        <v>4.3866666666666667</v>
      </c>
      <c r="W79" s="46">
        <f t="shared" si="1"/>
        <v>3.4666666666666668</v>
      </c>
      <c r="X79" s="46">
        <f t="shared" si="1"/>
        <v>3.4133333333333336</v>
      </c>
      <c r="Y79" s="46">
        <f t="shared" si="1"/>
        <v>3.24</v>
      </c>
      <c r="Z79" s="46">
        <f t="shared" si="1"/>
        <v>3.3333333333333335</v>
      </c>
      <c r="AA79" s="46">
        <f t="shared" si="1"/>
        <v>4.1733333333333329</v>
      </c>
      <c r="AB79" s="46">
        <f t="shared" si="1"/>
        <v>4.253333333333333</v>
      </c>
      <c r="AC79" s="46">
        <f t="shared" si="1"/>
        <v>4.2266666666666666</v>
      </c>
      <c r="AD79" s="46">
        <f t="shared" si="1"/>
        <v>4.1866666666666665</v>
      </c>
      <c r="AE79" s="46">
        <f t="shared" si="1"/>
        <v>4.5199999999999996</v>
      </c>
      <c r="AF79" s="46">
        <f t="shared" si="1"/>
        <v>4.4533333333333331</v>
      </c>
      <c r="AG79" s="46">
        <f t="shared" si="1"/>
        <v>4.1466666666666665</v>
      </c>
      <c r="AH79" s="46">
        <f t="shared" si="1"/>
        <v>4.3466666666666667</v>
      </c>
      <c r="AI79" s="46">
        <f t="shared" si="1"/>
        <v>4.3733333333333331</v>
      </c>
      <c r="AJ79" s="47">
        <f>AVERAGE(M2:AI77)</f>
        <v>4.1008695652173914</v>
      </c>
    </row>
    <row r="80" spans="1:36" ht="18.75" x14ac:dyDescent="0.3">
      <c r="C80" s="1" t="s">
        <v>28</v>
      </c>
      <c r="D80" s="1">
        <f>COUNTIF(C2:C76,"นิสิตระดับปริญญาเอก")</f>
        <v>4</v>
      </c>
      <c r="M80" s="46">
        <f>STDEVA(M2:M76)</f>
        <v>0.61717169483126955</v>
      </c>
      <c r="N80" s="46">
        <f t="shared" ref="N80:O80" si="2">STDEVA(N2:N76)</f>
        <v>0.77691930314776236</v>
      </c>
      <c r="O80" s="46">
        <f t="shared" si="2"/>
        <v>0.79819616455926323</v>
      </c>
      <c r="P80" s="46">
        <f t="shared" ref="P80:AI80" si="3">STDEVA(P2:P77)</f>
        <v>0.59668755310969479</v>
      </c>
      <c r="Q80" s="46">
        <f t="shared" si="3"/>
        <v>0.69308034192318557</v>
      </c>
      <c r="R80" s="46">
        <f t="shared" si="3"/>
        <v>0.73594946947573825</v>
      </c>
      <c r="S80" s="46">
        <f t="shared" si="3"/>
        <v>0.94115129802054953</v>
      </c>
      <c r="T80" s="46">
        <f t="shared" si="3"/>
        <v>0.70391440921144421</v>
      </c>
      <c r="U80" s="46">
        <f t="shared" si="3"/>
        <v>0.74058657054288224</v>
      </c>
      <c r="V80" s="46">
        <f t="shared" si="3"/>
        <v>0.63444662700854682</v>
      </c>
      <c r="W80" s="46">
        <f t="shared" si="3"/>
        <v>0.92024281950300835</v>
      </c>
      <c r="X80" s="46">
        <f t="shared" si="3"/>
        <v>1.0538646168415704</v>
      </c>
      <c r="Y80" s="46">
        <f t="shared" si="3"/>
        <v>1.1489125293076055</v>
      </c>
      <c r="Z80" s="46">
        <f>STDEVA(Z2:Z77)</f>
        <v>1.2339053944782485</v>
      </c>
      <c r="AA80" s="46">
        <f t="shared" si="3"/>
        <v>0.72360459064575022</v>
      </c>
      <c r="AB80" s="46">
        <f t="shared" si="3"/>
        <v>0.67969256431270653</v>
      </c>
      <c r="AC80" s="46">
        <f t="shared" si="3"/>
        <v>0.72733005507060566</v>
      </c>
      <c r="AD80" s="46">
        <f t="shared" si="3"/>
        <v>0.74784977052833324</v>
      </c>
      <c r="AE80" s="46">
        <f t="shared" si="3"/>
        <v>0.60090022556251499</v>
      </c>
      <c r="AF80" s="46">
        <f t="shared" si="3"/>
        <v>0.59939909849721851</v>
      </c>
      <c r="AG80" s="46">
        <f t="shared" si="3"/>
        <v>0.84937709024993302</v>
      </c>
      <c r="AH80" s="46">
        <f t="shared" si="3"/>
        <v>0.68759929667851827</v>
      </c>
      <c r="AI80" s="46">
        <f t="shared" si="3"/>
        <v>0.63188549538605387</v>
      </c>
      <c r="AJ80" s="47">
        <f>STDEVA(M2:AI77)</f>
        <v>0.87450638899450661</v>
      </c>
    </row>
    <row r="81" spans="3:35" ht="18.75" x14ac:dyDescent="0.3">
      <c r="C81" s="1" t="s">
        <v>25</v>
      </c>
      <c r="D81" s="1">
        <f>COUNTIF(C2:C76,"อาจารย์")</f>
        <v>4</v>
      </c>
      <c r="M81" s="2"/>
      <c r="N81" s="2"/>
      <c r="O81" s="46">
        <f>STDEVA(M2:O76)</f>
        <v>0.74500985398830921</v>
      </c>
      <c r="P81" s="2"/>
      <c r="Q81" s="46">
        <f>STDEVA(O2:Q76)</f>
        <v>0.71166583026604202</v>
      </c>
      <c r="R81" s="4"/>
      <c r="S81" s="4"/>
      <c r="T81" s="4"/>
      <c r="U81" s="4"/>
      <c r="V81" s="46">
        <f>STDEVA(R2:V76)</f>
        <v>0.78918717633207125</v>
      </c>
      <c r="W81" s="5"/>
      <c r="X81" s="5"/>
      <c r="Y81" s="5"/>
      <c r="Z81" s="5"/>
      <c r="AA81" s="6"/>
      <c r="AB81" s="6"/>
      <c r="AC81" s="6"/>
      <c r="AD81" s="6"/>
      <c r="AF81" s="46">
        <f>STDEVA(AE2:AF77)</f>
        <v>0.59906713460791516</v>
      </c>
      <c r="AG81" s="7"/>
      <c r="AH81" s="48"/>
      <c r="AI81" s="46">
        <f>STDEVA(AG2:AI77)</f>
        <v>0.73260244963168863</v>
      </c>
    </row>
    <row r="82" spans="3:35" ht="18.75" x14ac:dyDescent="0.3">
      <c r="M82" s="2"/>
      <c r="N82" s="2"/>
      <c r="O82" s="2"/>
      <c r="P82" s="3"/>
      <c r="Q82" s="3"/>
      <c r="R82" s="4"/>
      <c r="S82" s="4"/>
      <c r="T82" s="4"/>
      <c r="U82" s="4"/>
      <c r="V82" s="4"/>
      <c r="W82" s="5"/>
      <c r="X82" s="5"/>
      <c r="Y82" s="5"/>
      <c r="Z82" s="5"/>
      <c r="AA82" s="6"/>
      <c r="AB82" s="6"/>
      <c r="AC82" s="6"/>
      <c r="AD82" s="6"/>
      <c r="AG82" s="7"/>
      <c r="AH82" s="7"/>
      <c r="AI82" s="7"/>
    </row>
    <row r="83" spans="3:35" ht="18.75" x14ac:dyDescent="0.3">
      <c r="C83" s="1" t="s">
        <v>12</v>
      </c>
      <c r="D83" s="1">
        <f>COUNTIF(D2:D76,"มนุษยศาสตร์")</f>
        <v>10</v>
      </c>
      <c r="M83" s="2"/>
      <c r="N83" s="2"/>
      <c r="O83" s="2"/>
      <c r="P83" s="3"/>
      <c r="Q83" s="3"/>
      <c r="R83" s="4"/>
      <c r="S83" s="4"/>
      <c r="T83" s="4"/>
      <c r="U83" s="4"/>
      <c r="V83" s="4"/>
      <c r="W83" s="5"/>
      <c r="X83" s="5"/>
      <c r="Y83" s="5"/>
      <c r="Z83" s="5"/>
      <c r="AA83" s="6"/>
      <c r="AB83" s="6"/>
      <c r="AC83" s="6"/>
      <c r="AD83" s="6"/>
      <c r="AG83" s="7"/>
      <c r="AH83" s="7"/>
      <c r="AI83" s="7"/>
    </row>
    <row r="84" spans="3:35" ht="18.75" x14ac:dyDescent="0.3">
      <c r="C84" s="1" t="s">
        <v>20</v>
      </c>
      <c r="D84" s="1">
        <f>COUNTIF(D2:D76,"วิทยาลัยพลังงานทดแทน")</f>
        <v>1</v>
      </c>
      <c r="M84" s="2"/>
      <c r="N84" s="2"/>
      <c r="O84" s="2"/>
      <c r="P84" s="3"/>
      <c r="Q84" s="3"/>
      <c r="R84" s="4"/>
      <c r="S84" s="4"/>
      <c r="T84" s="4"/>
      <c r="U84" s="4"/>
      <c r="V84" s="4"/>
      <c r="W84" s="5"/>
      <c r="X84" s="5"/>
      <c r="Y84" s="5"/>
      <c r="Z84" s="5"/>
      <c r="AA84" s="6"/>
      <c r="AB84" s="6"/>
      <c r="AC84" s="6"/>
      <c r="AD84" s="6"/>
      <c r="AG84" s="7"/>
      <c r="AH84" s="7"/>
      <c r="AI84" s="7"/>
    </row>
    <row r="85" spans="3:35" ht="18.75" x14ac:dyDescent="0.3">
      <c r="C85" s="1" t="s">
        <v>17</v>
      </c>
      <c r="D85" s="1">
        <f>COUNTIF(D2:D76,"เกษตรศาสตร์")</f>
        <v>6</v>
      </c>
      <c r="M85" s="2"/>
      <c r="N85" s="2"/>
      <c r="O85" s="2"/>
      <c r="P85" s="3"/>
      <c r="Q85" s="3"/>
      <c r="R85" s="4"/>
      <c r="S85" s="4"/>
      <c r="T85" s="4"/>
      <c r="U85" s="4"/>
      <c r="V85" s="4"/>
      <c r="W85" s="5"/>
      <c r="X85" s="5"/>
      <c r="Y85" s="5"/>
      <c r="Z85" s="5"/>
      <c r="AA85" s="6"/>
      <c r="AB85" s="6"/>
      <c r="AC85" s="6"/>
      <c r="AD85" s="6"/>
      <c r="AG85" s="7"/>
      <c r="AH85" s="7"/>
      <c r="AI85" s="7"/>
    </row>
    <row r="86" spans="3:35" ht="18.75" x14ac:dyDescent="0.3">
      <c r="C86" s="1" t="s">
        <v>27</v>
      </c>
      <c r="D86" s="1">
        <f>COUNTIF(D2:D79,"วิทยาศาสตร์")</f>
        <v>12</v>
      </c>
      <c r="M86" s="2"/>
      <c r="N86" s="2"/>
      <c r="O86" s="2"/>
      <c r="P86" s="3"/>
      <c r="Q86" s="3"/>
      <c r="R86" s="4"/>
      <c r="S86" s="4"/>
      <c r="T86" s="4"/>
      <c r="U86" s="4"/>
      <c r="V86" s="4"/>
      <c r="W86" s="5"/>
      <c r="X86" s="5"/>
      <c r="Y86" s="5"/>
      <c r="Z86" s="5"/>
      <c r="AA86" s="6"/>
      <c r="AB86" s="6"/>
      <c r="AC86" s="6"/>
      <c r="AD86" s="6"/>
      <c r="AG86" s="7"/>
      <c r="AH86" s="7"/>
      <c r="AI86" s="7"/>
    </row>
    <row r="87" spans="3:35" ht="18.75" x14ac:dyDescent="0.3">
      <c r="C87" s="1" t="s">
        <v>95</v>
      </c>
      <c r="D87" s="1">
        <f>COUNTIF(D2:D76,"วิศวกรรมศาสตร์")</f>
        <v>18</v>
      </c>
      <c r="M87" s="2"/>
      <c r="N87" s="2"/>
      <c r="O87" s="2"/>
      <c r="P87" s="3"/>
      <c r="Q87" s="3"/>
      <c r="R87" s="4"/>
      <c r="S87" s="4"/>
      <c r="T87" s="4"/>
      <c r="U87" s="4"/>
      <c r="V87" s="4"/>
      <c r="W87" s="5"/>
      <c r="X87" s="5"/>
      <c r="Y87" s="5"/>
      <c r="Z87" s="5"/>
      <c r="AA87" s="6"/>
      <c r="AB87" s="6"/>
      <c r="AC87" s="6"/>
      <c r="AD87" s="6"/>
      <c r="AG87" s="7"/>
      <c r="AH87" s="7"/>
      <c r="AI87" s="7"/>
    </row>
    <row r="88" spans="3:35" ht="18.75" x14ac:dyDescent="0.3">
      <c r="C88" s="1" t="s">
        <v>94</v>
      </c>
      <c r="D88" s="1">
        <f>COUNTIF(D2:D76,"บุคลากร")</f>
        <v>1</v>
      </c>
      <c r="M88" s="2"/>
      <c r="N88" s="2"/>
      <c r="O88" s="2"/>
      <c r="P88" s="3"/>
      <c r="Q88" s="3"/>
      <c r="R88" s="4"/>
      <c r="S88" s="4"/>
      <c r="T88" s="4"/>
      <c r="U88" s="4"/>
      <c r="V88" s="4"/>
      <c r="W88" s="5"/>
      <c r="X88" s="5"/>
      <c r="Y88" s="5"/>
      <c r="Z88" s="5"/>
      <c r="AA88" s="6"/>
      <c r="AB88" s="6"/>
      <c r="AC88" s="6"/>
      <c r="AD88" s="6"/>
      <c r="AG88" s="7"/>
      <c r="AH88" s="7"/>
      <c r="AI88" s="7"/>
    </row>
    <row r="89" spans="3:35" ht="18.75" x14ac:dyDescent="0.3">
      <c r="C89" s="1" t="s">
        <v>24</v>
      </c>
      <c r="D89" s="1">
        <f>COUNTIF(D2:D76,"พยาบาลศาสตร์")</f>
        <v>10</v>
      </c>
      <c r="M89" s="2"/>
      <c r="N89" s="2"/>
      <c r="O89" s="2"/>
      <c r="P89" s="3"/>
      <c r="Q89" s="3"/>
      <c r="R89" s="4"/>
      <c r="S89" s="4"/>
      <c r="T89" s="4"/>
      <c r="U89" s="4"/>
      <c r="V89" s="4"/>
      <c r="W89" s="5"/>
      <c r="X89" s="5"/>
      <c r="Y89" s="5"/>
      <c r="Z89" s="5"/>
      <c r="AA89" s="6"/>
      <c r="AB89" s="6"/>
      <c r="AC89" s="6"/>
      <c r="AD89" s="6"/>
      <c r="AG89" s="7"/>
      <c r="AH89" s="7"/>
      <c r="AI89" s="7"/>
    </row>
    <row r="90" spans="3:35" ht="18.75" x14ac:dyDescent="0.3">
      <c r="C90" s="1" t="s">
        <v>21</v>
      </c>
      <c r="D90" s="1">
        <f>COUNTIF(D10:D84,"มนุษยศาสตร์")</f>
        <v>10</v>
      </c>
      <c r="M90" s="2"/>
      <c r="N90" s="2"/>
      <c r="O90" s="2"/>
      <c r="P90" s="3"/>
      <c r="Q90" s="3"/>
      <c r="R90" s="4"/>
      <c r="S90" s="4"/>
      <c r="T90" s="4"/>
      <c r="U90" s="4"/>
      <c r="V90" s="4"/>
      <c r="W90" s="5"/>
      <c r="X90" s="5"/>
      <c r="Y90" s="5"/>
      <c r="Z90" s="5"/>
      <c r="AA90" s="6"/>
      <c r="AB90" s="6"/>
      <c r="AC90" s="6"/>
      <c r="AD90" s="6"/>
      <c r="AG90" s="7"/>
      <c r="AH90" s="7"/>
      <c r="AI90" s="7"/>
    </row>
    <row r="91" spans="3:35" ht="18.75" x14ac:dyDescent="0.3">
      <c r="C91" s="1" t="s">
        <v>93</v>
      </c>
      <c r="D91" s="1">
        <f>COUNTIF(D2:D76,"วิทยาศาสตร์การแพทย์")</f>
        <v>1</v>
      </c>
      <c r="M91" s="2"/>
      <c r="N91" s="2"/>
      <c r="O91" s="2"/>
      <c r="P91" s="3"/>
      <c r="Q91" s="3"/>
      <c r="R91" s="4"/>
      <c r="S91" s="4"/>
      <c r="T91" s="4"/>
      <c r="U91" s="4"/>
      <c r="V91" s="4"/>
      <c r="W91" s="5"/>
      <c r="X91" s="5"/>
      <c r="Y91" s="5"/>
      <c r="Z91" s="5"/>
      <c r="AA91" s="6"/>
      <c r="AB91" s="6"/>
      <c r="AC91" s="6"/>
      <c r="AD91" s="6"/>
      <c r="AG91" s="7"/>
      <c r="AH91" s="7"/>
      <c r="AI91" s="7"/>
    </row>
    <row r="92" spans="3:35" ht="18.75" x14ac:dyDescent="0.3">
      <c r="C92" s="1" t="s">
        <v>16</v>
      </c>
      <c r="D92" s="1">
        <f>COUNTIF(D2:D76,"ศึกษาศาสตร์")</f>
        <v>9</v>
      </c>
      <c r="M92" s="2"/>
      <c r="N92" s="2"/>
      <c r="O92" s="2"/>
      <c r="P92" s="3"/>
      <c r="Q92" s="3"/>
      <c r="R92" s="4"/>
      <c r="S92" s="4"/>
      <c r="T92" s="4"/>
      <c r="U92" s="4"/>
      <c r="V92" s="4"/>
      <c r="W92" s="5"/>
      <c r="X92" s="5"/>
      <c r="Y92" s="5"/>
      <c r="Z92" s="5"/>
      <c r="AA92" s="6"/>
      <c r="AB92" s="6"/>
      <c r="AC92" s="6"/>
      <c r="AD92" s="6"/>
      <c r="AG92" s="7"/>
      <c r="AH92" s="7"/>
      <c r="AI92" s="7"/>
    </row>
    <row r="93" spans="3:35" ht="18.75" x14ac:dyDescent="0.3">
      <c r="M93" s="2"/>
      <c r="N93" s="2"/>
      <c r="O93" s="2"/>
      <c r="P93" s="3"/>
      <c r="Q93" s="3"/>
      <c r="R93" s="4"/>
      <c r="S93" s="4"/>
      <c r="T93" s="4"/>
      <c r="U93" s="4"/>
      <c r="V93" s="4"/>
      <c r="W93" s="5"/>
      <c r="X93" s="5"/>
      <c r="Y93" s="5"/>
      <c r="Z93" s="5"/>
      <c r="AA93" s="6"/>
      <c r="AB93" s="6"/>
      <c r="AC93" s="6"/>
      <c r="AD93" s="6"/>
      <c r="AG93" s="7"/>
      <c r="AH93" s="7"/>
      <c r="AI93" s="7"/>
    </row>
    <row r="94" spans="3:35" ht="18.75" x14ac:dyDescent="0.3">
      <c r="M94" s="2"/>
      <c r="N94" s="2"/>
      <c r="O94" s="2"/>
      <c r="P94" s="3"/>
      <c r="Q94" s="3"/>
      <c r="R94" s="4"/>
      <c r="S94" s="4"/>
      <c r="T94" s="4"/>
      <c r="U94" s="4"/>
      <c r="V94" s="4"/>
      <c r="W94" s="5"/>
      <c r="X94" s="5"/>
      <c r="Y94" s="5"/>
      <c r="Z94" s="5"/>
      <c r="AA94" s="6"/>
      <c r="AB94" s="6"/>
      <c r="AC94" s="6"/>
      <c r="AD94" s="6"/>
      <c r="AG94" s="7"/>
      <c r="AH94" s="7"/>
      <c r="AI94" s="7"/>
    </row>
    <row r="95" spans="3:35" ht="18.75" x14ac:dyDescent="0.3">
      <c r="M95" s="2"/>
      <c r="N95" s="2"/>
      <c r="O95" s="2"/>
      <c r="P95" s="3"/>
      <c r="Q95" s="3"/>
      <c r="R95" s="4"/>
      <c r="S95" s="4"/>
      <c r="T95" s="4"/>
      <c r="U95" s="4"/>
      <c r="V95" s="4"/>
      <c r="W95" s="5"/>
      <c r="X95" s="5"/>
      <c r="Y95" s="5"/>
      <c r="Z95" s="5"/>
      <c r="AA95" s="6"/>
      <c r="AB95" s="6"/>
      <c r="AC95" s="6"/>
      <c r="AD95" s="6"/>
      <c r="AG95" s="7"/>
      <c r="AH95" s="7"/>
      <c r="AI95" s="7"/>
    </row>
    <row r="96" spans="3:35" ht="18.75" x14ac:dyDescent="0.3">
      <c r="M96" s="2"/>
      <c r="N96" s="2"/>
      <c r="O96" s="2"/>
      <c r="P96" s="3"/>
      <c r="Q96" s="3"/>
      <c r="R96" s="4"/>
      <c r="S96" s="4"/>
      <c r="T96" s="4"/>
      <c r="U96" s="4"/>
      <c r="V96" s="4"/>
      <c r="W96" s="5"/>
      <c r="X96" s="5"/>
      <c r="Y96" s="5"/>
      <c r="Z96" s="5"/>
      <c r="AA96" s="6"/>
      <c r="AB96" s="6"/>
      <c r="AC96" s="6"/>
      <c r="AD96" s="6"/>
      <c r="AG96" s="7"/>
      <c r="AH96" s="7"/>
      <c r="AI96" s="7"/>
    </row>
    <row r="97" spans="13:35" ht="18.75" x14ac:dyDescent="0.3">
      <c r="M97" s="2"/>
      <c r="N97" s="2"/>
      <c r="O97" s="2"/>
      <c r="P97" s="3"/>
      <c r="Q97" s="3"/>
      <c r="R97" s="4"/>
      <c r="S97" s="4"/>
      <c r="T97" s="4"/>
      <c r="U97" s="4"/>
      <c r="V97" s="4"/>
      <c r="W97" s="5"/>
      <c r="X97" s="5"/>
      <c r="Y97" s="5"/>
      <c r="Z97" s="5"/>
      <c r="AA97" s="6"/>
      <c r="AB97" s="6"/>
      <c r="AC97" s="6"/>
      <c r="AD97" s="6"/>
      <c r="AG97" s="7"/>
      <c r="AH97" s="7"/>
      <c r="AI97" s="7"/>
    </row>
    <row r="98" spans="13:35" ht="18.75" x14ac:dyDescent="0.3">
      <c r="M98" s="2"/>
      <c r="N98" s="2"/>
      <c r="O98" s="2"/>
      <c r="P98" s="3"/>
      <c r="Q98" s="3"/>
      <c r="R98" s="4"/>
      <c r="S98" s="4"/>
      <c r="T98" s="4"/>
      <c r="U98" s="4"/>
      <c r="V98" s="4"/>
      <c r="W98" s="5"/>
      <c r="X98" s="5"/>
      <c r="Y98" s="5"/>
      <c r="Z98" s="5"/>
      <c r="AA98" s="6"/>
      <c r="AB98" s="6"/>
      <c r="AC98" s="6"/>
      <c r="AD98" s="6"/>
      <c r="AG98" s="7"/>
      <c r="AH98" s="7"/>
      <c r="AI98" s="7"/>
    </row>
    <row r="99" spans="13:35" ht="18.75" x14ac:dyDescent="0.3">
      <c r="M99" s="2"/>
      <c r="N99" s="2"/>
      <c r="O99" s="2"/>
      <c r="P99" s="3"/>
      <c r="Q99" s="3"/>
      <c r="R99" s="4"/>
      <c r="S99" s="4"/>
      <c r="T99" s="4"/>
      <c r="U99" s="4"/>
      <c r="V99" s="4"/>
      <c r="W99" s="5"/>
      <c r="X99" s="5"/>
      <c r="Y99" s="5"/>
      <c r="Z99" s="5"/>
      <c r="AA99" s="6"/>
      <c r="AB99" s="6"/>
      <c r="AC99" s="6"/>
      <c r="AD99" s="6"/>
      <c r="AG99" s="7"/>
      <c r="AH99" s="7"/>
      <c r="AI99" s="7"/>
    </row>
    <row r="100" spans="13:35" ht="18.75" x14ac:dyDescent="0.3">
      <c r="M100" s="2"/>
      <c r="N100" s="2"/>
      <c r="O100" s="2"/>
      <c r="P100" s="3"/>
      <c r="Q100" s="3"/>
      <c r="R100" s="4"/>
      <c r="S100" s="4"/>
      <c r="T100" s="4"/>
      <c r="U100" s="4"/>
      <c r="V100" s="4"/>
      <c r="W100" s="5"/>
      <c r="X100" s="5"/>
      <c r="Y100" s="5"/>
      <c r="Z100" s="5"/>
      <c r="AA100" s="6"/>
      <c r="AB100" s="6"/>
      <c r="AC100" s="6"/>
      <c r="AD100" s="6"/>
      <c r="AG100" s="7"/>
      <c r="AH100" s="7"/>
      <c r="AI100" s="7"/>
    </row>
    <row r="101" spans="13:35" ht="18.75" x14ac:dyDescent="0.3">
      <c r="M101" s="2"/>
      <c r="N101" s="2"/>
      <c r="O101" s="2"/>
      <c r="P101" s="3"/>
      <c r="Q101" s="3"/>
      <c r="R101" s="4"/>
      <c r="S101" s="4"/>
      <c r="T101" s="4"/>
      <c r="U101" s="4"/>
      <c r="V101" s="4"/>
      <c r="W101" s="5"/>
      <c r="X101" s="5"/>
      <c r="Y101" s="5"/>
      <c r="Z101" s="5"/>
      <c r="AA101" s="6"/>
      <c r="AB101" s="6"/>
      <c r="AC101" s="6"/>
      <c r="AD101" s="6"/>
      <c r="AG101" s="7"/>
      <c r="AH101" s="7"/>
      <c r="AI101" s="7"/>
    </row>
    <row r="102" spans="13:35" ht="18.75" x14ac:dyDescent="0.3">
      <c r="M102" s="2"/>
      <c r="N102" s="2"/>
      <c r="O102" s="2"/>
      <c r="P102" s="3"/>
      <c r="Q102" s="3"/>
      <c r="R102" s="4"/>
      <c r="S102" s="4"/>
      <c r="T102" s="4"/>
      <c r="U102" s="4"/>
      <c r="V102" s="4"/>
      <c r="W102" s="5"/>
      <c r="X102" s="5"/>
      <c r="Y102" s="5"/>
      <c r="Z102" s="5"/>
      <c r="AA102" s="6"/>
      <c r="AB102" s="6"/>
      <c r="AC102" s="6"/>
      <c r="AD102" s="6"/>
      <c r="AG102" s="7"/>
      <c r="AH102" s="7"/>
      <c r="AI102" s="7"/>
    </row>
    <row r="103" spans="13:35" ht="18.75" x14ac:dyDescent="0.3">
      <c r="M103" s="2"/>
      <c r="N103" s="2"/>
      <c r="O103" s="2"/>
      <c r="P103" s="3"/>
      <c r="Q103" s="3"/>
      <c r="R103" s="4"/>
      <c r="S103" s="4"/>
      <c r="T103" s="4"/>
      <c r="U103" s="4"/>
      <c r="V103" s="4"/>
      <c r="W103" s="5"/>
      <c r="X103" s="5"/>
      <c r="Y103" s="5"/>
      <c r="Z103" s="5"/>
      <c r="AA103" s="6"/>
      <c r="AB103" s="6"/>
      <c r="AC103" s="6"/>
      <c r="AD103" s="6"/>
      <c r="AG103" s="7"/>
      <c r="AH103" s="7"/>
      <c r="AI103" s="7"/>
    </row>
    <row r="104" spans="13:35" ht="18.75" x14ac:dyDescent="0.3">
      <c r="M104" s="2"/>
      <c r="N104" s="2"/>
      <c r="O104" s="2"/>
      <c r="P104" s="3"/>
      <c r="Q104" s="3"/>
      <c r="R104" s="4"/>
      <c r="S104" s="4"/>
      <c r="T104" s="4"/>
      <c r="U104" s="4"/>
      <c r="V104" s="4"/>
      <c r="W104" s="5"/>
      <c r="X104" s="5"/>
      <c r="Y104" s="5"/>
      <c r="Z104" s="5"/>
      <c r="AA104" s="6"/>
      <c r="AB104" s="6"/>
      <c r="AC104" s="6"/>
      <c r="AD104" s="6"/>
      <c r="AG104" s="7"/>
      <c r="AH104" s="7"/>
      <c r="AI104" s="7"/>
    </row>
    <row r="105" spans="13:35" ht="18.75" x14ac:dyDescent="0.3">
      <c r="M105" s="2"/>
      <c r="N105" s="2"/>
      <c r="O105" s="2"/>
      <c r="P105" s="3"/>
      <c r="Q105" s="3"/>
      <c r="R105" s="4"/>
      <c r="S105" s="4"/>
      <c r="T105" s="4"/>
      <c r="U105" s="4"/>
      <c r="V105" s="4"/>
      <c r="W105" s="5"/>
      <c r="X105" s="5"/>
      <c r="Y105" s="5"/>
      <c r="Z105" s="5"/>
      <c r="AA105" s="6"/>
      <c r="AB105" s="6"/>
      <c r="AC105" s="6"/>
      <c r="AD105" s="6"/>
      <c r="AG105" s="7"/>
      <c r="AH105" s="7"/>
      <c r="AI105" s="7"/>
    </row>
    <row r="106" spans="13:35" ht="18.75" x14ac:dyDescent="0.3">
      <c r="M106" s="2"/>
      <c r="N106" s="2"/>
      <c r="O106" s="2"/>
      <c r="P106" s="3"/>
      <c r="Q106" s="3"/>
      <c r="R106" s="4"/>
      <c r="S106" s="4"/>
      <c r="T106" s="4"/>
      <c r="U106" s="4"/>
      <c r="V106" s="4"/>
      <c r="W106" s="5"/>
      <c r="X106" s="5"/>
      <c r="Y106" s="5"/>
      <c r="Z106" s="5"/>
      <c r="AA106" s="6"/>
      <c r="AB106" s="6"/>
      <c r="AC106" s="6"/>
      <c r="AD106" s="6"/>
      <c r="AG106" s="7"/>
      <c r="AH106" s="7"/>
      <c r="AI106" s="7"/>
    </row>
    <row r="107" spans="13:35" ht="18.75" x14ac:dyDescent="0.3">
      <c r="M107" s="2"/>
      <c r="N107" s="2"/>
      <c r="O107" s="2"/>
      <c r="P107" s="3"/>
      <c r="Q107" s="3"/>
      <c r="R107" s="4"/>
      <c r="S107" s="4"/>
      <c r="T107" s="4"/>
      <c r="U107" s="4"/>
      <c r="V107" s="4"/>
      <c r="W107" s="5"/>
      <c r="X107" s="5"/>
      <c r="Y107" s="5"/>
      <c r="Z107" s="5"/>
      <c r="AA107" s="6"/>
      <c r="AB107" s="6"/>
      <c r="AC107" s="6"/>
      <c r="AD107" s="6"/>
      <c r="AG107" s="7"/>
      <c r="AH107" s="7"/>
      <c r="AI107" s="7"/>
    </row>
    <row r="108" spans="13:35" ht="18.75" x14ac:dyDescent="0.3">
      <c r="M108" s="2"/>
      <c r="N108" s="2"/>
      <c r="O108" s="2"/>
      <c r="P108" s="3"/>
      <c r="Q108" s="3"/>
      <c r="R108" s="4"/>
      <c r="S108" s="4"/>
      <c r="T108" s="4"/>
      <c r="U108" s="4"/>
      <c r="V108" s="4"/>
      <c r="W108" s="5"/>
      <c r="X108" s="5"/>
      <c r="Y108" s="5"/>
      <c r="Z108" s="5"/>
      <c r="AA108" s="6"/>
      <c r="AB108" s="6"/>
      <c r="AC108" s="6"/>
      <c r="AD108" s="6"/>
      <c r="AG108" s="7"/>
      <c r="AH108" s="7"/>
      <c r="AI108" s="7"/>
    </row>
    <row r="109" spans="13:35" ht="18.75" x14ac:dyDescent="0.3">
      <c r="M109" s="2"/>
      <c r="N109" s="2"/>
      <c r="O109" s="2"/>
      <c r="P109" s="3"/>
      <c r="Q109" s="3"/>
      <c r="R109" s="4"/>
      <c r="S109" s="4"/>
      <c r="T109" s="4"/>
      <c r="U109" s="4"/>
      <c r="V109" s="4"/>
      <c r="W109" s="5"/>
      <c r="X109" s="5"/>
      <c r="Y109" s="5"/>
      <c r="Z109" s="5"/>
      <c r="AA109" s="6"/>
      <c r="AB109" s="6"/>
      <c r="AC109" s="6"/>
      <c r="AD109" s="6"/>
      <c r="AG109" s="7"/>
      <c r="AH109" s="7"/>
      <c r="AI109" s="7"/>
    </row>
    <row r="110" spans="13:35" ht="18.75" x14ac:dyDescent="0.3">
      <c r="M110" s="2"/>
      <c r="N110" s="2"/>
      <c r="O110" s="2"/>
      <c r="P110" s="3"/>
      <c r="Q110" s="3"/>
      <c r="R110" s="4"/>
      <c r="S110" s="4"/>
      <c r="T110" s="4"/>
      <c r="U110" s="4"/>
      <c r="V110" s="4"/>
      <c r="W110" s="5"/>
      <c r="X110" s="5"/>
      <c r="Y110" s="5"/>
      <c r="Z110" s="5"/>
      <c r="AA110" s="6"/>
      <c r="AB110" s="6"/>
      <c r="AC110" s="6"/>
      <c r="AD110" s="6"/>
      <c r="AG110" s="7"/>
      <c r="AH110" s="7"/>
      <c r="AI110" s="7"/>
    </row>
    <row r="111" spans="13:35" ht="18.75" x14ac:dyDescent="0.3">
      <c r="M111" s="2"/>
      <c r="N111" s="2"/>
      <c r="O111" s="2"/>
      <c r="P111" s="3"/>
      <c r="Q111" s="3"/>
      <c r="R111" s="4"/>
      <c r="S111" s="4"/>
      <c r="T111" s="4"/>
      <c r="U111" s="4"/>
      <c r="V111" s="4"/>
      <c r="W111" s="5"/>
      <c r="X111" s="5"/>
      <c r="Y111" s="5"/>
      <c r="Z111" s="5"/>
      <c r="AA111" s="6"/>
      <c r="AB111" s="6"/>
      <c r="AC111" s="6"/>
      <c r="AD111" s="6"/>
      <c r="AG111" s="7"/>
      <c r="AH111" s="7"/>
      <c r="AI111" s="7"/>
    </row>
    <row r="112" spans="13:35" ht="18.75" x14ac:dyDescent="0.3">
      <c r="M112" s="2"/>
      <c r="N112" s="2"/>
      <c r="O112" s="2"/>
      <c r="P112" s="3"/>
      <c r="Q112" s="3"/>
      <c r="R112" s="4"/>
      <c r="S112" s="4"/>
      <c r="T112" s="4"/>
      <c r="U112" s="4"/>
      <c r="V112" s="4"/>
      <c r="W112" s="5"/>
      <c r="X112" s="5"/>
      <c r="Y112" s="5"/>
      <c r="Z112" s="5"/>
      <c r="AA112" s="6"/>
      <c r="AB112" s="6"/>
      <c r="AC112" s="6"/>
      <c r="AD112" s="6"/>
      <c r="AG112" s="7"/>
      <c r="AH112" s="7"/>
      <c r="AI112" s="7"/>
    </row>
    <row r="113" spans="13:35" ht="18.75" x14ac:dyDescent="0.3">
      <c r="M113" s="2"/>
      <c r="N113" s="2"/>
      <c r="O113" s="2"/>
      <c r="P113" s="3"/>
      <c r="Q113" s="3"/>
      <c r="R113" s="4"/>
      <c r="S113" s="4"/>
      <c r="T113" s="4"/>
      <c r="U113" s="4"/>
      <c r="V113" s="4"/>
      <c r="W113" s="5"/>
      <c r="X113" s="5"/>
      <c r="Y113" s="5"/>
      <c r="Z113" s="5"/>
      <c r="AA113" s="6"/>
      <c r="AB113" s="6"/>
      <c r="AC113" s="6"/>
      <c r="AD113" s="6"/>
      <c r="AG113" s="7"/>
      <c r="AH113" s="7"/>
      <c r="AI113" s="7"/>
    </row>
    <row r="114" spans="13:35" ht="18.75" x14ac:dyDescent="0.3">
      <c r="M114" s="2"/>
      <c r="N114" s="2"/>
      <c r="O114" s="2"/>
      <c r="P114" s="3"/>
      <c r="Q114" s="3"/>
      <c r="R114" s="4"/>
      <c r="S114" s="4"/>
      <c r="T114" s="4"/>
      <c r="U114" s="4"/>
      <c r="V114" s="4"/>
      <c r="W114" s="5"/>
      <c r="X114" s="5"/>
      <c r="Y114" s="5"/>
      <c r="Z114" s="5"/>
      <c r="AA114" s="6"/>
      <c r="AB114" s="6"/>
      <c r="AC114" s="6"/>
      <c r="AD114" s="6"/>
      <c r="AG114" s="7"/>
      <c r="AH114" s="7"/>
      <c r="AI114" s="7"/>
    </row>
    <row r="115" spans="13:35" ht="18.75" x14ac:dyDescent="0.3">
      <c r="M115" s="2"/>
      <c r="N115" s="2"/>
      <c r="O115" s="2"/>
      <c r="P115" s="3"/>
      <c r="Q115" s="3"/>
      <c r="R115" s="4"/>
      <c r="S115" s="4"/>
      <c r="T115" s="4"/>
      <c r="U115" s="4"/>
      <c r="V115" s="4"/>
      <c r="W115" s="5"/>
      <c r="X115" s="5"/>
      <c r="Y115" s="5"/>
      <c r="Z115" s="5"/>
      <c r="AA115" s="6"/>
      <c r="AB115" s="6"/>
      <c r="AC115" s="6"/>
      <c r="AD115" s="6"/>
      <c r="AG115" s="7"/>
      <c r="AH115" s="7"/>
      <c r="AI115" s="7"/>
    </row>
    <row r="116" spans="13:35" ht="18.75" x14ac:dyDescent="0.3">
      <c r="M116" s="2"/>
      <c r="N116" s="2"/>
      <c r="O116" s="2"/>
      <c r="P116" s="3"/>
      <c r="Q116" s="3"/>
      <c r="R116" s="4"/>
      <c r="S116" s="4"/>
      <c r="T116" s="4"/>
      <c r="U116" s="4"/>
      <c r="V116" s="4"/>
      <c r="W116" s="5"/>
      <c r="X116" s="5"/>
      <c r="Y116" s="5"/>
      <c r="Z116" s="5"/>
      <c r="AA116" s="6"/>
      <c r="AB116" s="6"/>
      <c r="AC116" s="6"/>
      <c r="AD116" s="6"/>
      <c r="AG116" s="7"/>
      <c r="AH116" s="7"/>
      <c r="AI116" s="7"/>
    </row>
    <row r="117" spans="13:35" ht="18.75" x14ac:dyDescent="0.3">
      <c r="M117" s="2"/>
      <c r="N117" s="2"/>
      <c r="O117" s="2"/>
      <c r="P117" s="3"/>
      <c r="Q117" s="3"/>
      <c r="R117" s="4"/>
      <c r="S117" s="4"/>
      <c r="T117" s="4"/>
      <c r="U117" s="4"/>
      <c r="V117" s="4"/>
      <c r="W117" s="5"/>
      <c r="X117" s="5"/>
      <c r="Y117" s="5"/>
      <c r="Z117" s="5"/>
      <c r="AA117" s="6"/>
      <c r="AB117" s="6"/>
      <c r="AC117" s="6"/>
      <c r="AD117" s="6"/>
      <c r="AG117" s="7"/>
      <c r="AH117" s="7"/>
      <c r="AI117" s="7"/>
    </row>
    <row r="118" spans="13:35" ht="18.75" x14ac:dyDescent="0.3">
      <c r="M118" s="2"/>
      <c r="N118" s="2"/>
      <c r="O118" s="2"/>
      <c r="P118" s="3"/>
      <c r="Q118" s="3"/>
      <c r="R118" s="4"/>
      <c r="S118" s="4"/>
      <c r="T118" s="4"/>
      <c r="U118" s="4"/>
      <c r="V118" s="4"/>
      <c r="W118" s="5"/>
      <c r="X118" s="5"/>
      <c r="Y118" s="5"/>
      <c r="Z118" s="5"/>
      <c r="AA118" s="6"/>
      <c r="AB118" s="6"/>
      <c r="AC118" s="6"/>
      <c r="AD118" s="6"/>
      <c r="AG118" s="7"/>
      <c r="AH118" s="7"/>
      <c r="AI118" s="7"/>
    </row>
    <row r="119" spans="13:35" ht="18.75" x14ac:dyDescent="0.3">
      <c r="M119" s="2"/>
      <c r="N119" s="2"/>
      <c r="O119" s="2"/>
      <c r="P119" s="3"/>
      <c r="Q119" s="3"/>
      <c r="R119" s="4"/>
      <c r="S119" s="4"/>
      <c r="T119" s="4"/>
      <c r="U119" s="4"/>
      <c r="V119" s="4"/>
      <c r="W119" s="5"/>
      <c r="X119" s="5"/>
      <c r="Y119" s="5"/>
      <c r="Z119" s="5"/>
      <c r="AA119" s="6"/>
      <c r="AB119" s="6"/>
      <c r="AC119" s="6"/>
      <c r="AD119" s="6"/>
      <c r="AG119" s="7"/>
      <c r="AH119" s="7"/>
      <c r="AI119" s="7"/>
    </row>
    <row r="120" spans="13:35" ht="18.75" x14ac:dyDescent="0.3">
      <c r="M120" s="2"/>
      <c r="N120" s="2"/>
      <c r="O120" s="2"/>
      <c r="P120" s="3"/>
      <c r="Q120" s="3"/>
      <c r="R120" s="4"/>
      <c r="S120" s="4"/>
      <c r="T120" s="4"/>
      <c r="U120" s="4"/>
      <c r="V120" s="4"/>
      <c r="W120" s="5"/>
      <c r="X120" s="5"/>
      <c r="Y120" s="5"/>
      <c r="Z120" s="5"/>
      <c r="AA120" s="6"/>
      <c r="AB120" s="6"/>
      <c r="AC120" s="6"/>
      <c r="AD120" s="6"/>
      <c r="AG120" s="7"/>
      <c r="AH120" s="7"/>
      <c r="AI120" s="7"/>
    </row>
    <row r="121" spans="13:35" ht="18.75" x14ac:dyDescent="0.3">
      <c r="M121" s="2"/>
      <c r="N121" s="2"/>
      <c r="O121" s="2"/>
      <c r="P121" s="3"/>
      <c r="Q121" s="3"/>
      <c r="R121" s="4"/>
      <c r="S121" s="4"/>
      <c r="T121" s="4"/>
      <c r="U121" s="4"/>
      <c r="V121" s="4"/>
      <c r="W121" s="5"/>
      <c r="X121" s="5"/>
      <c r="Y121" s="5"/>
      <c r="Z121" s="5"/>
      <c r="AA121" s="6"/>
      <c r="AB121" s="6"/>
      <c r="AC121" s="6"/>
      <c r="AD121" s="6"/>
      <c r="AG121" s="7"/>
      <c r="AH121" s="7"/>
      <c r="AI121" s="7"/>
    </row>
    <row r="122" spans="13:35" ht="18.75" x14ac:dyDescent="0.3">
      <c r="M122" s="2"/>
      <c r="N122" s="2"/>
      <c r="O122" s="2"/>
      <c r="P122" s="3"/>
      <c r="Q122" s="3"/>
      <c r="R122" s="4"/>
      <c r="S122" s="4"/>
      <c r="T122" s="4"/>
      <c r="U122" s="4"/>
      <c r="V122" s="4"/>
      <c r="W122" s="5"/>
      <c r="X122" s="5"/>
      <c r="Y122" s="5"/>
      <c r="Z122" s="5"/>
      <c r="AA122" s="6"/>
      <c r="AB122" s="6"/>
      <c r="AC122" s="6"/>
      <c r="AD122" s="6"/>
      <c r="AG122" s="7"/>
      <c r="AH122" s="7"/>
      <c r="AI122" s="7"/>
    </row>
    <row r="123" spans="13:35" ht="18.75" x14ac:dyDescent="0.3">
      <c r="M123" s="2"/>
      <c r="N123" s="2"/>
      <c r="O123" s="2"/>
      <c r="P123" s="3"/>
      <c r="Q123" s="3"/>
      <c r="R123" s="4"/>
      <c r="S123" s="4"/>
      <c r="T123" s="4"/>
      <c r="U123" s="4"/>
      <c r="V123" s="4"/>
      <c r="W123" s="5"/>
      <c r="X123" s="5"/>
      <c r="Y123" s="5"/>
      <c r="Z123" s="5"/>
      <c r="AA123" s="6"/>
      <c r="AB123" s="6"/>
      <c r="AC123" s="6"/>
      <c r="AD123" s="6"/>
      <c r="AG123" s="7"/>
      <c r="AH123" s="7"/>
      <c r="AI123" s="7"/>
    </row>
    <row r="124" spans="13:35" ht="18.75" x14ac:dyDescent="0.3">
      <c r="M124" s="2"/>
      <c r="N124" s="2"/>
      <c r="O124" s="2"/>
      <c r="P124" s="3"/>
      <c r="Q124" s="3"/>
      <c r="R124" s="4"/>
      <c r="S124" s="4"/>
      <c r="T124" s="4"/>
      <c r="U124" s="4"/>
      <c r="V124" s="4"/>
      <c r="W124" s="5"/>
      <c r="X124" s="5"/>
      <c r="Y124" s="5"/>
      <c r="Z124" s="5"/>
      <c r="AA124" s="6"/>
      <c r="AB124" s="6"/>
      <c r="AC124" s="6"/>
      <c r="AD124" s="6"/>
      <c r="AG124" s="7"/>
      <c r="AH124" s="7"/>
      <c r="AI124" s="7"/>
    </row>
    <row r="125" spans="13:35" ht="18.75" x14ac:dyDescent="0.3">
      <c r="M125" s="2"/>
      <c r="N125" s="2"/>
      <c r="O125" s="2"/>
      <c r="P125" s="3"/>
      <c r="Q125" s="3"/>
      <c r="R125" s="4"/>
      <c r="S125" s="4"/>
      <c r="T125" s="4"/>
      <c r="U125" s="4"/>
      <c r="V125" s="4"/>
      <c r="W125" s="5"/>
      <c r="X125" s="5"/>
      <c r="Y125" s="5"/>
      <c r="Z125" s="5"/>
      <c r="AA125" s="6"/>
      <c r="AB125" s="6"/>
      <c r="AC125" s="6"/>
      <c r="AD125" s="6"/>
      <c r="AG125" s="7"/>
      <c r="AH125" s="7"/>
      <c r="AI125" s="7"/>
    </row>
    <row r="126" spans="13:35" ht="18.75" x14ac:dyDescent="0.3">
      <c r="M126" s="2"/>
      <c r="N126" s="2"/>
      <c r="O126" s="2"/>
      <c r="P126" s="3"/>
      <c r="Q126" s="3"/>
      <c r="R126" s="4"/>
      <c r="S126" s="4"/>
      <c r="T126" s="4"/>
      <c r="U126" s="4"/>
      <c r="V126" s="4"/>
      <c r="W126" s="5"/>
      <c r="X126" s="5"/>
      <c r="Y126" s="5"/>
      <c r="Z126" s="5"/>
      <c r="AA126" s="6"/>
      <c r="AB126" s="6"/>
      <c r="AC126" s="6"/>
      <c r="AD126" s="6"/>
      <c r="AG126" s="7"/>
      <c r="AH126" s="7"/>
      <c r="AI126" s="7"/>
    </row>
    <row r="127" spans="13:35" ht="18.75" x14ac:dyDescent="0.3">
      <c r="M127" s="2"/>
      <c r="N127" s="2"/>
      <c r="O127" s="2"/>
      <c r="P127" s="3"/>
      <c r="Q127" s="3"/>
      <c r="R127" s="4"/>
      <c r="S127" s="4"/>
      <c r="T127" s="4"/>
      <c r="U127" s="4"/>
      <c r="V127" s="4"/>
      <c r="W127" s="5"/>
      <c r="X127" s="5"/>
      <c r="Y127" s="5"/>
      <c r="Z127" s="5"/>
      <c r="AA127" s="6"/>
      <c r="AB127" s="6"/>
      <c r="AC127" s="6"/>
      <c r="AD127" s="6"/>
      <c r="AG127" s="7"/>
      <c r="AH127" s="7"/>
      <c r="AI127" s="7"/>
    </row>
    <row r="128" spans="13:35" ht="18.75" x14ac:dyDescent="0.3">
      <c r="M128" s="2"/>
      <c r="N128" s="2"/>
      <c r="O128" s="2"/>
      <c r="P128" s="3"/>
      <c r="Q128" s="3"/>
      <c r="R128" s="4"/>
      <c r="S128" s="4"/>
      <c r="T128" s="4"/>
      <c r="U128" s="4"/>
      <c r="V128" s="4"/>
      <c r="W128" s="5"/>
      <c r="X128" s="5"/>
      <c r="Y128" s="5"/>
      <c r="Z128" s="5"/>
      <c r="AA128" s="6"/>
      <c r="AB128" s="6"/>
      <c r="AC128" s="6"/>
      <c r="AD128" s="6"/>
      <c r="AG128" s="7"/>
      <c r="AH128" s="7"/>
      <c r="AI128" s="7"/>
    </row>
    <row r="129" spans="13:35" ht="18.75" x14ac:dyDescent="0.3">
      <c r="M129" s="2"/>
      <c r="N129" s="2"/>
      <c r="O129" s="2"/>
      <c r="P129" s="3"/>
      <c r="Q129" s="3"/>
      <c r="R129" s="4"/>
      <c r="S129" s="4"/>
      <c r="T129" s="4"/>
      <c r="U129" s="4"/>
      <c r="V129" s="4"/>
      <c r="W129" s="5"/>
      <c r="X129" s="5"/>
      <c r="Y129" s="5"/>
      <c r="Z129" s="5"/>
      <c r="AA129" s="6"/>
      <c r="AB129" s="6"/>
      <c r="AC129" s="6"/>
      <c r="AD129" s="6"/>
      <c r="AG129" s="7"/>
      <c r="AH129" s="7"/>
      <c r="AI129" s="7"/>
    </row>
    <row r="130" spans="13:35" ht="18.75" x14ac:dyDescent="0.3">
      <c r="M130" s="2"/>
      <c r="N130" s="2"/>
      <c r="O130" s="2"/>
      <c r="P130" s="3"/>
      <c r="Q130" s="3"/>
      <c r="R130" s="4"/>
      <c r="S130" s="4"/>
      <c r="T130" s="4"/>
      <c r="U130" s="4"/>
      <c r="V130" s="4"/>
      <c r="W130" s="5"/>
      <c r="X130" s="5"/>
      <c r="Y130" s="5"/>
      <c r="Z130" s="5"/>
      <c r="AA130" s="6"/>
      <c r="AB130" s="6"/>
      <c r="AC130" s="6"/>
      <c r="AD130" s="6"/>
      <c r="AG130" s="7"/>
      <c r="AH130" s="7"/>
      <c r="AI130" s="7"/>
    </row>
    <row r="131" spans="13:35" ht="18.75" x14ac:dyDescent="0.3">
      <c r="M131" s="2"/>
      <c r="N131" s="2"/>
      <c r="O131" s="2"/>
      <c r="P131" s="3"/>
      <c r="Q131" s="3"/>
      <c r="R131" s="4"/>
      <c r="S131" s="4"/>
      <c r="T131" s="4"/>
      <c r="U131" s="4"/>
      <c r="V131" s="4"/>
      <c r="W131" s="5"/>
      <c r="X131" s="5"/>
      <c r="Y131" s="5"/>
      <c r="Z131" s="5"/>
      <c r="AA131" s="6"/>
      <c r="AB131" s="6"/>
      <c r="AC131" s="6"/>
      <c r="AD131" s="6"/>
      <c r="AG131" s="7"/>
      <c r="AH131" s="7"/>
      <c r="AI131" s="7"/>
    </row>
    <row r="132" spans="13:35" ht="18.75" x14ac:dyDescent="0.3">
      <c r="M132" s="2"/>
      <c r="N132" s="2"/>
      <c r="O132" s="2"/>
      <c r="P132" s="3"/>
      <c r="Q132" s="3"/>
      <c r="R132" s="4"/>
      <c r="S132" s="4"/>
      <c r="T132" s="4"/>
      <c r="U132" s="4"/>
      <c r="V132" s="4"/>
      <c r="W132" s="5"/>
      <c r="X132" s="5"/>
      <c r="Y132" s="5"/>
      <c r="Z132" s="5"/>
      <c r="AA132" s="6"/>
      <c r="AB132" s="6"/>
      <c r="AC132" s="6"/>
      <c r="AD132" s="6"/>
      <c r="AG132" s="7"/>
      <c r="AH132" s="7"/>
      <c r="AI132" s="7"/>
    </row>
    <row r="133" spans="13:35" ht="18.75" x14ac:dyDescent="0.3">
      <c r="M133" s="2"/>
      <c r="N133" s="2"/>
      <c r="O133" s="2"/>
      <c r="P133" s="3"/>
      <c r="Q133" s="3"/>
      <c r="R133" s="4"/>
      <c r="S133" s="4"/>
      <c r="T133" s="4"/>
      <c r="U133" s="4"/>
      <c r="V133" s="4"/>
      <c r="W133" s="5"/>
      <c r="X133" s="5"/>
      <c r="Y133" s="5"/>
      <c r="Z133" s="5"/>
      <c r="AA133" s="6"/>
      <c r="AB133" s="6"/>
      <c r="AC133" s="6"/>
      <c r="AD133" s="6"/>
      <c r="AG133" s="7"/>
      <c r="AH133" s="7"/>
      <c r="AI133" s="7"/>
    </row>
    <row r="134" spans="13:35" ht="18.75" x14ac:dyDescent="0.3">
      <c r="M134" s="2"/>
      <c r="N134" s="2"/>
      <c r="O134" s="2"/>
      <c r="P134" s="3"/>
      <c r="Q134" s="3"/>
      <c r="R134" s="4"/>
      <c r="S134" s="4"/>
      <c r="T134" s="4"/>
      <c r="U134" s="4"/>
      <c r="V134" s="4"/>
      <c r="W134" s="5"/>
      <c r="X134" s="5"/>
      <c r="Y134" s="5"/>
      <c r="Z134" s="5"/>
      <c r="AA134" s="6"/>
      <c r="AB134" s="6"/>
      <c r="AC134" s="6"/>
      <c r="AD134" s="6"/>
      <c r="AG134" s="7"/>
      <c r="AH134" s="7"/>
      <c r="AI134" s="7"/>
    </row>
    <row r="135" spans="13:35" ht="18.75" x14ac:dyDescent="0.3">
      <c r="M135" s="2"/>
      <c r="N135" s="2"/>
      <c r="O135" s="2"/>
      <c r="P135" s="3"/>
      <c r="Q135" s="3"/>
      <c r="R135" s="4"/>
      <c r="S135" s="4"/>
      <c r="T135" s="4"/>
      <c r="U135" s="4"/>
      <c r="V135" s="4"/>
      <c r="W135" s="5"/>
      <c r="X135" s="5"/>
      <c r="Y135" s="5"/>
      <c r="Z135" s="5"/>
      <c r="AA135" s="6"/>
      <c r="AB135" s="6"/>
      <c r="AC135" s="6"/>
      <c r="AD135" s="6"/>
      <c r="AG135" s="7"/>
      <c r="AH135" s="7"/>
      <c r="AI135" s="7"/>
    </row>
    <row r="136" spans="13:35" ht="18.75" x14ac:dyDescent="0.3">
      <c r="M136" s="2"/>
      <c r="N136" s="2"/>
      <c r="O136" s="2"/>
      <c r="P136" s="3"/>
      <c r="Q136" s="3"/>
      <c r="R136" s="4"/>
      <c r="S136" s="4"/>
      <c r="T136" s="4"/>
      <c r="U136" s="4"/>
      <c r="V136" s="4"/>
      <c r="W136" s="5"/>
      <c r="X136" s="5"/>
      <c r="Y136" s="5"/>
      <c r="Z136" s="5"/>
      <c r="AA136" s="6"/>
      <c r="AB136" s="6"/>
      <c r="AC136" s="6"/>
      <c r="AD136" s="6"/>
      <c r="AG136" s="7"/>
      <c r="AH136" s="7"/>
      <c r="AI136" s="7"/>
    </row>
    <row r="137" spans="13:35" ht="18.75" x14ac:dyDescent="0.3">
      <c r="M137" s="2"/>
      <c r="N137" s="2"/>
      <c r="O137" s="2"/>
      <c r="P137" s="3"/>
      <c r="Q137" s="3"/>
      <c r="R137" s="4"/>
      <c r="S137" s="4"/>
      <c r="T137" s="4"/>
      <c r="U137" s="4"/>
      <c r="V137" s="4"/>
      <c r="W137" s="5"/>
      <c r="X137" s="5"/>
      <c r="Y137" s="5"/>
      <c r="Z137" s="5"/>
      <c r="AA137" s="6"/>
      <c r="AB137" s="6"/>
      <c r="AC137" s="6"/>
      <c r="AD137" s="6"/>
      <c r="AG137" s="7"/>
      <c r="AH137" s="7"/>
      <c r="AI137" s="7"/>
    </row>
    <row r="138" spans="13:35" ht="18.75" x14ac:dyDescent="0.3">
      <c r="M138" s="2"/>
      <c r="N138" s="2"/>
      <c r="O138" s="2"/>
      <c r="P138" s="3"/>
      <c r="Q138" s="3"/>
      <c r="R138" s="4"/>
      <c r="S138" s="4"/>
      <c r="T138" s="4"/>
      <c r="U138" s="4"/>
      <c r="V138" s="4"/>
      <c r="W138" s="5"/>
      <c r="X138" s="5"/>
      <c r="Y138" s="5"/>
      <c r="Z138" s="5"/>
      <c r="AA138" s="6"/>
      <c r="AB138" s="6"/>
      <c r="AC138" s="6"/>
      <c r="AD138" s="6"/>
      <c r="AG138" s="7"/>
      <c r="AH138" s="7"/>
      <c r="AI138" s="7"/>
    </row>
    <row r="139" spans="13:35" ht="18.75" x14ac:dyDescent="0.3">
      <c r="M139" s="2"/>
      <c r="N139" s="2"/>
      <c r="O139" s="2"/>
      <c r="P139" s="3"/>
      <c r="Q139" s="3"/>
      <c r="R139" s="4"/>
      <c r="S139" s="4"/>
      <c r="T139" s="4"/>
      <c r="U139" s="4"/>
      <c r="V139" s="4"/>
      <c r="W139" s="5"/>
      <c r="X139" s="5"/>
      <c r="Y139" s="5"/>
      <c r="Z139" s="5"/>
      <c r="AA139" s="6"/>
      <c r="AB139" s="6"/>
      <c r="AC139" s="6"/>
      <c r="AD139" s="6"/>
      <c r="AG139" s="7"/>
      <c r="AH139" s="7"/>
      <c r="AI139" s="7"/>
    </row>
    <row r="140" spans="13:35" ht="18.75" x14ac:dyDescent="0.3">
      <c r="M140" s="2"/>
      <c r="N140" s="2"/>
      <c r="O140" s="2"/>
      <c r="P140" s="3"/>
      <c r="Q140" s="3"/>
      <c r="R140" s="4"/>
      <c r="S140" s="4"/>
      <c r="T140" s="4"/>
      <c r="U140" s="4"/>
      <c r="V140" s="4"/>
      <c r="W140" s="5"/>
      <c r="X140" s="5"/>
      <c r="Y140" s="5"/>
      <c r="Z140" s="5"/>
      <c r="AA140" s="6"/>
      <c r="AB140" s="6"/>
      <c r="AC140" s="6"/>
      <c r="AD140" s="6"/>
      <c r="AG140" s="7"/>
      <c r="AH140" s="7"/>
      <c r="AI140" s="7"/>
    </row>
    <row r="141" spans="13:35" ht="18.75" x14ac:dyDescent="0.3">
      <c r="M141" s="2"/>
      <c r="N141" s="2"/>
      <c r="O141" s="2"/>
      <c r="P141" s="3"/>
      <c r="Q141" s="3"/>
      <c r="R141" s="4"/>
      <c r="S141" s="4"/>
      <c r="T141" s="4"/>
      <c r="U141" s="4"/>
      <c r="V141" s="4"/>
      <c r="W141" s="5"/>
      <c r="X141" s="5"/>
      <c r="Y141" s="5"/>
      <c r="Z141" s="5"/>
      <c r="AA141" s="6"/>
      <c r="AB141" s="6"/>
      <c r="AC141" s="6"/>
      <c r="AD141" s="6"/>
      <c r="AG141" s="7"/>
      <c r="AH141" s="7"/>
      <c r="AI141" s="7"/>
    </row>
    <row r="142" spans="13:35" ht="18.75" x14ac:dyDescent="0.3">
      <c r="M142" s="2"/>
      <c r="N142" s="2"/>
      <c r="O142" s="2"/>
      <c r="P142" s="3"/>
      <c r="Q142" s="3"/>
      <c r="R142" s="4"/>
      <c r="S142" s="4"/>
      <c r="T142" s="4"/>
      <c r="U142" s="4"/>
      <c r="V142" s="4"/>
      <c r="W142" s="5"/>
      <c r="X142" s="5"/>
      <c r="Y142" s="5"/>
      <c r="Z142" s="5"/>
      <c r="AA142" s="6"/>
      <c r="AB142" s="6"/>
      <c r="AC142" s="6"/>
      <c r="AD142" s="6"/>
      <c r="AG142" s="7"/>
      <c r="AH142" s="7"/>
      <c r="AI142" s="7"/>
    </row>
    <row r="143" spans="13:35" ht="18.75" x14ac:dyDescent="0.3">
      <c r="M143" s="2"/>
      <c r="N143" s="2"/>
      <c r="O143" s="2"/>
      <c r="P143" s="3"/>
      <c r="Q143" s="3"/>
      <c r="R143" s="4"/>
      <c r="S143" s="4"/>
      <c r="T143" s="4"/>
      <c r="U143" s="4"/>
      <c r="V143" s="4"/>
      <c r="W143" s="5"/>
      <c r="X143" s="5"/>
      <c r="Y143" s="5"/>
      <c r="Z143" s="5"/>
      <c r="AA143" s="6"/>
      <c r="AB143" s="6"/>
      <c r="AC143" s="6"/>
      <c r="AD143" s="6"/>
      <c r="AG143" s="7"/>
      <c r="AH143" s="7"/>
      <c r="AI143" s="7"/>
    </row>
    <row r="144" spans="13:35" ht="18.75" x14ac:dyDescent="0.3">
      <c r="M144" s="2"/>
      <c r="N144" s="2"/>
      <c r="O144" s="2"/>
      <c r="P144" s="3"/>
      <c r="Q144" s="3"/>
      <c r="R144" s="4"/>
      <c r="S144" s="4"/>
      <c r="T144" s="4"/>
      <c r="U144" s="4"/>
      <c r="V144" s="4"/>
      <c r="W144" s="5"/>
      <c r="X144" s="5"/>
      <c r="Y144" s="5"/>
      <c r="Z144" s="5"/>
      <c r="AA144" s="6"/>
      <c r="AB144" s="6"/>
      <c r="AC144" s="6"/>
      <c r="AD144" s="6"/>
      <c r="AG144" s="7"/>
      <c r="AH144" s="7"/>
      <c r="AI144" s="7"/>
    </row>
    <row r="145" spans="13:35" ht="18.75" x14ac:dyDescent="0.3">
      <c r="M145" s="2"/>
      <c r="N145" s="2"/>
      <c r="O145" s="2"/>
      <c r="P145" s="3"/>
      <c r="Q145" s="3"/>
      <c r="R145" s="4"/>
      <c r="S145" s="4"/>
      <c r="T145" s="4"/>
      <c r="U145" s="4"/>
      <c r="V145" s="4"/>
      <c r="W145" s="5"/>
      <c r="X145" s="5"/>
      <c r="Y145" s="5"/>
      <c r="Z145" s="5"/>
      <c r="AA145" s="6"/>
      <c r="AB145" s="6"/>
      <c r="AC145" s="6"/>
      <c r="AD145" s="6"/>
      <c r="AG145" s="7"/>
      <c r="AH145" s="7"/>
      <c r="AI145" s="7"/>
    </row>
    <row r="146" spans="13:35" ht="18.75" x14ac:dyDescent="0.3">
      <c r="M146" s="2"/>
      <c r="N146" s="2"/>
      <c r="O146" s="2"/>
      <c r="P146" s="3"/>
      <c r="Q146" s="3"/>
      <c r="R146" s="4"/>
      <c r="S146" s="4"/>
      <c r="T146" s="4"/>
      <c r="U146" s="4"/>
      <c r="V146" s="4"/>
      <c r="W146" s="5"/>
      <c r="X146" s="5"/>
      <c r="Y146" s="5"/>
      <c r="Z146" s="5"/>
      <c r="AA146" s="6"/>
      <c r="AB146" s="6"/>
      <c r="AC146" s="6"/>
      <c r="AD146" s="6"/>
      <c r="AG146" s="7"/>
      <c r="AH146" s="7"/>
      <c r="AI146" s="7"/>
    </row>
    <row r="147" spans="13:35" ht="18.75" x14ac:dyDescent="0.3">
      <c r="M147" s="2"/>
      <c r="N147" s="2"/>
      <c r="O147" s="2"/>
      <c r="P147" s="3"/>
      <c r="Q147" s="3"/>
      <c r="R147" s="4"/>
      <c r="S147" s="4"/>
      <c r="T147" s="4"/>
      <c r="U147" s="4"/>
      <c r="V147" s="4"/>
      <c r="W147" s="5"/>
      <c r="X147" s="5"/>
      <c r="Y147" s="5"/>
      <c r="Z147" s="5"/>
      <c r="AA147" s="6"/>
      <c r="AB147" s="6"/>
      <c r="AC147" s="6"/>
      <c r="AD147" s="6"/>
      <c r="AG147" s="7"/>
      <c r="AH147" s="7"/>
      <c r="AI147" s="7"/>
    </row>
    <row r="148" spans="13:35" ht="18.75" x14ac:dyDescent="0.3">
      <c r="M148" s="2"/>
      <c r="N148" s="2"/>
      <c r="O148" s="2"/>
      <c r="P148" s="3"/>
      <c r="Q148" s="3"/>
      <c r="R148" s="4"/>
      <c r="S148" s="4"/>
      <c r="T148" s="4"/>
      <c r="U148" s="4"/>
      <c r="V148" s="4"/>
      <c r="W148" s="5"/>
      <c r="X148" s="5"/>
      <c r="Y148" s="5"/>
      <c r="Z148" s="5"/>
      <c r="AA148" s="6"/>
      <c r="AB148" s="6"/>
      <c r="AC148" s="6"/>
      <c r="AD148" s="6"/>
      <c r="AG148" s="7"/>
      <c r="AH148" s="7"/>
      <c r="AI148" s="7"/>
    </row>
    <row r="149" spans="13:35" ht="18.75" x14ac:dyDescent="0.3">
      <c r="M149" s="2"/>
      <c r="N149" s="2"/>
      <c r="O149" s="2"/>
      <c r="P149" s="3"/>
      <c r="Q149" s="3"/>
      <c r="R149" s="4"/>
      <c r="S149" s="4"/>
      <c r="T149" s="4"/>
      <c r="U149" s="4"/>
      <c r="V149" s="4"/>
      <c r="W149" s="5"/>
      <c r="X149" s="5"/>
      <c r="Y149" s="5"/>
      <c r="Z149" s="5"/>
      <c r="AA149" s="6"/>
      <c r="AB149" s="6"/>
      <c r="AC149" s="6"/>
      <c r="AD149" s="6"/>
      <c r="AG149" s="7"/>
      <c r="AH149" s="7"/>
      <c r="AI149" s="7"/>
    </row>
    <row r="150" spans="13:35" ht="18.75" x14ac:dyDescent="0.3">
      <c r="M150" s="2"/>
      <c r="N150" s="2"/>
      <c r="O150" s="2"/>
      <c r="P150" s="3"/>
      <c r="Q150" s="3"/>
      <c r="R150" s="4"/>
      <c r="S150" s="4"/>
      <c r="T150" s="4"/>
      <c r="U150" s="4"/>
      <c r="V150" s="4"/>
      <c r="W150" s="5"/>
      <c r="X150" s="5"/>
      <c r="Y150" s="5"/>
      <c r="Z150" s="5"/>
      <c r="AA150" s="6"/>
      <c r="AB150" s="6"/>
      <c r="AC150" s="6"/>
      <c r="AD150" s="6"/>
      <c r="AG150" s="7"/>
      <c r="AH150" s="7"/>
      <c r="AI150" s="7"/>
    </row>
    <row r="151" spans="13:35" ht="18.75" x14ac:dyDescent="0.3">
      <c r="M151" s="2"/>
      <c r="N151" s="2"/>
      <c r="O151" s="2"/>
      <c r="P151" s="3"/>
      <c r="Q151" s="3"/>
      <c r="R151" s="4"/>
      <c r="S151" s="4"/>
      <c r="T151" s="4"/>
      <c r="U151" s="4"/>
      <c r="V151" s="4"/>
      <c r="W151" s="5"/>
      <c r="X151" s="5"/>
      <c r="Y151" s="5"/>
      <c r="Z151" s="5"/>
      <c r="AA151" s="6"/>
      <c r="AB151" s="6"/>
      <c r="AC151" s="6"/>
      <c r="AD151" s="6"/>
      <c r="AG151" s="7"/>
      <c r="AH151" s="7"/>
      <c r="AI151" s="7"/>
    </row>
    <row r="152" spans="13:35" ht="18.75" x14ac:dyDescent="0.3">
      <c r="M152" s="2"/>
      <c r="N152" s="2"/>
      <c r="O152" s="2"/>
      <c r="P152" s="3"/>
      <c r="Q152" s="3"/>
      <c r="R152" s="4"/>
      <c r="S152" s="4"/>
      <c r="T152" s="4"/>
      <c r="U152" s="4"/>
      <c r="V152" s="4"/>
      <c r="W152" s="5"/>
      <c r="X152" s="5"/>
      <c r="Y152" s="5"/>
      <c r="Z152" s="5"/>
      <c r="AA152" s="6"/>
      <c r="AB152" s="6"/>
      <c r="AC152" s="6"/>
      <c r="AD152" s="6"/>
      <c r="AG152" s="7"/>
      <c r="AH152" s="7"/>
      <c r="AI152" s="7"/>
    </row>
    <row r="153" spans="13:35" ht="18.75" x14ac:dyDescent="0.3">
      <c r="M153" s="2"/>
      <c r="N153" s="2"/>
      <c r="O153" s="2"/>
      <c r="P153" s="3"/>
      <c r="Q153" s="3"/>
      <c r="R153" s="4"/>
      <c r="S153" s="4"/>
      <c r="T153" s="4"/>
      <c r="U153" s="4"/>
      <c r="V153" s="4"/>
      <c r="W153" s="5"/>
      <c r="X153" s="5"/>
      <c r="Y153" s="5"/>
      <c r="Z153" s="5"/>
      <c r="AA153" s="6"/>
      <c r="AB153" s="6"/>
      <c r="AC153" s="6"/>
      <c r="AD153" s="6"/>
      <c r="AG153" s="7"/>
      <c r="AH153" s="7"/>
      <c r="AI153" s="7"/>
    </row>
    <row r="154" spans="13:35" ht="18.75" x14ac:dyDescent="0.3">
      <c r="M154" s="2"/>
      <c r="N154" s="2"/>
      <c r="O154" s="2"/>
      <c r="P154" s="3"/>
      <c r="Q154" s="3"/>
      <c r="R154" s="4"/>
      <c r="S154" s="4"/>
      <c r="T154" s="4"/>
      <c r="U154" s="4"/>
      <c r="V154" s="4"/>
      <c r="W154" s="5"/>
      <c r="X154" s="5"/>
      <c r="Y154" s="5"/>
      <c r="Z154" s="5"/>
      <c r="AA154" s="6"/>
      <c r="AB154" s="6"/>
      <c r="AC154" s="6"/>
      <c r="AD154" s="6"/>
      <c r="AG154" s="7"/>
      <c r="AH154" s="7"/>
      <c r="AI154" s="7"/>
    </row>
    <row r="155" spans="13:35" ht="18.75" x14ac:dyDescent="0.3">
      <c r="M155" s="2"/>
      <c r="N155" s="2"/>
      <c r="O155" s="2"/>
      <c r="P155" s="3"/>
      <c r="Q155" s="3"/>
      <c r="R155" s="4"/>
      <c r="S155" s="4"/>
      <c r="T155" s="4"/>
      <c r="U155" s="4"/>
      <c r="V155" s="4"/>
      <c r="W155" s="5"/>
      <c r="X155" s="5"/>
      <c r="Y155" s="5"/>
      <c r="Z155" s="5"/>
      <c r="AA155" s="6"/>
      <c r="AB155" s="6"/>
      <c r="AC155" s="6"/>
      <c r="AD155" s="6"/>
      <c r="AG155" s="7"/>
      <c r="AH155" s="7"/>
      <c r="AI155" s="7"/>
    </row>
    <row r="156" spans="13:35" ht="18.75" x14ac:dyDescent="0.3">
      <c r="M156" s="2"/>
      <c r="N156" s="2"/>
      <c r="O156" s="2"/>
      <c r="P156" s="3"/>
      <c r="Q156" s="3"/>
      <c r="R156" s="4"/>
      <c r="S156" s="4"/>
      <c r="T156" s="4"/>
      <c r="U156" s="4"/>
      <c r="V156" s="4"/>
      <c r="W156" s="5"/>
      <c r="X156" s="5"/>
      <c r="Y156" s="5"/>
      <c r="Z156" s="5"/>
      <c r="AA156" s="6"/>
      <c r="AB156" s="6"/>
      <c r="AC156" s="6"/>
      <c r="AD156" s="6"/>
      <c r="AG156" s="7"/>
      <c r="AH156" s="7"/>
      <c r="AI156" s="7"/>
    </row>
    <row r="157" spans="13:35" ht="18.75" x14ac:dyDescent="0.3">
      <c r="M157" s="2"/>
      <c r="N157" s="2"/>
      <c r="O157" s="2"/>
      <c r="P157" s="3"/>
      <c r="Q157" s="3"/>
      <c r="R157" s="4"/>
      <c r="S157" s="4"/>
      <c r="T157" s="4"/>
      <c r="U157" s="4"/>
      <c r="V157" s="4"/>
      <c r="W157" s="5"/>
      <c r="X157" s="5"/>
      <c r="Y157" s="5"/>
      <c r="Z157" s="5"/>
      <c r="AA157" s="6"/>
      <c r="AB157" s="6"/>
      <c r="AC157" s="6"/>
      <c r="AD157" s="6"/>
      <c r="AG157" s="7"/>
      <c r="AH157" s="7"/>
      <c r="AI157" s="7"/>
    </row>
    <row r="158" spans="13:35" ht="18.75" x14ac:dyDescent="0.3">
      <c r="M158" s="2"/>
      <c r="N158" s="2"/>
      <c r="O158" s="2"/>
      <c r="P158" s="3"/>
      <c r="Q158" s="3"/>
      <c r="R158" s="4"/>
      <c r="S158" s="4"/>
      <c r="T158" s="4"/>
      <c r="U158" s="4"/>
      <c r="V158" s="4"/>
      <c r="W158" s="5"/>
      <c r="X158" s="5"/>
      <c r="Y158" s="5"/>
      <c r="Z158" s="5"/>
      <c r="AA158" s="6"/>
      <c r="AB158" s="6"/>
      <c r="AC158" s="6"/>
      <c r="AD158" s="6"/>
      <c r="AG158" s="7"/>
      <c r="AH158" s="7"/>
      <c r="AI158" s="7"/>
    </row>
    <row r="159" spans="13:35" ht="18.75" x14ac:dyDescent="0.3">
      <c r="M159" s="2"/>
      <c r="N159" s="2"/>
      <c r="O159" s="2"/>
      <c r="P159" s="3"/>
      <c r="Q159" s="3"/>
      <c r="R159" s="4"/>
      <c r="S159" s="4"/>
      <c r="T159" s="4"/>
      <c r="U159" s="4"/>
      <c r="V159" s="4"/>
      <c r="W159" s="5"/>
      <c r="X159" s="5"/>
      <c r="Y159" s="5"/>
      <c r="Z159" s="5"/>
      <c r="AA159" s="6"/>
      <c r="AB159" s="6"/>
      <c r="AC159" s="6"/>
      <c r="AD159" s="6"/>
      <c r="AG159" s="7"/>
      <c r="AH159" s="7"/>
      <c r="AI159" s="7"/>
    </row>
    <row r="160" spans="13:35" ht="18.75" x14ac:dyDescent="0.3">
      <c r="M160" s="2"/>
      <c r="N160" s="2"/>
      <c r="O160" s="2"/>
      <c r="P160" s="3"/>
      <c r="Q160" s="3"/>
      <c r="R160" s="4"/>
      <c r="S160" s="4"/>
      <c r="T160" s="4"/>
      <c r="U160" s="4"/>
      <c r="V160" s="4"/>
      <c r="W160" s="5"/>
      <c r="X160" s="5"/>
      <c r="Y160" s="5"/>
      <c r="Z160" s="5"/>
      <c r="AA160" s="6"/>
      <c r="AB160" s="6"/>
      <c r="AC160" s="6"/>
      <c r="AD160" s="6"/>
      <c r="AG160" s="7"/>
      <c r="AH160" s="7"/>
      <c r="AI160" s="7"/>
    </row>
    <row r="161" spans="13:35" ht="18.75" x14ac:dyDescent="0.3">
      <c r="M161" s="2"/>
      <c r="N161" s="2"/>
      <c r="O161" s="2"/>
      <c r="P161" s="3"/>
      <c r="Q161" s="3"/>
      <c r="R161" s="4"/>
      <c r="S161" s="4"/>
      <c r="T161" s="4"/>
      <c r="U161" s="4"/>
      <c r="V161" s="4"/>
      <c r="W161" s="5"/>
      <c r="X161" s="5"/>
      <c r="Y161" s="5"/>
      <c r="Z161" s="5"/>
      <c r="AA161" s="6"/>
      <c r="AB161" s="6"/>
      <c r="AC161" s="6"/>
      <c r="AD161" s="6"/>
      <c r="AG161" s="7"/>
      <c r="AH161" s="7"/>
      <c r="AI161" s="7"/>
    </row>
    <row r="162" spans="13:35" ht="18.75" x14ac:dyDescent="0.3">
      <c r="M162" s="2"/>
      <c r="N162" s="2"/>
      <c r="O162" s="2"/>
      <c r="P162" s="3"/>
      <c r="Q162" s="3"/>
      <c r="R162" s="4"/>
      <c r="S162" s="4"/>
      <c r="T162" s="4"/>
      <c r="U162" s="4"/>
      <c r="V162" s="4"/>
      <c r="W162" s="5"/>
      <c r="X162" s="5"/>
      <c r="Y162" s="5"/>
      <c r="Z162" s="5"/>
      <c r="AA162" s="6"/>
      <c r="AB162" s="6"/>
      <c r="AC162" s="6"/>
      <c r="AD162" s="6"/>
      <c r="AG162" s="7"/>
      <c r="AH162" s="7"/>
      <c r="AI162" s="7"/>
    </row>
    <row r="163" spans="13:35" ht="18.75" x14ac:dyDescent="0.3">
      <c r="M163" s="2"/>
      <c r="N163" s="2"/>
      <c r="O163" s="2"/>
      <c r="P163" s="3"/>
      <c r="Q163" s="3"/>
      <c r="R163" s="4"/>
      <c r="S163" s="4"/>
      <c r="T163" s="4"/>
      <c r="U163" s="4"/>
      <c r="V163" s="4"/>
      <c r="W163" s="5"/>
      <c r="X163" s="5"/>
      <c r="Y163" s="5"/>
      <c r="Z163" s="5"/>
      <c r="AA163" s="6"/>
      <c r="AB163" s="6"/>
      <c r="AC163" s="6"/>
      <c r="AD163" s="6"/>
      <c r="AG163" s="7"/>
      <c r="AH163" s="7"/>
      <c r="AI163" s="7"/>
    </row>
    <row r="164" spans="13:35" ht="18.75" x14ac:dyDescent="0.3">
      <c r="M164" s="2"/>
      <c r="N164" s="2"/>
      <c r="O164" s="2"/>
      <c r="P164" s="3"/>
      <c r="Q164" s="3"/>
      <c r="R164" s="4"/>
      <c r="S164" s="4"/>
      <c r="T164" s="4"/>
      <c r="U164" s="4"/>
      <c r="V164" s="4"/>
      <c r="W164" s="5"/>
      <c r="X164" s="5"/>
      <c r="Y164" s="5"/>
      <c r="Z164" s="5"/>
      <c r="AA164" s="6"/>
      <c r="AB164" s="6"/>
      <c r="AC164" s="6"/>
      <c r="AD164" s="6"/>
      <c r="AG164" s="7"/>
      <c r="AH164" s="7"/>
      <c r="AI164" s="7"/>
    </row>
    <row r="165" spans="13:35" ht="18.75" x14ac:dyDescent="0.3">
      <c r="M165" s="2"/>
      <c r="N165" s="2"/>
      <c r="O165" s="2"/>
      <c r="P165" s="3"/>
      <c r="Q165" s="3"/>
      <c r="R165" s="4"/>
      <c r="S165" s="4"/>
      <c r="T165" s="4"/>
      <c r="U165" s="4"/>
      <c r="V165" s="4"/>
      <c r="W165" s="5"/>
      <c r="X165" s="5"/>
      <c r="Y165" s="5"/>
      <c r="Z165" s="5"/>
      <c r="AA165" s="6"/>
      <c r="AB165" s="6"/>
      <c r="AC165" s="6"/>
      <c r="AD165" s="6"/>
      <c r="AG165" s="7"/>
      <c r="AH165" s="7"/>
      <c r="AI165" s="7"/>
    </row>
    <row r="166" spans="13:35" ht="18.75" x14ac:dyDescent="0.3">
      <c r="M166" s="2"/>
      <c r="N166" s="2"/>
      <c r="O166" s="2"/>
      <c r="P166" s="3"/>
      <c r="Q166" s="3"/>
      <c r="R166" s="4"/>
      <c r="S166" s="4"/>
      <c r="T166" s="4"/>
      <c r="U166" s="4"/>
      <c r="V166" s="4"/>
      <c r="W166" s="5"/>
      <c r="X166" s="5"/>
      <c r="Y166" s="5"/>
      <c r="Z166" s="5"/>
      <c r="AA166" s="6"/>
      <c r="AB166" s="6"/>
      <c r="AC166" s="6"/>
      <c r="AD166" s="6"/>
      <c r="AG166" s="7"/>
      <c r="AH166" s="7"/>
      <c r="AI166" s="7"/>
    </row>
    <row r="167" spans="13:35" ht="18.75" x14ac:dyDescent="0.3">
      <c r="M167" s="2"/>
      <c r="N167" s="2"/>
      <c r="O167" s="2"/>
      <c r="P167" s="3"/>
      <c r="Q167" s="3"/>
      <c r="R167" s="4"/>
      <c r="S167" s="4"/>
      <c r="T167" s="4"/>
      <c r="U167" s="4"/>
      <c r="V167" s="4"/>
      <c r="W167" s="5"/>
      <c r="X167" s="5"/>
      <c r="Y167" s="5"/>
      <c r="Z167" s="5"/>
      <c r="AA167" s="6"/>
      <c r="AB167" s="6"/>
      <c r="AC167" s="6"/>
      <c r="AD167" s="6"/>
      <c r="AG167" s="7"/>
      <c r="AH167" s="7"/>
      <c r="AI167" s="7"/>
    </row>
    <row r="168" spans="13:35" ht="18.75" x14ac:dyDescent="0.3">
      <c r="M168" s="2"/>
      <c r="N168" s="2"/>
      <c r="O168" s="2"/>
      <c r="P168" s="3"/>
      <c r="Q168" s="3"/>
      <c r="R168" s="4"/>
      <c r="S168" s="4"/>
      <c r="T168" s="4"/>
      <c r="U168" s="4"/>
      <c r="V168" s="4"/>
      <c r="W168" s="5"/>
      <c r="X168" s="5"/>
      <c r="Y168" s="5"/>
      <c r="Z168" s="5"/>
      <c r="AA168" s="6"/>
      <c r="AB168" s="6"/>
      <c r="AC168" s="6"/>
      <c r="AD168" s="6"/>
      <c r="AG168" s="7"/>
      <c r="AH168" s="7"/>
      <c r="AI168" s="7"/>
    </row>
    <row r="169" spans="13:35" ht="18.75" x14ac:dyDescent="0.3">
      <c r="M169" s="2"/>
      <c r="N169" s="2"/>
      <c r="O169" s="2"/>
      <c r="P169" s="3"/>
      <c r="Q169" s="3"/>
      <c r="R169" s="4"/>
      <c r="S169" s="4"/>
      <c r="T169" s="4"/>
      <c r="U169" s="4"/>
      <c r="V169" s="4"/>
      <c r="W169" s="5"/>
      <c r="X169" s="5"/>
      <c r="Y169" s="5"/>
      <c r="Z169" s="5"/>
      <c r="AA169" s="6"/>
      <c r="AB169" s="6"/>
      <c r="AC169" s="6"/>
      <c r="AD169" s="6"/>
      <c r="AG169" s="7"/>
      <c r="AH169" s="7"/>
      <c r="AI169" s="7"/>
    </row>
    <row r="170" spans="13:35" ht="18.75" x14ac:dyDescent="0.3">
      <c r="M170" s="2"/>
      <c r="N170" s="2"/>
      <c r="O170" s="2"/>
      <c r="P170" s="3"/>
      <c r="Q170" s="3"/>
      <c r="R170" s="4"/>
      <c r="S170" s="4"/>
      <c r="T170" s="4"/>
      <c r="U170" s="4"/>
      <c r="V170" s="4"/>
      <c r="W170" s="5"/>
      <c r="X170" s="5"/>
      <c r="Y170" s="5"/>
      <c r="Z170" s="5"/>
      <c r="AA170" s="6"/>
      <c r="AB170" s="6"/>
      <c r="AC170" s="6"/>
      <c r="AD170" s="6"/>
      <c r="AG170" s="7"/>
      <c r="AH170" s="7"/>
      <c r="AI170" s="7"/>
    </row>
    <row r="171" spans="13:35" ht="18.75" x14ac:dyDescent="0.3">
      <c r="M171" s="2"/>
      <c r="N171" s="2"/>
      <c r="O171" s="2"/>
      <c r="P171" s="3"/>
      <c r="Q171" s="3"/>
      <c r="R171" s="4"/>
      <c r="S171" s="4"/>
      <c r="T171" s="4"/>
      <c r="U171" s="4"/>
      <c r="V171" s="4"/>
      <c r="W171" s="5"/>
      <c r="X171" s="5"/>
      <c r="Y171" s="5"/>
      <c r="Z171" s="5"/>
      <c r="AA171" s="6"/>
      <c r="AB171" s="6"/>
      <c r="AC171" s="6"/>
      <c r="AD171" s="6"/>
      <c r="AG171" s="7"/>
      <c r="AH171" s="7"/>
      <c r="AI171" s="7"/>
    </row>
    <row r="172" spans="13:35" ht="18.75" x14ac:dyDescent="0.3">
      <c r="M172" s="2"/>
      <c r="N172" s="2"/>
      <c r="O172" s="2"/>
      <c r="P172" s="3"/>
      <c r="Q172" s="3"/>
      <c r="R172" s="4"/>
      <c r="S172" s="4"/>
      <c r="T172" s="4"/>
      <c r="U172" s="4"/>
      <c r="V172" s="4"/>
      <c r="W172" s="5"/>
      <c r="X172" s="5"/>
      <c r="Y172" s="5"/>
      <c r="Z172" s="5"/>
      <c r="AA172" s="6"/>
      <c r="AB172" s="6"/>
      <c r="AC172" s="6"/>
      <c r="AD172" s="6"/>
      <c r="AG172" s="7"/>
      <c r="AH172" s="7"/>
      <c r="AI172" s="7"/>
    </row>
    <row r="173" spans="13:35" ht="18.75" x14ac:dyDescent="0.3">
      <c r="M173" s="2"/>
      <c r="N173" s="2"/>
      <c r="O173" s="2"/>
      <c r="P173" s="3"/>
      <c r="Q173" s="3"/>
      <c r="R173" s="4"/>
      <c r="S173" s="4"/>
      <c r="T173" s="4"/>
      <c r="U173" s="4"/>
      <c r="V173" s="4"/>
      <c r="W173" s="5"/>
      <c r="X173" s="5"/>
      <c r="Y173" s="5"/>
      <c r="Z173" s="5"/>
      <c r="AA173" s="6"/>
      <c r="AB173" s="6"/>
      <c r="AC173" s="6"/>
      <c r="AD173" s="6"/>
      <c r="AG173" s="7"/>
      <c r="AH173" s="7"/>
      <c r="AI173" s="7"/>
    </row>
    <row r="174" spans="13:35" ht="18.75" x14ac:dyDescent="0.3">
      <c r="M174" s="2"/>
      <c r="N174" s="2"/>
      <c r="O174" s="2"/>
      <c r="P174" s="3"/>
      <c r="Q174" s="3"/>
      <c r="R174" s="4"/>
      <c r="S174" s="4"/>
      <c r="T174" s="4"/>
      <c r="U174" s="4"/>
      <c r="V174" s="4"/>
      <c r="W174" s="5"/>
      <c r="X174" s="5"/>
      <c r="Y174" s="5"/>
      <c r="Z174" s="5"/>
      <c r="AA174" s="6"/>
      <c r="AB174" s="6"/>
      <c r="AC174" s="6"/>
      <c r="AD174" s="6"/>
      <c r="AG174" s="7"/>
      <c r="AH174" s="7"/>
      <c r="AI174" s="7"/>
    </row>
    <row r="175" spans="13:35" ht="18.75" x14ac:dyDescent="0.3">
      <c r="M175" s="2"/>
      <c r="N175" s="2"/>
      <c r="O175" s="2"/>
      <c r="P175" s="3"/>
      <c r="Q175" s="3"/>
      <c r="R175" s="4"/>
      <c r="S175" s="4"/>
      <c r="T175" s="4"/>
      <c r="U175" s="4"/>
      <c r="V175" s="4"/>
      <c r="W175" s="5"/>
      <c r="X175" s="5"/>
      <c r="Y175" s="5"/>
      <c r="Z175" s="5"/>
      <c r="AA175" s="6"/>
      <c r="AB175" s="6"/>
      <c r="AC175" s="6"/>
      <c r="AD175" s="6"/>
      <c r="AG175" s="7"/>
      <c r="AH175" s="7"/>
      <c r="AI175" s="7"/>
    </row>
    <row r="176" spans="13:35" ht="18.75" x14ac:dyDescent="0.3">
      <c r="M176" s="2"/>
      <c r="N176" s="2"/>
      <c r="O176" s="2"/>
      <c r="P176" s="3"/>
      <c r="Q176" s="3"/>
      <c r="R176" s="4"/>
      <c r="S176" s="4"/>
      <c r="T176" s="4"/>
      <c r="U176" s="4"/>
      <c r="V176" s="4"/>
      <c r="W176" s="5"/>
      <c r="X176" s="5"/>
      <c r="Y176" s="5"/>
      <c r="Z176" s="5"/>
      <c r="AA176" s="6"/>
      <c r="AB176" s="6"/>
      <c r="AC176" s="6"/>
      <c r="AD176" s="6"/>
      <c r="AG176" s="7"/>
      <c r="AH176" s="7"/>
      <c r="AI176" s="7"/>
    </row>
    <row r="177" spans="13:35" ht="18.75" x14ac:dyDescent="0.3">
      <c r="M177" s="2"/>
      <c r="N177" s="2"/>
      <c r="O177" s="2"/>
      <c r="P177" s="3"/>
      <c r="Q177" s="3"/>
      <c r="R177" s="4"/>
      <c r="S177" s="4"/>
      <c r="T177" s="4"/>
      <c r="U177" s="4"/>
      <c r="V177" s="4"/>
      <c r="W177" s="5"/>
      <c r="X177" s="5"/>
      <c r="Y177" s="5"/>
      <c r="Z177" s="5"/>
      <c r="AA177" s="6"/>
      <c r="AB177" s="6"/>
      <c r="AC177" s="6"/>
      <c r="AD177" s="6"/>
      <c r="AG177" s="7"/>
      <c r="AH177" s="7"/>
      <c r="AI177" s="7"/>
    </row>
    <row r="178" spans="13:35" ht="18.75" x14ac:dyDescent="0.3">
      <c r="M178" s="2"/>
      <c r="N178" s="2"/>
      <c r="O178" s="2"/>
      <c r="P178" s="3"/>
      <c r="Q178" s="3"/>
      <c r="R178" s="4"/>
      <c r="S178" s="4"/>
      <c r="T178" s="4"/>
      <c r="U178" s="4"/>
      <c r="V178" s="4"/>
      <c r="W178" s="5"/>
      <c r="X178" s="5"/>
      <c r="Y178" s="5"/>
      <c r="Z178" s="5"/>
      <c r="AA178" s="6"/>
      <c r="AB178" s="6"/>
      <c r="AC178" s="6"/>
      <c r="AD178" s="6"/>
      <c r="AG178" s="7"/>
      <c r="AH178" s="7"/>
      <c r="AI178" s="7"/>
    </row>
    <row r="179" spans="13:35" ht="18.75" x14ac:dyDescent="0.3">
      <c r="M179" s="2"/>
      <c r="N179" s="2"/>
      <c r="O179" s="2"/>
      <c r="P179" s="3"/>
      <c r="Q179" s="3"/>
      <c r="R179" s="4"/>
      <c r="S179" s="4"/>
      <c r="T179" s="4"/>
      <c r="U179" s="4"/>
      <c r="V179" s="4"/>
      <c r="W179" s="5"/>
      <c r="X179" s="5"/>
      <c r="Y179" s="5"/>
      <c r="Z179" s="5"/>
      <c r="AA179" s="6"/>
      <c r="AB179" s="6"/>
      <c r="AC179" s="6"/>
      <c r="AD179" s="6"/>
      <c r="AG179" s="7"/>
      <c r="AH179" s="7"/>
      <c r="AI179" s="7"/>
    </row>
    <row r="180" spans="13:35" ht="18.75" x14ac:dyDescent="0.3">
      <c r="M180" s="2"/>
      <c r="N180" s="2"/>
      <c r="O180" s="2"/>
      <c r="P180" s="3"/>
      <c r="Q180" s="3"/>
      <c r="R180" s="4"/>
      <c r="S180" s="4"/>
      <c r="T180" s="4"/>
      <c r="U180" s="4"/>
      <c r="V180" s="4"/>
      <c r="W180" s="5"/>
      <c r="X180" s="5"/>
      <c r="Y180" s="5"/>
      <c r="Z180" s="5"/>
      <c r="AA180" s="6"/>
      <c r="AB180" s="6"/>
      <c r="AC180" s="6"/>
      <c r="AD180" s="6"/>
      <c r="AG180" s="7"/>
      <c r="AH180" s="7"/>
      <c r="AI180" s="7"/>
    </row>
    <row r="181" spans="13:35" ht="18.75" x14ac:dyDescent="0.3">
      <c r="M181" s="2"/>
      <c r="N181" s="2"/>
      <c r="O181" s="2"/>
      <c r="P181" s="3"/>
      <c r="Q181" s="3"/>
      <c r="R181" s="4"/>
      <c r="S181" s="4"/>
      <c r="T181" s="4"/>
      <c r="U181" s="4"/>
      <c r="V181" s="4"/>
      <c r="W181" s="5"/>
      <c r="X181" s="5"/>
      <c r="Y181" s="5"/>
      <c r="Z181" s="5"/>
      <c r="AA181" s="6"/>
      <c r="AB181" s="6"/>
      <c r="AC181" s="6"/>
      <c r="AD181" s="6"/>
      <c r="AG181" s="7"/>
      <c r="AH181" s="7"/>
      <c r="AI181" s="7"/>
    </row>
    <row r="182" spans="13:35" ht="18.75" x14ac:dyDescent="0.3">
      <c r="M182" s="2"/>
      <c r="N182" s="2"/>
      <c r="O182" s="2"/>
      <c r="P182" s="3"/>
      <c r="Q182" s="3"/>
      <c r="R182" s="4"/>
      <c r="S182" s="4"/>
      <c r="T182" s="4"/>
      <c r="U182" s="4"/>
      <c r="V182" s="4"/>
      <c r="W182" s="5"/>
      <c r="X182" s="5"/>
      <c r="Y182" s="5"/>
      <c r="Z182" s="5"/>
      <c r="AA182" s="6"/>
      <c r="AB182" s="6"/>
      <c r="AC182" s="6"/>
      <c r="AD182" s="6"/>
      <c r="AG182" s="7"/>
      <c r="AH182" s="7"/>
      <c r="AI182" s="7"/>
    </row>
    <row r="183" spans="13:35" ht="18.75" x14ac:dyDescent="0.3">
      <c r="M183" s="2"/>
      <c r="N183" s="2"/>
      <c r="O183" s="2"/>
      <c r="P183" s="3"/>
      <c r="Q183" s="3"/>
      <c r="R183" s="4"/>
      <c r="S183" s="4"/>
      <c r="T183" s="4"/>
      <c r="U183" s="4"/>
      <c r="V183" s="4"/>
      <c r="W183" s="5"/>
      <c r="X183" s="5"/>
      <c r="Y183" s="5"/>
      <c r="Z183" s="5"/>
      <c r="AA183" s="6"/>
      <c r="AB183" s="6"/>
      <c r="AC183" s="6"/>
      <c r="AD183" s="6"/>
      <c r="AG183" s="7"/>
      <c r="AH183" s="7"/>
      <c r="AI183" s="7"/>
    </row>
    <row r="184" spans="13:35" ht="18.75" x14ac:dyDescent="0.3">
      <c r="M184" s="2"/>
      <c r="N184" s="2"/>
      <c r="O184" s="2"/>
      <c r="P184" s="3"/>
      <c r="Q184" s="3"/>
      <c r="R184" s="4"/>
      <c r="S184" s="4"/>
      <c r="T184" s="4"/>
      <c r="U184" s="4"/>
      <c r="V184" s="4"/>
      <c r="W184" s="5"/>
      <c r="X184" s="5"/>
      <c r="Y184" s="5"/>
      <c r="Z184" s="5"/>
      <c r="AA184" s="6"/>
      <c r="AB184" s="6"/>
      <c r="AC184" s="6"/>
      <c r="AD184" s="6"/>
      <c r="AG184" s="7"/>
      <c r="AH184" s="7"/>
      <c r="AI184" s="7"/>
    </row>
    <row r="185" spans="13:35" ht="18.75" x14ac:dyDescent="0.3">
      <c r="M185" s="2"/>
      <c r="N185" s="2"/>
      <c r="O185" s="2"/>
      <c r="P185" s="3"/>
      <c r="Q185" s="3"/>
      <c r="R185" s="4"/>
      <c r="S185" s="4"/>
      <c r="T185" s="4"/>
      <c r="U185" s="4"/>
      <c r="V185" s="4"/>
      <c r="W185" s="5"/>
      <c r="X185" s="5"/>
      <c r="Y185" s="5"/>
      <c r="Z185" s="5"/>
      <c r="AA185" s="6"/>
      <c r="AB185" s="6"/>
      <c r="AC185" s="6"/>
      <c r="AD185" s="6"/>
      <c r="AG185" s="7"/>
      <c r="AH185" s="7"/>
      <c r="AI185" s="7"/>
    </row>
    <row r="186" spans="13:35" ht="18.75" x14ac:dyDescent="0.3">
      <c r="M186" s="2"/>
      <c r="N186" s="2"/>
      <c r="O186" s="2"/>
      <c r="P186" s="3"/>
      <c r="Q186" s="3"/>
      <c r="R186" s="4"/>
      <c r="S186" s="4"/>
      <c r="T186" s="4"/>
      <c r="U186" s="4"/>
      <c r="V186" s="4"/>
      <c r="W186" s="5"/>
      <c r="X186" s="5"/>
      <c r="Y186" s="5"/>
      <c r="Z186" s="5"/>
      <c r="AA186" s="6"/>
      <c r="AB186" s="6"/>
      <c r="AC186" s="6"/>
      <c r="AD186" s="6"/>
      <c r="AG186" s="7"/>
      <c r="AH186" s="7"/>
      <c r="AI186" s="7"/>
    </row>
    <row r="187" spans="13:35" ht="18.75" x14ac:dyDescent="0.3">
      <c r="M187" s="2"/>
      <c r="N187" s="2"/>
      <c r="O187" s="2"/>
      <c r="P187" s="3"/>
      <c r="Q187" s="3"/>
      <c r="R187" s="4"/>
      <c r="S187" s="4"/>
      <c r="T187" s="4"/>
      <c r="U187" s="4"/>
      <c r="V187" s="4"/>
      <c r="W187" s="5"/>
      <c r="X187" s="5"/>
      <c r="Y187" s="5"/>
      <c r="Z187" s="5"/>
      <c r="AA187" s="6"/>
      <c r="AB187" s="6"/>
      <c r="AC187" s="6"/>
      <c r="AD187" s="6"/>
      <c r="AG187" s="7"/>
      <c r="AH187" s="7"/>
      <c r="AI187" s="7"/>
    </row>
    <row r="188" spans="13:35" ht="18.75" x14ac:dyDescent="0.3">
      <c r="M188" s="2"/>
      <c r="N188" s="2"/>
      <c r="O188" s="2"/>
      <c r="P188" s="3"/>
      <c r="Q188" s="3"/>
      <c r="R188" s="4"/>
      <c r="S188" s="4"/>
      <c r="T188" s="4"/>
      <c r="U188" s="4"/>
      <c r="V188" s="4"/>
      <c r="W188" s="5"/>
      <c r="X188" s="5"/>
      <c r="Y188" s="5"/>
      <c r="Z188" s="5"/>
      <c r="AA188" s="6"/>
      <c r="AB188" s="6"/>
      <c r="AC188" s="6"/>
      <c r="AD188" s="6"/>
      <c r="AG188" s="7"/>
      <c r="AH188" s="7"/>
      <c r="AI188" s="7"/>
    </row>
    <row r="189" spans="13:35" ht="18.75" x14ac:dyDescent="0.3">
      <c r="M189" s="2"/>
      <c r="N189" s="2"/>
      <c r="O189" s="2"/>
      <c r="P189" s="3"/>
      <c r="Q189" s="3"/>
      <c r="R189" s="4"/>
      <c r="S189" s="4"/>
      <c r="T189" s="4"/>
      <c r="U189" s="4"/>
      <c r="V189" s="4"/>
      <c r="W189" s="5"/>
      <c r="X189" s="5"/>
      <c r="Y189" s="5"/>
      <c r="Z189" s="5"/>
      <c r="AA189" s="6"/>
      <c r="AB189" s="6"/>
      <c r="AC189" s="6"/>
      <c r="AD189" s="6"/>
      <c r="AG189" s="7"/>
      <c r="AH189" s="7"/>
      <c r="AI189" s="7"/>
    </row>
    <row r="190" spans="13:35" ht="18.75" x14ac:dyDescent="0.3">
      <c r="M190" s="2"/>
      <c r="N190" s="2"/>
      <c r="O190" s="2"/>
      <c r="P190" s="3"/>
      <c r="Q190" s="3"/>
      <c r="R190" s="4"/>
      <c r="S190" s="4"/>
      <c r="T190" s="4"/>
      <c r="U190" s="4"/>
      <c r="V190" s="4"/>
      <c r="W190" s="5"/>
      <c r="X190" s="5"/>
      <c r="Y190" s="5"/>
      <c r="Z190" s="5"/>
      <c r="AA190" s="6"/>
      <c r="AB190" s="6"/>
      <c r="AC190" s="6"/>
      <c r="AD190" s="6"/>
      <c r="AG190" s="7"/>
      <c r="AH190" s="7"/>
      <c r="AI190" s="7"/>
    </row>
    <row r="191" spans="13:35" ht="18.75" x14ac:dyDescent="0.3">
      <c r="M191" s="2"/>
      <c r="N191" s="2"/>
      <c r="O191" s="2"/>
      <c r="P191" s="3"/>
      <c r="Q191" s="3"/>
      <c r="R191" s="4"/>
      <c r="S191" s="4"/>
      <c r="T191" s="4"/>
      <c r="U191" s="4"/>
      <c r="V191" s="4"/>
      <c r="W191" s="5"/>
      <c r="X191" s="5"/>
      <c r="Y191" s="5"/>
      <c r="Z191" s="5"/>
      <c r="AA191" s="6"/>
      <c r="AB191" s="6"/>
      <c r="AC191" s="6"/>
      <c r="AD191" s="6"/>
      <c r="AG191" s="7"/>
      <c r="AH191" s="7"/>
      <c r="AI191" s="7"/>
    </row>
    <row r="192" spans="13:35" ht="18.75" x14ac:dyDescent="0.3">
      <c r="M192" s="2"/>
      <c r="N192" s="2"/>
      <c r="O192" s="2"/>
      <c r="P192" s="3"/>
      <c r="Q192" s="3"/>
      <c r="R192" s="4"/>
      <c r="S192" s="4"/>
      <c r="T192" s="4"/>
      <c r="U192" s="4"/>
      <c r="V192" s="4"/>
      <c r="W192" s="5"/>
      <c r="X192" s="5"/>
      <c r="Y192" s="5"/>
      <c r="Z192" s="5"/>
      <c r="AA192" s="6"/>
      <c r="AB192" s="6"/>
      <c r="AC192" s="6"/>
      <c r="AD192" s="6"/>
      <c r="AG192" s="7"/>
      <c r="AH192" s="7"/>
      <c r="AI192" s="7"/>
    </row>
    <row r="193" spans="13:35" ht="18.75" x14ac:dyDescent="0.3">
      <c r="M193" s="2"/>
      <c r="N193" s="2"/>
      <c r="O193" s="2"/>
      <c r="P193" s="3"/>
      <c r="Q193" s="3"/>
      <c r="R193" s="4"/>
      <c r="S193" s="4"/>
      <c r="T193" s="4"/>
      <c r="U193" s="4"/>
      <c r="V193" s="4"/>
      <c r="W193" s="5"/>
      <c r="X193" s="5"/>
      <c r="Y193" s="5"/>
      <c r="Z193" s="5"/>
      <c r="AA193" s="6"/>
      <c r="AB193" s="6"/>
      <c r="AC193" s="6"/>
      <c r="AD193" s="6"/>
      <c r="AG193" s="7"/>
      <c r="AH193" s="7"/>
      <c r="AI193" s="7"/>
    </row>
    <row r="194" spans="13:35" ht="18.75" x14ac:dyDescent="0.3">
      <c r="M194" s="2"/>
      <c r="N194" s="2"/>
      <c r="O194" s="2"/>
      <c r="P194" s="3"/>
      <c r="Q194" s="3"/>
      <c r="R194" s="4"/>
      <c r="S194" s="4"/>
      <c r="T194" s="4"/>
      <c r="U194" s="4"/>
      <c r="V194" s="4"/>
      <c r="W194" s="5"/>
      <c r="X194" s="5"/>
      <c r="Y194" s="5"/>
      <c r="Z194" s="5"/>
      <c r="AA194" s="6"/>
      <c r="AB194" s="6"/>
      <c r="AC194" s="6"/>
      <c r="AD194" s="6"/>
      <c r="AG194" s="7"/>
      <c r="AH194" s="7"/>
      <c r="AI194" s="7"/>
    </row>
    <row r="195" spans="13:35" ht="18.75" x14ac:dyDescent="0.3">
      <c r="M195" s="2"/>
      <c r="N195" s="2"/>
      <c r="O195" s="2"/>
      <c r="P195" s="3"/>
      <c r="Q195" s="3"/>
      <c r="R195" s="4"/>
      <c r="S195" s="4"/>
      <c r="T195" s="4"/>
      <c r="U195" s="4"/>
      <c r="V195" s="4"/>
      <c r="W195" s="5"/>
      <c r="X195" s="5"/>
      <c r="Y195" s="5"/>
      <c r="Z195" s="5"/>
      <c r="AA195" s="6"/>
      <c r="AB195" s="6"/>
      <c r="AC195" s="6"/>
      <c r="AD195" s="6"/>
      <c r="AG195" s="7"/>
      <c r="AH195" s="7"/>
      <c r="AI195" s="7"/>
    </row>
    <row r="196" spans="13:35" ht="18.75" x14ac:dyDescent="0.3">
      <c r="M196" s="2"/>
      <c r="N196" s="2"/>
      <c r="O196" s="2"/>
      <c r="P196" s="3"/>
      <c r="Q196" s="3"/>
      <c r="R196" s="4"/>
      <c r="S196" s="4"/>
      <c r="T196" s="4"/>
      <c r="U196" s="4"/>
      <c r="V196" s="4"/>
      <c r="W196" s="5"/>
      <c r="X196" s="5"/>
      <c r="Y196" s="5"/>
      <c r="Z196" s="5"/>
      <c r="AA196" s="6"/>
      <c r="AB196" s="6"/>
      <c r="AC196" s="6"/>
      <c r="AD196" s="6"/>
      <c r="AG196" s="7"/>
      <c r="AH196" s="7"/>
      <c r="AI196" s="7"/>
    </row>
    <row r="197" spans="13:35" ht="18.75" x14ac:dyDescent="0.3">
      <c r="M197" s="2"/>
      <c r="N197" s="2"/>
      <c r="O197" s="2"/>
      <c r="P197" s="3"/>
      <c r="Q197" s="3"/>
      <c r="R197" s="4"/>
      <c r="S197" s="4"/>
      <c r="T197" s="4"/>
      <c r="U197" s="4"/>
      <c r="V197" s="4"/>
      <c r="W197" s="5"/>
      <c r="X197" s="5"/>
      <c r="Y197" s="5"/>
      <c r="Z197" s="5"/>
      <c r="AA197" s="6"/>
      <c r="AB197" s="6"/>
      <c r="AC197" s="6"/>
      <c r="AD197" s="6"/>
      <c r="AG197" s="7"/>
      <c r="AH197" s="7"/>
      <c r="AI197" s="7"/>
    </row>
    <row r="198" spans="13:35" ht="18.75" x14ac:dyDescent="0.3">
      <c r="M198" s="2"/>
      <c r="N198" s="2"/>
      <c r="O198" s="2"/>
      <c r="P198" s="3"/>
      <c r="Q198" s="3"/>
      <c r="R198" s="4"/>
      <c r="S198" s="4"/>
      <c r="T198" s="4"/>
      <c r="U198" s="4"/>
      <c r="V198" s="4"/>
      <c r="W198" s="5"/>
      <c r="X198" s="5"/>
      <c r="Y198" s="5"/>
      <c r="Z198" s="5"/>
      <c r="AA198" s="6"/>
      <c r="AB198" s="6"/>
      <c r="AC198" s="6"/>
      <c r="AD198" s="6"/>
      <c r="AG198" s="7"/>
      <c r="AH198" s="7"/>
      <c r="AI198" s="7"/>
    </row>
    <row r="199" spans="13:35" ht="18.75" x14ac:dyDescent="0.3">
      <c r="M199" s="2"/>
      <c r="N199" s="2"/>
      <c r="O199" s="2"/>
      <c r="P199" s="3"/>
      <c r="Q199" s="3"/>
      <c r="R199" s="4"/>
      <c r="S199" s="4"/>
      <c r="T199" s="4"/>
      <c r="U199" s="4"/>
      <c r="V199" s="4"/>
      <c r="W199" s="5"/>
      <c r="X199" s="5"/>
      <c r="Y199" s="5"/>
      <c r="Z199" s="5"/>
      <c r="AA199" s="6"/>
      <c r="AB199" s="6"/>
      <c r="AC199" s="6"/>
      <c r="AD199" s="6"/>
      <c r="AG199" s="7"/>
      <c r="AH199" s="7"/>
      <c r="AI199" s="7"/>
    </row>
    <row r="200" spans="13:35" ht="18.75" x14ac:dyDescent="0.3">
      <c r="M200" s="2"/>
      <c r="N200" s="2"/>
      <c r="O200" s="2"/>
      <c r="P200" s="3"/>
      <c r="Q200" s="3"/>
      <c r="R200" s="4"/>
      <c r="S200" s="4"/>
      <c r="T200" s="4"/>
      <c r="U200" s="4"/>
      <c r="V200" s="4"/>
      <c r="W200" s="5"/>
      <c r="X200" s="5"/>
      <c r="Y200" s="5"/>
      <c r="Z200" s="5"/>
      <c r="AA200" s="6"/>
      <c r="AB200" s="6"/>
      <c r="AC200" s="6"/>
      <c r="AD200" s="6"/>
      <c r="AG200" s="7"/>
      <c r="AH200" s="7"/>
      <c r="AI200" s="7"/>
    </row>
    <row r="201" spans="13:35" ht="18.75" x14ac:dyDescent="0.3">
      <c r="M201" s="2"/>
      <c r="N201" s="2"/>
      <c r="O201" s="2"/>
      <c r="P201" s="3"/>
      <c r="Q201" s="3"/>
      <c r="R201" s="4"/>
      <c r="S201" s="4"/>
      <c r="T201" s="4"/>
      <c r="U201" s="4"/>
      <c r="V201" s="4"/>
      <c r="W201" s="5"/>
      <c r="X201" s="5"/>
      <c r="Y201" s="5"/>
      <c r="Z201" s="5"/>
      <c r="AA201" s="6"/>
      <c r="AB201" s="6"/>
      <c r="AC201" s="6"/>
      <c r="AD201" s="6"/>
      <c r="AG201" s="7"/>
      <c r="AH201" s="7"/>
      <c r="AI201" s="7"/>
    </row>
    <row r="202" spans="13:35" ht="18.75" x14ac:dyDescent="0.3">
      <c r="M202" s="2"/>
      <c r="N202" s="2"/>
      <c r="O202" s="2"/>
      <c r="P202" s="3"/>
      <c r="Q202" s="3"/>
      <c r="R202" s="4"/>
      <c r="S202" s="4"/>
      <c r="T202" s="4"/>
      <c r="U202" s="4"/>
      <c r="V202" s="4"/>
      <c r="W202" s="5"/>
      <c r="X202" s="5"/>
      <c r="Y202" s="5"/>
      <c r="Z202" s="5"/>
      <c r="AA202" s="6"/>
      <c r="AB202" s="6"/>
      <c r="AC202" s="6"/>
      <c r="AD202" s="6"/>
      <c r="AG202" s="7"/>
      <c r="AH202" s="7"/>
      <c r="AI202" s="7"/>
    </row>
    <row r="203" spans="13:35" ht="18.75" x14ac:dyDescent="0.3">
      <c r="M203" s="2"/>
      <c r="N203" s="2"/>
      <c r="O203" s="2"/>
      <c r="P203" s="3"/>
      <c r="Q203" s="3"/>
      <c r="R203" s="4"/>
      <c r="S203" s="4"/>
      <c r="T203" s="4"/>
      <c r="U203" s="4"/>
      <c r="V203" s="4"/>
      <c r="W203" s="5"/>
      <c r="X203" s="5"/>
      <c r="Y203" s="5"/>
      <c r="Z203" s="5"/>
      <c r="AA203" s="6"/>
      <c r="AB203" s="6"/>
      <c r="AC203" s="6"/>
      <c r="AD203" s="6"/>
      <c r="AG203" s="7"/>
      <c r="AH203" s="7"/>
      <c r="AI203" s="7"/>
    </row>
    <row r="204" spans="13:35" ht="18.75" x14ac:dyDescent="0.3">
      <c r="M204" s="2"/>
      <c r="N204" s="2"/>
      <c r="O204" s="2"/>
      <c r="P204" s="3"/>
      <c r="Q204" s="3"/>
      <c r="R204" s="4"/>
      <c r="S204" s="4"/>
      <c r="T204" s="4"/>
      <c r="U204" s="4"/>
      <c r="V204" s="4"/>
      <c r="W204" s="5"/>
      <c r="X204" s="5"/>
      <c r="Y204" s="5"/>
      <c r="Z204" s="5"/>
      <c r="AA204" s="6"/>
      <c r="AB204" s="6"/>
      <c r="AC204" s="6"/>
      <c r="AD204" s="6"/>
      <c r="AG204" s="7"/>
      <c r="AH204" s="7"/>
      <c r="AI204" s="7"/>
    </row>
    <row r="205" spans="13:35" ht="18.75" x14ac:dyDescent="0.3">
      <c r="M205" s="2"/>
      <c r="N205" s="2"/>
      <c r="O205" s="2"/>
      <c r="P205" s="3"/>
      <c r="Q205" s="3"/>
      <c r="R205" s="4"/>
      <c r="S205" s="4"/>
      <c r="T205" s="4"/>
      <c r="U205" s="4"/>
      <c r="V205" s="4"/>
      <c r="W205" s="5"/>
      <c r="X205" s="5"/>
      <c r="Y205" s="5"/>
      <c r="Z205" s="5"/>
      <c r="AA205" s="6"/>
      <c r="AB205" s="6"/>
      <c r="AC205" s="6"/>
      <c r="AD205" s="6"/>
      <c r="AG205" s="7"/>
      <c r="AH205" s="7"/>
      <c r="AI205" s="7"/>
    </row>
    <row r="206" spans="13:35" ht="18.75" x14ac:dyDescent="0.3">
      <c r="M206" s="2"/>
      <c r="N206" s="2"/>
      <c r="O206" s="2"/>
      <c r="P206" s="3"/>
      <c r="Q206" s="3"/>
      <c r="R206" s="4"/>
      <c r="S206" s="4"/>
      <c r="T206" s="4"/>
      <c r="U206" s="4"/>
      <c r="V206" s="4"/>
      <c r="W206" s="5"/>
      <c r="X206" s="5"/>
      <c r="Y206" s="5"/>
      <c r="Z206" s="5"/>
      <c r="AA206" s="6"/>
      <c r="AB206" s="6"/>
      <c r="AC206" s="6"/>
      <c r="AD206" s="6"/>
      <c r="AG206" s="7"/>
      <c r="AH206" s="7"/>
      <c r="AI206" s="7"/>
    </row>
    <row r="207" spans="13:35" ht="18.75" x14ac:dyDescent="0.3">
      <c r="M207" s="2"/>
      <c r="N207" s="2"/>
      <c r="O207" s="2"/>
      <c r="P207" s="3"/>
      <c r="Q207" s="3"/>
      <c r="R207" s="4"/>
      <c r="S207" s="4"/>
      <c r="T207" s="4"/>
      <c r="U207" s="4"/>
      <c r="V207" s="4"/>
      <c r="W207" s="5"/>
      <c r="X207" s="5"/>
      <c r="Y207" s="5"/>
      <c r="Z207" s="5"/>
      <c r="AA207" s="6"/>
      <c r="AB207" s="6"/>
      <c r="AC207" s="6"/>
      <c r="AD207" s="6"/>
      <c r="AG207" s="7"/>
      <c r="AH207" s="7"/>
      <c r="AI207" s="7"/>
    </row>
    <row r="208" spans="13:35" ht="18.75" x14ac:dyDescent="0.3">
      <c r="M208" s="2"/>
      <c r="N208" s="2"/>
      <c r="O208" s="2"/>
      <c r="P208" s="3"/>
      <c r="Q208" s="3"/>
      <c r="R208" s="4"/>
      <c r="S208" s="4"/>
      <c r="T208" s="4"/>
      <c r="U208" s="4"/>
      <c r="V208" s="4"/>
      <c r="W208" s="5"/>
      <c r="X208" s="5"/>
      <c r="Y208" s="5"/>
      <c r="Z208" s="5"/>
      <c r="AA208" s="6"/>
      <c r="AB208" s="6"/>
      <c r="AC208" s="6"/>
      <c r="AD208" s="6"/>
      <c r="AG208" s="7"/>
      <c r="AH208" s="7"/>
      <c r="AI208" s="7"/>
    </row>
    <row r="209" spans="13:35" ht="18.75" x14ac:dyDescent="0.3">
      <c r="M209" s="2"/>
      <c r="N209" s="2"/>
      <c r="O209" s="2"/>
      <c r="P209" s="3"/>
      <c r="Q209" s="3"/>
      <c r="R209" s="4"/>
      <c r="S209" s="4"/>
      <c r="T209" s="4"/>
      <c r="U209" s="4"/>
      <c r="V209" s="4"/>
      <c r="W209" s="5"/>
      <c r="X209" s="5"/>
      <c r="Y209" s="5"/>
      <c r="Z209" s="5"/>
      <c r="AA209" s="6"/>
      <c r="AB209" s="6"/>
      <c r="AC209" s="6"/>
      <c r="AD209" s="6"/>
      <c r="AG209" s="7"/>
      <c r="AH209" s="7"/>
      <c r="AI209" s="7"/>
    </row>
    <row r="210" spans="13:35" ht="18.75" x14ac:dyDescent="0.3">
      <c r="M210" s="2"/>
      <c r="N210" s="2"/>
      <c r="O210" s="2"/>
      <c r="P210" s="3"/>
      <c r="Q210" s="3"/>
      <c r="R210" s="4"/>
      <c r="S210" s="4"/>
      <c r="T210" s="4"/>
      <c r="U210" s="4"/>
      <c r="V210" s="4"/>
      <c r="W210" s="5"/>
      <c r="X210" s="5"/>
      <c r="Y210" s="5"/>
      <c r="Z210" s="5"/>
      <c r="AA210" s="6"/>
      <c r="AB210" s="6"/>
      <c r="AC210" s="6"/>
      <c r="AD210" s="6"/>
      <c r="AG210" s="7"/>
      <c r="AH210" s="7"/>
      <c r="AI210" s="7"/>
    </row>
    <row r="211" spans="13:35" ht="18.75" x14ac:dyDescent="0.3">
      <c r="M211" s="2"/>
      <c r="N211" s="2"/>
      <c r="O211" s="2"/>
      <c r="P211" s="3"/>
      <c r="Q211" s="3"/>
      <c r="R211" s="4"/>
      <c r="S211" s="4"/>
      <c r="T211" s="4"/>
      <c r="U211" s="4"/>
      <c r="V211" s="4"/>
      <c r="W211" s="5"/>
      <c r="X211" s="5"/>
      <c r="Y211" s="5"/>
      <c r="Z211" s="5"/>
      <c r="AA211" s="6"/>
      <c r="AB211" s="6"/>
      <c r="AC211" s="6"/>
      <c r="AD211" s="6"/>
      <c r="AG211" s="7"/>
      <c r="AH211" s="7"/>
      <c r="AI211" s="7"/>
    </row>
    <row r="212" spans="13:35" ht="18.75" x14ac:dyDescent="0.3">
      <c r="M212" s="2"/>
      <c r="N212" s="2"/>
      <c r="O212" s="2"/>
      <c r="P212" s="3"/>
      <c r="Q212" s="3"/>
      <c r="R212" s="4"/>
      <c r="S212" s="4"/>
      <c r="T212" s="4"/>
      <c r="U212" s="4"/>
      <c r="V212" s="4"/>
      <c r="W212" s="5"/>
      <c r="X212" s="5"/>
      <c r="Y212" s="5"/>
      <c r="Z212" s="5"/>
      <c r="AA212" s="6"/>
      <c r="AB212" s="6"/>
      <c r="AC212" s="6"/>
      <c r="AD212" s="6"/>
      <c r="AG212" s="7"/>
      <c r="AH212" s="7"/>
      <c r="AI212" s="7"/>
    </row>
    <row r="213" spans="13:35" ht="18.75" x14ac:dyDescent="0.3">
      <c r="M213" s="2"/>
      <c r="N213" s="2"/>
      <c r="O213" s="2"/>
      <c r="P213" s="3"/>
      <c r="Q213" s="3"/>
      <c r="R213" s="4"/>
      <c r="S213" s="4"/>
      <c r="T213" s="4"/>
      <c r="U213" s="4"/>
      <c r="V213" s="4"/>
      <c r="W213" s="5"/>
      <c r="X213" s="5"/>
      <c r="Y213" s="5"/>
      <c r="Z213" s="5"/>
      <c r="AA213" s="6"/>
      <c r="AB213" s="6"/>
      <c r="AC213" s="6"/>
      <c r="AD213" s="6"/>
      <c r="AG213" s="7"/>
      <c r="AH213" s="7"/>
      <c r="AI213" s="7"/>
    </row>
    <row r="214" spans="13:35" ht="18.75" x14ac:dyDescent="0.3">
      <c r="M214" s="2"/>
      <c r="N214" s="2"/>
      <c r="O214" s="2"/>
      <c r="P214" s="3"/>
      <c r="Q214" s="3"/>
      <c r="R214" s="4"/>
      <c r="S214" s="4"/>
      <c r="T214" s="4"/>
      <c r="U214" s="4"/>
      <c r="V214" s="4"/>
      <c r="W214" s="5"/>
      <c r="X214" s="5"/>
      <c r="Y214" s="5"/>
      <c r="Z214" s="5"/>
      <c r="AA214" s="6"/>
      <c r="AB214" s="6"/>
      <c r="AC214" s="6"/>
      <c r="AD214" s="6"/>
      <c r="AG214" s="7"/>
      <c r="AH214" s="7"/>
      <c r="AI214" s="7"/>
    </row>
    <row r="215" spans="13:35" ht="18.75" x14ac:dyDescent="0.3">
      <c r="M215" s="2"/>
      <c r="N215" s="2"/>
      <c r="O215" s="2"/>
      <c r="P215" s="3"/>
      <c r="Q215" s="3"/>
      <c r="R215" s="4"/>
      <c r="S215" s="4"/>
      <c r="T215" s="4"/>
      <c r="U215" s="4"/>
      <c r="V215" s="4"/>
      <c r="W215" s="5"/>
      <c r="X215" s="5"/>
      <c r="Y215" s="5"/>
      <c r="Z215" s="5"/>
      <c r="AA215" s="6"/>
      <c r="AB215" s="6"/>
      <c r="AC215" s="6"/>
      <c r="AD215" s="6"/>
      <c r="AG215" s="7"/>
      <c r="AH215" s="7"/>
      <c r="AI215" s="7"/>
    </row>
    <row r="216" spans="13:35" ht="18.75" x14ac:dyDescent="0.3">
      <c r="M216" s="2"/>
      <c r="N216" s="2"/>
      <c r="O216" s="2"/>
      <c r="P216" s="3"/>
      <c r="Q216" s="3"/>
      <c r="R216" s="4"/>
      <c r="S216" s="4"/>
      <c r="T216" s="4"/>
      <c r="U216" s="4"/>
      <c r="V216" s="4"/>
      <c r="W216" s="5"/>
      <c r="X216" s="5"/>
      <c r="Y216" s="5"/>
      <c r="Z216" s="5"/>
      <c r="AA216" s="6"/>
      <c r="AB216" s="6"/>
      <c r="AC216" s="6"/>
      <c r="AD216" s="6"/>
      <c r="AG216" s="7"/>
      <c r="AH216" s="7"/>
      <c r="AI216" s="7"/>
    </row>
    <row r="217" spans="13:35" ht="18.75" x14ac:dyDescent="0.3">
      <c r="M217" s="2"/>
      <c r="N217" s="2"/>
      <c r="O217" s="2"/>
      <c r="P217" s="3"/>
      <c r="Q217" s="3"/>
      <c r="R217" s="4"/>
      <c r="S217" s="4"/>
      <c r="T217" s="4"/>
      <c r="U217" s="4"/>
      <c r="V217" s="4"/>
      <c r="W217" s="5"/>
      <c r="X217" s="5"/>
      <c r="Y217" s="5"/>
      <c r="Z217" s="5"/>
      <c r="AA217" s="6"/>
      <c r="AB217" s="6"/>
      <c r="AC217" s="6"/>
      <c r="AD217" s="6"/>
      <c r="AG217" s="7"/>
      <c r="AH217" s="7"/>
      <c r="AI217" s="7"/>
    </row>
    <row r="218" spans="13:35" ht="18.75" x14ac:dyDescent="0.3">
      <c r="M218" s="2"/>
      <c r="N218" s="2"/>
      <c r="O218" s="2"/>
      <c r="P218" s="3"/>
      <c r="Q218" s="3"/>
      <c r="R218" s="4"/>
      <c r="S218" s="4"/>
      <c r="T218" s="4"/>
      <c r="U218" s="4"/>
      <c r="V218" s="4"/>
      <c r="W218" s="5"/>
      <c r="X218" s="5"/>
      <c r="Y218" s="5"/>
      <c r="Z218" s="5"/>
      <c r="AA218" s="6"/>
      <c r="AB218" s="6"/>
      <c r="AC218" s="6"/>
      <c r="AD218" s="6"/>
      <c r="AG218" s="7"/>
      <c r="AH218" s="7"/>
      <c r="AI218" s="7"/>
    </row>
    <row r="219" spans="13:35" ht="18.75" x14ac:dyDescent="0.3">
      <c r="M219" s="2"/>
      <c r="N219" s="2"/>
      <c r="O219" s="2"/>
      <c r="P219" s="3"/>
      <c r="Q219" s="3"/>
      <c r="R219" s="4"/>
      <c r="S219" s="4"/>
      <c r="T219" s="4"/>
      <c r="U219" s="4"/>
      <c r="V219" s="4"/>
      <c r="W219" s="5"/>
      <c r="X219" s="5"/>
      <c r="Y219" s="5"/>
      <c r="Z219" s="5"/>
      <c r="AA219" s="6"/>
      <c r="AB219" s="6"/>
      <c r="AC219" s="6"/>
      <c r="AD219" s="6"/>
      <c r="AG219" s="7"/>
      <c r="AH219" s="7"/>
      <c r="AI219" s="7"/>
    </row>
    <row r="220" spans="13:35" ht="18.75" x14ac:dyDescent="0.3">
      <c r="M220" s="2"/>
      <c r="N220" s="2"/>
      <c r="O220" s="2"/>
      <c r="P220" s="3"/>
      <c r="Q220" s="3"/>
      <c r="R220" s="4"/>
      <c r="S220" s="4"/>
      <c r="T220" s="4"/>
      <c r="U220" s="4"/>
      <c r="V220" s="4"/>
      <c r="W220" s="5"/>
      <c r="X220" s="5"/>
      <c r="Y220" s="5"/>
      <c r="Z220" s="5"/>
      <c r="AA220" s="6"/>
      <c r="AB220" s="6"/>
      <c r="AC220" s="6"/>
      <c r="AD220" s="6"/>
      <c r="AG220" s="7"/>
      <c r="AH220" s="7"/>
      <c r="AI220" s="7"/>
    </row>
    <row r="221" spans="13:35" ht="18.75" x14ac:dyDescent="0.3">
      <c r="M221" s="2"/>
      <c r="N221" s="2"/>
      <c r="O221" s="2"/>
      <c r="P221" s="3"/>
      <c r="Q221" s="3"/>
      <c r="R221" s="4"/>
      <c r="S221" s="4"/>
      <c r="T221" s="4"/>
      <c r="U221" s="4"/>
      <c r="V221" s="4"/>
      <c r="W221" s="5"/>
      <c r="X221" s="5"/>
      <c r="Y221" s="5"/>
      <c r="Z221" s="5"/>
      <c r="AA221" s="6"/>
      <c r="AB221" s="6"/>
      <c r="AC221" s="6"/>
      <c r="AD221" s="6"/>
      <c r="AG221" s="7"/>
      <c r="AH221" s="7"/>
      <c r="AI221" s="7"/>
    </row>
    <row r="222" spans="13:35" ht="18.75" x14ac:dyDescent="0.3">
      <c r="M222" s="2"/>
      <c r="N222" s="2"/>
      <c r="O222" s="2"/>
      <c r="P222" s="3"/>
      <c r="Q222" s="3"/>
      <c r="R222" s="4"/>
      <c r="S222" s="4"/>
      <c r="T222" s="4"/>
      <c r="U222" s="4"/>
      <c r="V222" s="4"/>
      <c r="W222" s="5"/>
      <c r="X222" s="5"/>
      <c r="Y222" s="5"/>
      <c r="Z222" s="5"/>
      <c r="AA222" s="6"/>
      <c r="AB222" s="6"/>
      <c r="AC222" s="6"/>
      <c r="AD222" s="6"/>
      <c r="AG222" s="7"/>
      <c r="AH222" s="7"/>
      <c r="AI222" s="7"/>
    </row>
    <row r="223" spans="13:35" ht="18.75" x14ac:dyDescent="0.3">
      <c r="M223" s="2"/>
      <c r="N223" s="2"/>
      <c r="O223" s="2"/>
      <c r="P223" s="3"/>
      <c r="Q223" s="3"/>
      <c r="R223" s="4"/>
      <c r="S223" s="4"/>
      <c r="T223" s="4"/>
      <c r="U223" s="4"/>
      <c r="V223" s="4"/>
      <c r="W223" s="5"/>
      <c r="X223" s="5"/>
      <c r="Y223" s="5"/>
      <c r="Z223" s="5"/>
      <c r="AA223" s="6"/>
      <c r="AB223" s="6"/>
      <c r="AC223" s="6"/>
      <c r="AD223" s="6"/>
      <c r="AG223" s="7"/>
      <c r="AH223" s="7"/>
      <c r="AI223" s="7"/>
    </row>
    <row r="224" spans="13:35" ht="18.75" x14ac:dyDescent="0.3">
      <c r="M224" s="2"/>
      <c r="N224" s="2"/>
      <c r="O224" s="2"/>
      <c r="P224" s="3"/>
      <c r="Q224" s="3"/>
      <c r="R224" s="4"/>
      <c r="S224" s="4"/>
      <c r="T224" s="4"/>
      <c r="U224" s="4"/>
      <c r="V224" s="4"/>
      <c r="W224" s="5"/>
      <c r="X224" s="5"/>
      <c r="Y224" s="5"/>
      <c r="Z224" s="5"/>
      <c r="AA224" s="6"/>
      <c r="AB224" s="6"/>
      <c r="AC224" s="6"/>
      <c r="AD224" s="6"/>
      <c r="AG224" s="7"/>
      <c r="AH224" s="7"/>
      <c r="AI224" s="7"/>
    </row>
    <row r="225" spans="13:35" ht="18.75" x14ac:dyDescent="0.3">
      <c r="M225" s="2"/>
      <c r="N225" s="2"/>
      <c r="O225" s="2"/>
      <c r="P225" s="3"/>
      <c r="Q225" s="3"/>
      <c r="R225" s="4"/>
      <c r="S225" s="4"/>
      <c r="T225" s="4"/>
      <c r="U225" s="4"/>
      <c r="V225" s="4"/>
      <c r="W225" s="5"/>
      <c r="X225" s="5"/>
      <c r="Y225" s="5"/>
      <c r="Z225" s="5"/>
      <c r="AA225" s="6"/>
      <c r="AB225" s="6"/>
      <c r="AC225" s="6"/>
      <c r="AD225" s="6"/>
      <c r="AG225" s="7"/>
      <c r="AH225" s="7"/>
      <c r="AI225" s="7"/>
    </row>
    <row r="226" spans="13:35" ht="18.75" x14ac:dyDescent="0.3">
      <c r="M226" s="2"/>
      <c r="N226" s="2"/>
      <c r="O226" s="2"/>
      <c r="P226" s="3"/>
      <c r="Q226" s="3"/>
      <c r="R226" s="4"/>
      <c r="S226" s="4"/>
      <c r="T226" s="4"/>
      <c r="U226" s="4"/>
      <c r="V226" s="4"/>
      <c r="W226" s="5"/>
      <c r="X226" s="5"/>
      <c r="Y226" s="5"/>
      <c r="Z226" s="5"/>
      <c r="AA226" s="6"/>
      <c r="AB226" s="6"/>
      <c r="AC226" s="6"/>
      <c r="AD226" s="6"/>
      <c r="AG226" s="7"/>
      <c r="AH226" s="7"/>
      <c r="AI226" s="7"/>
    </row>
    <row r="227" spans="13:35" ht="18.75" x14ac:dyDescent="0.3">
      <c r="M227" s="2"/>
      <c r="N227" s="2"/>
      <c r="O227" s="2"/>
      <c r="P227" s="3"/>
      <c r="Q227" s="3"/>
      <c r="R227" s="4"/>
      <c r="S227" s="4"/>
      <c r="T227" s="4"/>
      <c r="U227" s="4"/>
      <c r="V227" s="4"/>
      <c r="W227" s="5"/>
      <c r="X227" s="5"/>
      <c r="Y227" s="5"/>
      <c r="Z227" s="5"/>
      <c r="AA227" s="6"/>
      <c r="AB227" s="6"/>
      <c r="AC227" s="6"/>
      <c r="AD227" s="6"/>
      <c r="AG227" s="7"/>
      <c r="AH227" s="7"/>
      <c r="AI227" s="7"/>
    </row>
    <row r="228" spans="13:35" ht="18.75" x14ac:dyDescent="0.3">
      <c r="M228" s="2"/>
      <c r="N228" s="2"/>
      <c r="O228" s="2"/>
      <c r="P228" s="3"/>
      <c r="Q228" s="3"/>
      <c r="R228" s="4"/>
      <c r="S228" s="4"/>
      <c r="T228" s="4"/>
      <c r="U228" s="4"/>
      <c r="V228" s="4"/>
      <c r="W228" s="5"/>
      <c r="X228" s="5"/>
      <c r="Y228" s="5"/>
      <c r="Z228" s="5"/>
      <c r="AA228" s="6"/>
      <c r="AB228" s="6"/>
      <c r="AC228" s="6"/>
      <c r="AD228" s="6"/>
      <c r="AG228" s="7"/>
      <c r="AH228" s="7"/>
      <c r="AI228" s="7"/>
    </row>
    <row r="229" spans="13:35" ht="18.75" x14ac:dyDescent="0.3">
      <c r="M229" s="2"/>
      <c r="N229" s="2"/>
      <c r="O229" s="2"/>
      <c r="P229" s="3"/>
      <c r="Q229" s="3"/>
      <c r="R229" s="4"/>
      <c r="S229" s="4"/>
      <c r="T229" s="4"/>
      <c r="U229" s="4"/>
      <c r="V229" s="4"/>
      <c r="W229" s="5"/>
      <c r="X229" s="5"/>
      <c r="Y229" s="5"/>
      <c r="Z229" s="5"/>
      <c r="AA229" s="6"/>
      <c r="AB229" s="6"/>
      <c r="AC229" s="6"/>
      <c r="AD229" s="6"/>
      <c r="AG229" s="7"/>
      <c r="AH229" s="7"/>
      <c r="AI229" s="7"/>
    </row>
    <row r="230" spans="13:35" ht="18.75" x14ac:dyDescent="0.3">
      <c r="M230" s="2"/>
      <c r="N230" s="2"/>
      <c r="O230" s="2"/>
      <c r="P230" s="3"/>
      <c r="Q230" s="3"/>
      <c r="R230" s="4"/>
      <c r="S230" s="4"/>
      <c r="T230" s="4"/>
      <c r="U230" s="4"/>
      <c r="V230" s="4"/>
      <c r="W230" s="5"/>
      <c r="X230" s="5"/>
      <c r="Y230" s="5"/>
      <c r="Z230" s="5"/>
      <c r="AA230" s="6"/>
      <c r="AB230" s="6"/>
      <c r="AC230" s="6"/>
      <c r="AD230" s="6"/>
      <c r="AG230" s="7"/>
      <c r="AH230" s="7"/>
      <c r="AI230" s="7"/>
    </row>
    <row r="231" spans="13:35" ht="18.75" x14ac:dyDescent="0.3">
      <c r="M231" s="2"/>
      <c r="N231" s="2"/>
      <c r="O231" s="2"/>
      <c r="P231" s="3"/>
      <c r="Q231" s="3"/>
      <c r="R231" s="4"/>
      <c r="S231" s="4"/>
      <c r="T231" s="4"/>
      <c r="U231" s="4"/>
      <c r="V231" s="4"/>
      <c r="W231" s="5"/>
      <c r="X231" s="5"/>
      <c r="Y231" s="5"/>
      <c r="Z231" s="5"/>
      <c r="AA231" s="6"/>
      <c r="AB231" s="6"/>
      <c r="AC231" s="6"/>
      <c r="AD231" s="6"/>
      <c r="AG231" s="7"/>
      <c r="AH231" s="7"/>
      <c r="AI231" s="7"/>
    </row>
    <row r="232" spans="13:35" ht="18.75" x14ac:dyDescent="0.3">
      <c r="M232" s="2"/>
      <c r="N232" s="2"/>
      <c r="O232" s="2"/>
      <c r="P232" s="3"/>
      <c r="Q232" s="3"/>
      <c r="R232" s="4"/>
      <c r="S232" s="4"/>
      <c r="T232" s="4"/>
      <c r="U232" s="4"/>
      <c r="V232" s="4"/>
      <c r="W232" s="5"/>
      <c r="X232" s="5"/>
      <c r="Y232" s="5"/>
      <c r="Z232" s="5"/>
      <c r="AA232" s="6"/>
      <c r="AB232" s="6"/>
      <c r="AC232" s="6"/>
      <c r="AD232" s="6"/>
      <c r="AG232" s="7"/>
      <c r="AH232" s="7"/>
      <c r="AI232" s="7"/>
    </row>
    <row r="233" spans="13:35" ht="18.75" x14ac:dyDescent="0.3">
      <c r="M233" s="2"/>
      <c r="N233" s="2"/>
      <c r="O233" s="2"/>
      <c r="P233" s="3"/>
      <c r="Q233" s="3"/>
      <c r="R233" s="4"/>
      <c r="S233" s="4"/>
      <c r="T233" s="4"/>
      <c r="U233" s="4"/>
      <c r="V233" s="4"/>
      <c r="W233" s="5"/>
      <c r="X233" s="5"/>
      <c r="Y233" s="5"/>
      <c r="Z233" s="5"/>
      <c r="AA233" s="6"/>
      <c r="AB233" s="6"/>
      <c r="AC233" s="6"/>
      <c r="AD233" s="6"/>
      <c r="AG233" s="7"/>
      <c r="AH233" s="7"/>
      <c r="AI233" s="7"/>
    </row>
    <row r="234" spans="13:35" ht="18.75" x14ac:dyDescent="0.3">
      <c r="M234" s="2"/>
      <c r="N234" s="2"/>
      <c r="O234" s="2"/>
      <c r="P234" s="3"/>
      <c r="Q234" s="3"/>
      <c r="R234" s="4"/>
      <c r="S234" s="4"/>
      <c r="T234" s="4"/>
      <c r="U234" s="4"/>
      <c r="V234" s="4"/>
      <c r="W234" s="5"/>
      <c r="X234" s="5"/>
      <c r="Y234" s="5"/>
      <c r="Z234" s="5"/>
      <c r="AA234" s="6"/>
      <c r="AB234" s="6"/>
      <c r="AC234" s="6"/>
      <c r="AD234" s="6"/>
      <c r="AG234" s="7"/>
      <c r="AH234" s="7"/>
      <c r="AI234" s="7"/>
    </row>
    <row r="235" spans="13:35" ht="18.75" x14ac:dyDescent="0.3">
      <c r="M235" s="2"/>
      <c r="N235" s="2"/>
      <c r="O235" s="2"/>
      <c r="P235" s="3"/>
      <c r="Q235" s="3"/>
      <c r="R235" s="4"/>
      <c r="S235" s="4"/>
      <c r="T235" s="4"/>
      <c r="U235" s="4"/>
      <c r="V235" s="4"/>
      <c r="W235" s="5"/>
      <c r="X235" s="5"/>
      <c r="Y235" s="5"/>
      <c r="Z235" s="5"/>
      <c r="AA235" s="6"/>
      <c r="AB235" s="6"/>
      <c r="AC235" s="6"/>
      <c r="AD235" s="6"/>
      <c r="AG235" s="7"/>
      <c r="AH235" s="7"/>
      <c r="AI235" s="7"/>
    </row>
    <row r="236" spans="13:35" ht="18.75" x14ac:dyDescent="0.3">
      <c r="M236" s="2"/>
      <c r="N236" s="2"/>
      <c r="O236" s="2"/>
      <c r="P236" s="3"/>
      <c r="Q236" s="3"/>
      <c r="R236" s="4"/>
      <c r="S236" s="4"/>
      <c r="T236" s="4"/>
      <c r="U236" s="4"/>
      <c r="V236" s="4"/>
      <c r="W236" s="5"/>
      <c r="X236" s="5"/>
      <c r="Y236" s="5"/>
      <c r="Z236" s="5"/>
      <c r="AA236" s="6"/>
      <c r="AB236" s="6"/>
      <c r="AC236" s="6"/>
      <c r="AD236" s="6"/>
      <c r="AG236" s="7"/>
      <c r="AH236" s="7"/>
      <c r="AI236" s="7"/>
    </row>
    <row r="237" spans="13:35" ht="18.75" x14ac:dyDescent="0.3">
      <c r="M237" s="2"/>
      <c r="N237" s="2"/>
      <c r="O237" s="2"/>
      <c r="P237" s="3"/>
      <c r="Q237" s="3"/>
      <c r="R237" s="4"/>
      <c r="S237" s="4"/>
      <c r="T237" s="4"/>
      <c r="U237" s="4"/>
      <c r="V237" s="4"/>
      <c r="W237" s="5"/>
      <c r="X237" s="5"/>
      <c r="Y237" s="5"/>
      <c r="Z237" s="5"/>
      <c r="AA237" s="6"/>
      <c r="AB237" s="6"/>
      <c r="AC237" s="6"/>
      <c r="AD237" s="6"/>
      <c r="AG237" s="7"/>
      <c r="AH237" s="7"/>
      <c r="AI237" s="7"/>
    </row>
    <row r="238" spans="13:35" ht="18.75" x14ac:dyDescent="0.3">
      <c r="M238" s="2"/>
      <c r="N238" s="2"/>
      <c r="O238" s="2"/>
      <c r="P238" s="3"/>
      <c r="Q238" s="3"/>
      <c r="R238" s="4"/>
      <c r="S238" s="4"/>
      <c r="T238" s="4"/>
      <c r="U238" s="4"/>
      <c r="V238" s="4"/>
      <c r="W238" s="5"/>
      <c r="X238" s="5"/>
      <c r="Y238" s="5"/>
      <c r="Z238" s="5"/>
      <c r="AA238" s="6"/>
      <c r="AB238" s="6"/>
      <c r="AC238" s="6"/>
      <c r="AD238" s="6"/>
      <c r="AG238" s="7"/>
      <c r="AH238" s="7"/>
      <c r="AI238" s="7"/>
    </row>
    <row r="239" spans="13:35" ht="18.75" x14ac:dyDescent="0.3">
      <c r="M239" s="2"/>
      <c r="N239" s="2"/>
      <c r="O239" s="2"/>
      <c r="P239" s="3"/>
      <c r="Q239" s="3"/>
      <c r="R239" s="4"/>
      <c r="S239" s="4"/>
      <c r="T239" s="4"/>
      <c r="U239" s="4"/>
      <c r="V239" s="4"/>
      <c r="W239" s="5"/>
      <c r="X239" s="5"/>
      <c r="Y239" s="5"/>
      <c r="Z239" s="5"/>
      <c r="AA239" s="6"/>
      <c r="AB239" s="6"/>
      <c r="AC239" s="6"/>
      <c r="AD239" s="6"/>
      <c r="AG239" s="7"/>
      <c r="AH239" s="7"/>
      <c r="AI239" s="7"/>
    </row>
    <row r="240" spans="13:35" ht="18.75" x14ac:dyDescent="0.3">
      <c r="M240" s="2"/>
      <c r="N240" s="2"/>
      <c r="O240" s="2"/>
      <c r="P240" s="3"/>
      <c r="Q240" s="3"/>
      <c r="R240" s="4"/>
      <c r="S240" s="4"/>
      <c r="T240" s="4"/>
      <c r="U240" s="4"/>
      <c r="V240" s="4"/>
      <c r="W240" s="5"/>
      <c r="X240" s="5"/>
      <c r="Y240" s="5"/>
      <c r="Z240" s="5"/>
      <c r="AA240" s="6"/>
      <c r="AB240" s="6"/>
      <c r="AC240" s="6"/>
      <c r="AD240" s="6"/>
      <c r="AG240" s="7"/>
      <c r="AH240" s="7"/>
      <c r="AI240" s="7"/>
    </row>
    <row r="241" spans="13:35" ht="18.75" x14ac:dyDescent="0.3">
      <c r="M241" s="2"/>
      <c r="N241" s="2"/>
      <c r="O241" s="2"/>
      <c r="P241" s="3"/>
      <c r="Q241" s="3"/>
      <c r="R241" s="4"/>
      <c r="S241" s="4"/>
      <c r="T241" s="4"/>
      <c r="U241" s="4"/>
      <c r="V241" s="4"/>
      <c r="W241" s="5"/>
      <c r="X241" s="5"/>
      <c r="Y241" s="5"/>
      <c r="Z241" s="5"/>
      <c r="AA241" s="6"/>
      <c r="AB241" s="6"/>
      <c r="AC241" s="6"/>
      <c r="AD241" s="6"/>
      <c r="AG241" s="7"/>
      <c r="AH241" s="7"/>
      <c r="AI241" s="7"/>
    </row>
    <row r="242" spans="13:35" ht="18.75" x14ac:dyDescent="0.3">
      <c r="M242" s="2"/>
      <c r="N242" s="2"/>
      <c r="O242" s="2"/>
      <c r="P242" s="3"/>
      <c r="Q242" s="3"/>
      <c r="R242" s="4"/>
      <c r="S242" s="4"/>
      <c r="T242" s="4"/>
      <c r="U242" s="4"/>
      <c r="V242" s="4"/>
      <c r="W242" s="5"/>
      <c r="X242" s="5"/>
      <c r="Y242" s="5"/>
      <c r="Z242" s="5"/>
      <c r="AA242" s="6"/>
      <c r="AB242" s="6"/>
      <c r="AC242" s="6"/>
      <c r="AD242" s="6"/>
      <c r="AG242" s="7"/>
      <c r="AH242" s="7"/>
      <c r="AI242" s="7"/>
    </row>
    <row r="243" spans="13:35" ht="18.75" x14ac:dyDescent="0.3">
      <c r="M243" s="2"/>
      <c r="N243" s="2"/>
      <c r="O243" s="2"/>
      <c r="P243" s="3"/>
      <c r="Q243" s="3"/>
      <c r="R243" s="4"/>
      <c r="S243" s="4"/>
      <c r="T243" s="4"/>
      <c r="U243" s="4"/>
      <c r="V243" s="4"/>
      <c r="W243" s="5"/>
      <c r="X243" s="5"/>
      <c r="Y243" s="5"/>
      <c r="Z243" s="5"/>
      <c r="AA243" s="6"/>
      <c r="AB243" s="6"/>
      <c r="AC243" s="6"/>
      <c r="AD243" s="6"/>
      <c r="AG243" s="7"/>
      <c r="AH243" s="7"/>
      <c r="AI243" s="7"/>
    </row>
    <row r="244" spans="13:35" ht="18.75" x14ac:dyDescent="0.3">
      <c r="M244" s="2"/>
      <c r="N244" s="2"/>
      <c r="O244" s="2"/>
      <c r="P244" s="3"/>
      <c r="Q244" s="3"/>
      <c r="R244" s="4"/>
      <c r="S244" s="4"/>
      <c r="T244" s="4"/>
      <c r="U244" s="4"/>
      <c r="V244" s="4"/>
      <c r="W244" s="5"/>
      <c r="X244" s="5"/>
      <c r="Y244" s="5"/>
      <c r="Z244" s="5"/>
      <c r="AA244" s="6"/>
      <c r="AB244" s="6"/>
      <c r="AC244" s="6"/>
      <c r="AD244" s="6"/>
      <c r="AG244" s="7"/>
      <c r="AH244" s="7"/>
      <c r="AI244" s="7"/>
    </row>
    <row r="245" spans="13:35" ht="18.75" x14ac:dyDescent="0.3">
      <c r="M245" s="2"/>
      <c r="N245" s="2"/>
      <c r="O245" s="2"/>
      <c r="P245" s="3"/>
      <c r="Q245" s="3"/>
      <c r="R245" s="4"/>
      <c r="S245" s="4"/>
      <c r="T245" s="4"/>
      <c r="U245" s="4"/>
      <c r="V245" s="4"/>
      <c r="W245" s="5"/>
      <c r="X245" s="5"/>
      <c r="Y245" s="5"/>
      <c r="Z245" s="5"/>
      <c r="AA245" s="6"/>
      <c r="AB245" s="6"/>
      <c r="AC245" s="6"/>
      <c r="AD245" s="6"/>
      <c r="AG245" s="7"/>
      <c r="AH245" s="7"/>
      <c r="AI245" s="7"/>
    </row>
    <row r="246" spans="13:35" ht="18.75" x14ac:dyDescent="0.3">
      <c r="M246" s="2"/>
      <c r="N246" s="2"/>
      <c r="O246" s="2"/>
      <c r="P246" s="3"/>
      <c r="Q246" s="3"/>
      <c r="R246" s="4"/>
      <c r="S246" s="4"/>
      <c r="T246" s="4"/>
      <c r="U246" s="4"/>
      <c r="V246" s="4"/>
      <c r="W246" s="5"/>
      <c r="X246" s="5"/>
      <c r="Y246" s="5"/>
      <c r="Z246" s="5"/>
      <c r="AA246" s="6"/>
      <c r="AB246" s="6"/>
      <c r="AC246" s="6"/>
      <c r="AD246" s="6"/>
      <c r="AG246" s="7"/>
      <c r="AH246" s="7"/>
      <c r="AI246" s="7"/>
    </row>
    <row r="247" spans="13:35" ht="18.75" x14ac:dyDescent="0.3">
      <c r="M247" s="2"/>
      <c r="N247" s="2"/>
      <c r="O247" s="2"/>
      <c r="P247" s="3"/>
      <c r="Q247" s="3"/>
      <c r="R247" s="4"/>
      <c r="S247" s="4"/>
      <c r="T247" s="4"/>
      <c r="U247" s="4"/>
      <c r="V247" s="4"/>
      <c r="W247" s="5"/>
      <c r="X247" s="5"/>
      <c r="Y247" s="5"/>
      <c r="Z247" s="5"/>
      <c r="AA247" s="6"/>
      <c r="AB247" s="6"/>
      <c r="AC247" s="6"/>
      <c r="AD247" s="6"/>
      <c r="AG247" s="7"/>
      <c r="AH247" s="7"/>
      <c r="AI247" s="7"/>
    </row>
    <row r="248" spans="13:35" ht="18.75" x14ac:dyDescent="0.3">
      <c r="M248" s="2"/>
      <c r="N248" s="2"/>
      <c r="O248" s="2"/>
      <c r="P248" s="3"/>
      <c r="Q248" s="3"/>
      <c r="R248" s="4"/>
      <c r="S248" s="4"/>
      <c r="T248" s="4"/>
      <c r="U248" s="4"/>
      <c r="V248" s="4"/>
      <c r="W248" s="5"/>
      <c r="X248" s="5"/>
      <c r="Y248" s="5"/>
      <c r="Z248" s="5"/>
      <c r="AA248" s="6"/>
      <c r="AB248" s="6"/>
      <c r="AC248" s="6"/>
      <c r="AD248" s="6"/>
      <c r="AG248" s="7"/>
      <c r="AH248" s="7"/>
      <c r="AI248" s="7"/>
    </row>
    <row r="249" spans="13:35" ht="18.75" x14ac:dyDescent="0.3">
      <c r="M249" s="2"/>
      <c r="N249" s="2"/>
      <c r="O249" s="2"/>
      <c r="P249" s="3"/>
      <c r="Q249" s="3"/>
      <c r="R249" s="4"/>
      <c r="S249" s="4"/>
      <c r="T249" s="4"/>
      <c r="U249" s="4"/>
      <c r="V249" s="4"/>
      <c r="W249" s="5"/>
      <c r="X249" s="5"/>
      <c r="Y249" s="5"/>
      <c r="Z249" s="5"/>
      <c r="AA249" s="6"/>
      <c r="AB249" s="6"/>
      <c r="AC249" s="6"/>
      <c r="AD249" s="6"/>
      <c r="AG249" s="7"/>
      <c r="AH249" s="7"/>
      <c r="AI249" s="7"/>
    </row>
    <row r="250" spans="13:35" ht="18.75" x14ac:dyDescent="0.3">
      <c r="M250" s="2"/>
      <c r="N250" s="2"/>
      <c r="O250" s="2"/>
      <c r="P250" s="3"/>
      <c r="Q250" s="3"/>
      <c r="R250" s="4"/>
      <c r="S250" s="4"/>
      <c r="T250" s="4"/>
      <c r="U250" s="4"/>
      <c r="V250" s="4"/>
      <c r="W250" s="5"/>
      <c r="X250" s="5"/>
      <c r="Y250" s="5"/>
      <c r="Z250" s="5"/>
      <c r="AA250" s="6"/>
      <c r="AB250" s="6"/>
      <c r="AC250" s="6"/>
      <c r="AD250" s="6"/>
      <c r="AG250" s="7"/>
      <c r="AH250" s="7"/>
      <c r="AI250" s="7"/>
    </row>
    <row r="251" spans="13:35" ht="18.75" x14ac:dyDescent="0.3">
      <c r="M251" s="2"/>
      <c r="N251" s="2"/>
      <c r="O251" s="2"/>
      <c r="P251" s="3"/>
      <c r="Q251" s="3"/>
      <c r="R251" s="4"/>
      <c r="S251" s="4"/>
      <c r="T251" s="4"/>
      <c r="U251" s="4"/>
      <c r="V251" s="4"/>
      <c r="W251" s="5"/>
      <c r="X251" s="5"/>
      <c r="Y251" s="5"/>
      <c r="Z251" s="5"/>
      <c r="AA251" s="6"/>
      <c r="AB251" s="6"/>
      <c r="AC251" s="6"/>
      <c r="AD251" s="6"/>
      <c r="AG251" s="7"/>
      <c r="AH251" s="7"/>
      <c r="AI251" s="7"/>
    </row>
    <row r="252" spans="13:35" ht="18.75" x14ac:dyDescent="0.3">
      <c r="M252" s="2"/>
      <c r="N252" s="2"/>
      <c r="O252" s="2"/>
      <c r="P252" s="3"/>
      <c r="Q252" s="3"/>
      <c r="R252" s="4"/>
      <c r="S252" s="4"/>
      <c r="T252" s="4"/>
      <c r="U252" s="4"/>
      <c r="V252" s="4"/>
      <c r="W252" s="5"/>
      <c r="X252" s="5"/>
      <c r="Y252" s="5"/>
      <c r="Z252" s="5"/>
      <c r="AA252" s="6"/>
      <c r="AB252" s="6"/>
      <c r="AC252" s="6"/>
      <c r="AD252" s="6"/>
      <c r="AG252" s="7"/>
      <c r="AH252" s="7"/>
      <c r="AI252" s="7"/>
    </row>
    <row r="253" spans="13:35" ht="18.75" x14ac:dyDescent="0.3">
      <c r="M253" s="2"/>
      <c r="N253" s="2"/>
      <c r="O253" s="2"/>
      <c r="P253" s="3"/>
      <c r="Q253" s="3"/>
      <c r="R253" s="4"/>
      <c r="S253" s="4"/>
      <c r="T253" s="4"/>
      <c r="U253" s="4"/>
      <c r="V253" s="4"/>
      <c r="W253" s="5"/>
      <c r="X253" s="5"/>
      <c r="Y253" s="5"/>
      <c r="Z253" s="5"/>
      <c r="AA253" s="6"/>
      <c r="AB253" s="6"/>
      <c r="AC253" s="6"/>
      <c r="AD253" s="6"/>
      <c r="AG253" s="7"/>
      <c r="AH253" s="7"/>
      <c r="AI253" s="7"/>
    </row>
    <row r="254" spans="13:35" ht="18.75" x14ac:dyDescent="0.3">
      <c r="M254" s="2"/>
      <c r="N254" s="2"/>
      <c r="O254" s="2"/>
      <c r="P254" s="3"/>
      <c r="Q254" s="3"/>
      <c r="R254" s="4"/>
      <c r="S254" s="4"/>
      <c r="T254" s="4"/>
      <c r="U254" s="4"/>
      <c r="V254" s="4"/>
      <c r="W254" s="5"/>
      <c r="X254" s="5"/>
      <c r="Y254" s="5"/>
      <c r="Z254" s="5"/>
      <c r="AA254" s="6"/>
      <c r="AB254" s="6"/>
      <c r="AC254" s="6"/>
      <c r="AD254" s="6"/>
      <c r="AG254" s="7"/>
      <c r="AH254" s="7"/>
      <c r="AI254" s="7"/>
    </row>
    <row r="255" spans="13:35" ht="18.75" x14ac:dyDescent="0.3">
      <c r="M255" s="2"/>
      <c r="N255" s="2"/>
      <c r="O255" s="2"/>
      <c r="P255" s="3"/>
      <c r="Q255" s="3"/>
      <c r="R255" s="4"/>
      <c r="S255" s="4"/>
      <c r="T255" s="4"/>
      <c r="U255" s="4"/>
      <c r="V255" s="4"/>
      <c r="W255" s="5"/>
      <c r="X255" s="5"/>
      <c r="Y255" s="5"/>
      <c r="Z255" s="5"/>
      <c r="AA255" s="6"/>
      <c r="AB255" s="6"/>
      <c r="AC255" s="6"/>
      <c r="AD255" s="6"/>
      <c r="AG255" s="7"/>
      <c r="AH255" s="7"/>
      <c r="AI255" s="7"/>
    </row>
    <row r="256" spans="13:35" ht="18.75" x14ac:dyDescent="0.3">
      <c r="M256" s="2"/>
      <c r="N256" s="2"/>
      <c r="O256" s="2"/>
      <c r="P256" s="3"/>
      <c r="Q256" s="3"/>
      <c r="R256" s="4"/>
      <c r="S256" s="4"/>
      <c r="T256" s="4"/>
      <c r="U256" s="4"/>
      <c r="V256" s="4"/>
      <c r="W256" s="5"/>
      <c r="X256" s="5"/>
      <c r="Y256" s="5"/>
      <c r="Z256" s="5"/>
      <c r="AA256" s="6"/>
      <c r="AB256" s="6"/>
      <c r="AC256" s="6"/>
      <c r="AD256" s="6"/>
      <c r="AG256" s="7"/>
      <c r="AH256" s="7"/>
      <c r="AI256" s="7"/>
    </row>
    <row r="257" spans="13:35" ht="18.75" x14ac:dyDescent="0.3">
      <c r="M257" s="2"/>
      <c r="N257" s="2"/>
      <c r="O257" s="2"/>
      <c r="P257" s="3"/>
      <c r="Q257" s="3"/>
      <c r="R257" s="4"/>
      <c r="S257" s="4"/>
      <c r="T257" s="4"/>
      <c r="U257" s="4"/>
      <c r="V257" s="4"/>
      <c r="W257" s="5"/>
      <c r="X257" s="5"/>
      <c r="Y257" s="5"/>
      <c r="Z257" s="5"/>
      <c r="AA257" s="6"/>
      <c r="AB257" s="6"/>
      <c r="AC257" s="6"/>
      <c r="AD257" s="6"/>
      <c r="AG257" s="7"/>
      <c r="AH257" s="7"/>
      <c r="AI257" s="7"/>
    </row>
    <row r="258" spans="13:35" ht="18.75" x14ac:dyDescent="0.3">
      <c r="M258" s="2"/>
      <c r="N258" s="2"/>
      <c r="O258" s="2"/>
      <c r="P258" s="3"/>
      <c r="Q258" s="3"/>
      <c r="R258" s="4"/>
      <c r="S258" s="4"/>
      <c r="T258" s="4"/>
      <c r="U258" s="4"/>
      <c r="V258" s="4"/>
      <c r="W258" s="5"/>
      <c r="X258" s="5"/>
      <c r="Y258" s="5"/>
      <c r="Z258" s="5"/>
      <c r="AA258" s="6"/>
      <c r="AB258" s="6"/>
      <c r="AC258" s="6"/>
      <c r="AD258" s="6"/>
      <c r="AG258" s="7"/>
      <c r="AH258" s="7"/>
      <c r="AI258" s="7"/>
    </row>
    <row r="259" spans="13:35" ht="18.75" x14ac:dyDescent="0.3">
      <c r="M259" s="2"/>
      <c r="N259" s="2"/>
      <c r="O259" s="2"/>
      <c r="P259" s="3"/>
      <c r="Q259" s="3"/>
      <c r="R259" s="4"/>
      <c r="S259" s="4"/>
      <c r="T259" s="4"/>
      <c r="U259" s="4"/>
      <c r="V259" s="4"/>
      <c r="W259" s="5"/>
      <c r="X259" s="5"/>
      <c r="Y259" s="5"/>
      <c r="Z259" s="5"/>
      <c r="AA259" s="6"/>
      <c r="AB259" s="6"/>
      <c r="AC259" s="6"/>
      <c r="AD259" s="6"/>
      <c r="AG259" s="7"/>
      <c r="AH259" s="7"/>
      <c r="AI259" s="7"/>
    </row>
    <row r="260" spans="13:35" ht="18.75" x14ac:dyDescent="0.3">
      <c r="M260" s="2"/>
      <c r="N260" s="2"/>
      <c r="O260" s="2"/>
      <c r="P260" s="3"/>
      <c r="Q260" s="3"/>
      <c r="R260" s="4"/>
      <c r="S260" s="4"/>
      <c r="T260" s="4"/>
      <c r="U260" s="4"/>
      <c r="V260" s="4"/>
      <c r="W260" s="5"/>
      <c r="X260" s="5"/>
      <c r="Y260" s="5"/>
      <c r="Z260" s="5"/>
      <c r="AA260" s="6"/>
      <c r="AB260" s="6"/>
      <c r="AC260" s="6"/>
      <c r="AD260" s="6"/>
      <c r="AG260" s="7"/>
      <c r="AH260" s="7"/>
      <c r="AI260" s="7"/>
    </row>
    <row r="261" spans="13:35" ht="18.75" x14ac:dyDescent="0.3">
      <c r="M261" s="2"/>
      <c r="N261" s="2"/>
      <c r="O261" s="2"/>
      <c r="P261" s="3"/>
      <c r="Q261" s="3"/>
      <c r="R261" s="4"/>
      <c r="S261" s="4"/>
      <c r="T261" s="4"/>
      <c r="U261" s="4"/>
      <c r="V261" s="4"/>
      <c r="W261" s="5"/>
      <c r="X261" s="5"/>
      <c r="Y261" s="5"/>
      <c r="Z261" s="5"/>
      <c r="AA261" s="6"/>
      <c r="AB261" s="6"/>
      <c r="AC261" s="6"/>
      <c r="AD261" s="6"/>
      <c r="AG261" s="7"/>
      <c r="AH261" s="7"/>
      <c r="AI261" s="7"/>
    </row>
    <row r="262" spans="13:35" ht="18.75" x14ac:dyDescent="0.3">
      <c r="M262" s="2"/>
      <c r="N262" s="2"/>
      <c r="O262" s="2"/>
      <c r="P262" s="3"/>
      <c r="Q262" s="3"/>
      <c r="R262" s="4"/>
      <c r="S262" s="4"/>
      <c r="T262" s="4"/>
      <c r="U262" s="4"/>
      <c r="V262" s="4"/>
      <c r="W262" s="5"/>
      <c r="X262" s="5"/>
      <c r="Y262" s="5"/>
      <c r="Z262" s="5"/>
      <c r="AA262" s="6"/>
      <c r="AB262" s="6"/>
      <c r="AC262" s="6"/>
      <c r="AD262" s="6"/>
      <c r="AG262" s="7"/>
      <c r="AH262" s="7"/>
      <c r="AI262" s="7"/>
    </row>
    <row r="263" spans="13:35" ht="18.75" x14ac:dyDescent="0.3">
      <c r="M263" s="2"/>
      <c r="N263" s="2"/>
      <c r="O263" s="2"/>
      <c r="P263" s="3"/>
      <c r="Q263" s="3"/>
      <c r="R263" s="4"/>
      <c r="S263" s="4"/>
      <c r="T263" s="4"/>
      <c r="U263" s="4"/>
      <c r="V263" s="4"/>
      <c r="W263" s="5"/>
      <c r="X263" s="5"/>
      <c r="Y263" s="5"/>
      <c r="Z263" s="5"/>
      <c r="AA263" s="6"/>
      <c r="AB263" s="6"/>
      <c r="AC263" s="6"/>
      <c r="AD263" s="6"/>
      <c r="AG263" s="7"/>
      <c r="AH263" s="7"/>
      <c r="AI263" s="7"/>
    </row>
    <row r="264" spans="13:35" ht="18.75" x14ac:dyDescent="0.3">
      <c r="M264" s="2"/>
      <c r="N264" s="2"/>
      <c r="O264" s="2"/>
      <c r="P264" s="3"/>
      <c r="Q264" s="3"/>
      <c r="R264" s="4"/>
      <c r="S264" s="4"/>
      <c r="T264" s="4"/>
      <c r="U264" s="4"/>
      <c r="V264" s="4"/>
      <c r="W264" s="5"/>
      <c r="X264" s="5"/>
      <c r="Y264" s="5"/>
      <c r="Z264" s="5"/>
      <c r="AA264" s="6"/>
      <c r="AB264" s="6"/>
      <c r="AC264" s="6"/>
      <c r="AD264" s="6"/>
      <c r="AG264" s="7"/>
      <c r="AH264" s="7"/>
      <c r="AI264" s="7"/>
    </row>
    <row r="265" spans="13:35" ht="18.75" x14ac:dyDescent="0.3">
      <c r="M265" s="2"/>
      <c r="N265" s="2"/>
      <c r="O265" s="2"/>
      <c r="P265" s="3"/>
      <c r="Q265" s="3"/>
      <c r="R265" s="4"/>
      <c r="S265" s="4"/>
      <c r="T265" s="4"/>
      <c r="U265" s="4"/>
      <c r="V265" s="4"/>
      <c r="W265" s="5"/>
      <c r="X265" s="5"/>
      <c r="Y265" s="5"/>
      <c r="Z265" s="5"/>
      <c r="AA265" s="6"/>
      <c r="AB265" s="6"/>
      <c r="AC265" s="6"/>
      <c r="AD265" s="6"/>
      <c r="AG265" s="7"/>
      <c r="AH265" s="7"/>
      <c r="AI265" s="7"/>
    </row>
    <row r="266" spans="13:35" ht="18.75" x14ac:dyDescent="0.3">
      <c r="M266" s="2"/>
      <c r="N266" s="2"/>
      <c r="O266" s="2"/>
      <c r="P266" s="3"/>
      <c r="Q266" s="3"/>
      <c r="R266" s="4"/>
      <c r="S266" s="4"/>
      <c r="T266" s="4"/>
      <c r="U266" s="4"/>
      <c r="V266" s="4"/>
      <c r="W266" s="5"/>
      <c r="X266" s="5"/>
      <c r="Y266" s="5"/>
      <c r="Z266" s="5"/>
      <c r="AA266" s="6"/>
      <c r="AB266" s="6"/>
      <c r="AC266" s="6"/>
      <c r="AD266" s="6"/>
      <c r="AG266" s="7"/>
      <c r="AH266" s="7"/>
      <c r="AI266" s="7"/>
    </row>
    <row r="267" spans="13:35" ht="18.75" x14ac:dyDescent="0.3">
      <c r="M267" s="2"/>
      <c r="N267" s="2"/>
      <c r="O267" s="2"/>
      <c r="P267" s="3"/>
      <c r="Q267" s="3"/>
      <c r="R267" s="4"/>
      <c r="S267" s="4"/>
      <c r="T267" s="4"/>
      <c r="U267" s="4"/>
      <c r="V267" s="4"/>
      <c r="W267" s="5"/>
      <c r="X267" s="5"/>
      <c r="Y267" s="5"/>
      <c r="Z267" s="5"/>
      <c r="AA267" s="6"/>
      <c r="AB267" s="6"/>
      <c r="AC267" s="6"/>
      <c r="AD267" s="6"/>
      <c r="AG267" s="7"/>
      <c r="AH267" s="7"/>
      <c r="AI267" s="7"/>
    </row>
    <row r="268" spans="13:35" ht="18.75" x14ac:dyDescent="0.3">
      <c r="M268" s="2"/>
      <c r="N268" s="2"/>
      <c r="O268" s="2"/>
      <c r="P268" s="3"/>
      <c r="Q268" s="3"/>
      <c r="R268" s="4"/>
      <c r="S268" s="4"/>
      <c r="T268" s="4"/>
      <c r="U268" s="4"/>
      <c r="V268" s="4"/>
      <c r="W268" s="5"/>
      <c r="X268" s="5"/>
      <c r="Y268" s="5"/>
      <c r="Z268" s="5"/>
      <c r="AA268" s="6"/>
      <c r="AB268" s="6"/>
      <c r="AC268" s="6"/>
      <c r="AD268" s="6"/>
      <c r="AG268" s="7"/>
      <c r="AH268" s="7"/>
      <c r="AI268" s="7"/>
    </row>
    <row r="269" spans="13:35" ht="18.75" x14ac:dyDescent="0.3">
      <c r="M269" s="2"/>
      <c r="N269" s="2"/>
      <c r="O269" s="2"/>
      <c r="P269" s="3"/>
      <c r="Q269" s="3"/>
      <c r="R269" s="4"/>
      <c r="S269" s="4"/>
      <c r="T269" s="4"/>
      <c r="U269" s="4"/>
      <c r="V269" s="4"/>
      <c r="W269" s="5"/>
      <c r="X269" s="5"/>
      <c r="Y269" s="5"/>
      <c r="Z269" s="5"/>
      <c r="AA269" s="6"/>
      <c r="AB269" s="6"/>
      <c r="AC269" s="6"/>
      <c r="AD269" s="6"/>
      <c r="AG269" s="7"/>
      <c r="AH269" s="7"/>
      <c r="AI269" s="7"/>
    </row>
    <row r="270" spans="13:35" ht="18.75" x14ac:dyDescent="0.3">
      <c r="M270" s="2"/>
      <c r="N270" s="2"/>
      <c r="O270" s="2"/>
      <c r="P270" s="3"/>
      <c r="Q270" s="3"/>
      <c r="R270" s="4"/>
      <c r="S270" s="4"/>
      <c r="T270" s="4"/>
      <c r="U270" s="4"/>
      <c r="V270" s="4"/>
      <c r="W270" s="5"/>
      <c r="X270" s="5"/>
      <c r="Y270" s="5"/>
      <c r="Z270" s="5"/>
      <c r="AA270" s="6"/>
      <c r="AB270" s="6"/>
      <c r="AC270" s="6"/>
      <c r="AD270" s="6"/>
      <c r="AG270" s="7"/>
      <c r="AH270" s="7"/>
      <c r="AI270" s="7"/>
    </row>
    <row r="271" spans="13:35" ht="18.75" x14ac:dyDescent="0.3">
      <c r="M271" s="2"/>
      <c r="N271" s="2"/>
      <c r="O271" s="2"/>
      <c r="P271" s="3"/>
      <c r="Q271" s="3"/>
      <c r="R271" s="4"/>
      <c r="S271" s="4"/>
      <c r="T271" s="4"/>
      <c r="U271" s="4"/>
      <c r="V271" s="4"/>
      <c r="W271" s="5"/>
      <c r="X271" s="5"/>
      <c r="Y271" s="5"/>
      <c r="Z271" s="5"/>
      <c r="AA271" s="6"/>
      <c r="AB271" s="6"/>
      <c r="AC271" s="6"/>
      <c r="AD271" s="6"/>
      <c r="AG271" s="7"/>
      <c r="AH271" s="7"/>
      <c r="AI271" s="7"/>
    </row>
    <row r="272" spans="13:35" ht="18.75" x14ac:dyDescent="0.3">
      <c r="M272" s="2"/>
      <c r="N272" s="2"/>
      <c r="O272" s="2"/>
      <c r="P272" s="3"/>
      <c r="Q272" s="3"/>
      <c r="R272" s="4"/>
      <c r="S272" s="4"/>
      <c r="T272" s="4"/>
      <c r="U272" s="4"/>
      <c r="V272" s="4"/>
      <c r="W272" s="5"/>
      <c r="X272" s="5"/>
      <c r="Y272" s="5"/>
      <c r="Z272" s="5"/>
      <c r="AA272" s="6"/>
      <c r="AB272" s="6"/>
      <c r="AC272" s="6"/>
      <c r="AD272" s="6"/>
      <c r="AG272" s="7"/>
      <c r="AH272" s="7"/>
      <c r="AI272" s="7"/>
    </row>
    <row r="273" spans="13:35" ht="18.75" x14ac:dyDescent="0.3">
      <c r="M273" s="2"/>
      <c r="N273" s="2"/>
      <c r="O273" s="2"/>
      <c r="P273" s="3"/>
      <c r="Q273" s="3"/>
      <c r="R273" s="4"/>
      <c r="S273" s="4"/>
      <c r="T273" s="4"/>
      <c r="U273" s="4"/>
      <c r="V273" s="4"/>
      <c r="W273" s="5"/>
      <c r="X273" s="5"/>
      <c r="Y273" s="5"/>
      <c r="Z273" s="5"/>
      <c r="AA273" s="6"/>
      <c r="AB273" s="6"/>
      <c r="AC273" s="6"/>
      <c r="AD273" s="6"/>
      <c r="AG273" s="7"/>
      <c r="AH273" s="7"/>
      <c r="AI273" s="7"/>
    </row>
    <row r="274" spans="13:35" ht="18.75" x14ac:dyDescent="0.3">
      <c r="M274" s="2"/>
      <c r="N274" s="2"/>
      <c r="O274" s="2"/>
      <c r="P274" s="3"/>
      <c r="Q274" s="3"/>
      <c r="R274" s="4"/>
      <c r="S274" s="4"/>
      <c r="T274" s="4"/>
      <c r="U274" s="4"/>
      <c r="V274" s="4"/>
      <c r="W274" s="5"/>
      <c r="X274" s="5"/>
      <c r="Y274" s="5"/>
      <c r="Z274" s="5"/>
      <c r="AA274" s="6"/>
      <c r="AB274" s="6"/>
      <c r="AC274" s="6"/>
      <c r="AD274" s="6"/>
      <c r="AG274" s="7"/>
      <c r="AH274" s="7"/>
      <c r="AI274" s="7"/>
    </row>
    <row r="275" spans="13:35" ht="18.75" x14ac:dyDescent="0.3">
      <c r="M275" s="2"/>
      <c r="N275" s="2"/>
      <c r="O275" s="2"/>
      <c r="P275" s="3"/>
      <c r="Q275" s="3"/>
      <c r="R275" s="4"/>
      <c r="S275" s="4"/>
      <c r="T275" s="4"/>
      <c r="U275" s="4"/>
      <c r="V275" s="4"/>
      <c r="W275" s="5"/>
      <c r="X275" s="5"/>
      <c r="Y275" s="5"/>
      <c r="Z275" s="5"/>
      <c r="AA275" s="6"/>
      <c r="AB275" s="6"/>
      <c r="AC275" s="6"/>
      <c r="AD275" s="6"/>
      <c r="AG275" s="7"/>
      <c r="AH275" s="7"/>
      <c r="AI275" s="7"/>
    </row>
    <row r="276" spans="13:35" ht="18.75" x14ac:dyDescent="0.3">
      <c r="M276" s="2"/>
      <c r="N276" s="2"/>
      <c r="O276" s="2"/>
      <c r="P276" s="3"/>
      <c r="Q276" s="3"/>
      <c r="R276" s="4"/>
      <c r="S276" s="4"/>
      <c r="T276" s="4"/>
      <c r="U276" s="4"/>
      <c r="V276" s="4"/>
      <c r="W276" s="5"/>
      <c r="X276" s="5"/>
      <c r="Y276" s="5"/>
      <c r="Z276" s="5"/>
      <c r="AA276" s="6"/>
      <c r="AB276" s="6"/>
      <c r="AC276" s="6"/>
      <c r="AD276" s="6"/>
      <c r="AG276" s="7"/>
      <c r="AH276" s="7"/>
      <c r="AI276" s="7"/>
    </row>
    <row r="277" spans="13:35" ht="18.75" x14ac:dyDescent="0.3">
      <c r="M277" s="2"/>
      <c r="N277" s="2"/>
      <c r="O277" s="2"/>
      <c r="P277" s="3"/>
      <c r="Q277" s="3"/>
      <c r="R277" s="4"/>
      <c r="S277" s="4"/>
      <c r="T277" s="4"/>
      <c r="U277" s="4"/>
      <c r="V277" s="4"/>
      <c r="W277" s="5"/>
      <c r="X277" s="5"/>
      <c r="Y277" s="5"/>
      <c r="Z277" s="5"/>
      <c r="AA277" s="6"/>
      <c r="AB277" s="6"/>
      <c r="AC277" s="6"/>
      <c r="AD277" s="6"/>
      <c r="AG277" s="7"/>
      <c r="AH277" s="7"/>
      <c r="AI277" s="7"/>
    </row>
    <row r="278" spans="13:35" ht="18.75" x14ac:dyDescent="0.3">
      <c r="M278" s="2"/>
      <c r="N278" s="2"/>
      <c r="O278" s="2"/>
      <c r="P278" s="3"/>
      <c r="Q278" s="3"/>
      <c r="R278" s="4"/>
      <c r="S278" s="4"/>
      <c r="T278" s="4"/>
      <c r="U278" s="4"/>
      <c r="V278" s="4"/>
      <c r="W278" s="5"/>
      <c r="X278" s="5"/>
      <c r="Y278" s="5"/>
      <c r="Z278" s="5"/>
      <c r="AA278" s="6"/>
      <c r="AB278" s="6"/>
      <c r="AC278" s="6"/>
      <c r="AD278" s="6"/>
      <c r="AG278" s="7"/>
      <c r="AH278" s="7"/>
      <c r="AI278" s="7"/>
    </row>
    <row r="279" spans="13:35" ht="18.75" x14ac:dyDescent="0.3">
      <c r="M279" s="2"/>
      <c r="N279" s="2"/>
      <c r="O279" s="2"/>
      <c r="P279" s="3"/>
      <c r="Q279" s="3"/>
      <c r="R279" s="4"/>
      <c r="S279" s="4"/>
      <c r="T279" s="4"/>
      <c r="U279" s="4"/>
      <c r="V279" s="4"/>
      <c r="W279" s="5"/>
      <c r="X279" s="5"/>
      <c r="Y279" s="5"/>
      <c r="Z279" s="5"/>
      <c r="AA279" s="6"/>
      <c r="AB279" s="6"/>
      <c r="AC279" s="6"/>
      <c r="AD279" s="6"/>
      <c r="AG279" s="7"/>
      <c r="AH279" s="7"/>
      <c r="AI279" s="7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13" zoomScale="110" zoomScaleNormal="110" workbookViewId="0">
      <selection activeCell="D25" sqref="D25"/>
    </sheetView>
  </sheetViews>
  <sheetFormatPr defaultRowHeight="18.75" x14ac:dyDescent="0.3"/>
  <cols>
    <col min="1" max="1" width="1.28515625" style="26" customWidth="1"/>
    <col min="2" max="2" width="3.85546875" style="26" customWidth="1"/>
    <col min="3" max="10" width="7.140625" style="26" customWidth="1"/>
    <col min="11" max="12" width="9.140625" style="26"/>
    <col min="13" max="13" width="9.140625" style="26" customWidth="1"/>
    <col min="14" max="256" width="9.140625" style="26"/>
    <col min="257" max="257" width="7.140625" style="26" customWidth="1"/>
    <col min="258" max="258" width="3.85546875" style="26" customWidth="1"/>
    <col min="259" max="266" width="7.140625" style="26" customWidth="1"/>
    <col min="267" max="512" width="9.140625" style="26"/>
    <col min="513" max="513" width="7.140625" style="26" customWidth="1"/>
    <col min="514" max="514" width="3.85546875" style="26" customWidth="1"/>
    <col min="515" max="522" width="7.140625" style="26" customWidth="1"/>
    <col min="523" max="768" width="9.140625" style="26"/>
    <col min="769" max="769" width="7.140625" style="26" customWidth="1"/>
    <col min="770" max="770" width="3.85546875" style="26" customWidth="1"/>
    <col min="771" max="778" width="7.140625" style="26" customWidth="1"/>
    <col min="779" max="1024" width="9.140625" style="26"/>
    <col min="1025" max="1025" width="7.140625" style="26" customWidth="1"/>
    <col min="1026" max="1026" width="3.85546875" style="26" customWidth="1"/>
    <col min="1027" max="1034" width="7.140625" style="26" customWidth="1"/>
    <col min="1035" max="1280" width="9.140625" style="26"/>
    <col min="1281" max="1281" width="7.140625" style="26" customWidth="1"/>
    <col min="1282" max="1282" width="3.85546875" style="26" customWidth="1"/>
    <col min="1283" max="1290" width="7.140625" style="26" customWidth="1"/>
    <col min="1291" max="1536" width="9.140625" style="26"/>
    <col min="1537" max="1537" width="7.140625" style="26" customWidth="1"/>
    <col min="1538" max="1538" width="3.85546875" style="26" customWidth="1"/>
    <col min="1539" max="1546" width="7.140625" style="26" customWidth="1"/>
    <col min="1547" max="1792" width="9.140625" style="26"/>
    <col min="1793" max="1793" width="7.140625" style="26" customWidth="1"/>
    <col min="1794" max="1794" width="3.85546875" style="26" customWidth="1"/>
    <col min="1795" max="1802" width="7.140625" style="26" customWidth="1"/>
    <col min="1803" max="2048" width="9.140625" style="26"/>
    <col min="2049" max="2049" width="7.140625" style="26" customWidth="1"/>
    <col min="2050" max="2050" width="3.85546875" style="26" customWidth="1"/>
    <col min="2051" max="2058" width="7.140625" style="26" customWidth="1"/>
    <col min="2059" max="2304" width="9.140625" style="26"/>
    <col min="2305" max="2305" width="7.140625" style="26" customWidth="1"/>
    <col min="2306" max="2306" width="3.85546875" style="26" customWidth="1"/>
    <col min="2307" max="2314" width="7.140625" style="26" customWidth="1"/>
    <col min="2315" max="2560" width="9.140625" style="26"/>
    <col min="2561" max="2561" width="7.140625" style="26" customWidth="1"/>
    <col min="2562" max="2562" width="3.85546875" style="26" customWidth="1"/>
    <col min="2563" max="2570" width="7.140625" style="26" customWidth="1"/>
    <col min="2571" max="2816" width="9.140625" style="26"/>
    <col min="2817" max="2817" width="7.140625" style="26" customWidth="1"/>
    <col min="2818" max="2818" width="3.85546875" style="26" customWidth="1"/>
    <col min="2819" max="2826" width="7.140625" style="26" customWidth="1"/>
    <col min="2827" max="3072" width="9.140625" style="26"/>
    <col min="3073" max="3073" width="7.140625" style="26" customWidth="1"/>
    <col min="3074" max="3074" width="3.85546875" style="26" customWidth="1"/>
    <col min="3075" max="3082" width="7.140625" style="26" customWidth="1"/>
    <col min="3083" max="3328" width="9.140625" style="26"/>
    <col min="3329" max="3329" width="7.140625" style="26" customWidth="1"/>
    <col min="3330" max="3330" width="3.85546875" style="26" customWidth="1"/>
    <col min="3331" max="3338" width="7.140625" style="26" customWidth="1"/>
    <col min="3339" max="3584" width="9.140625" style="26"/>
    <col min="3585" max="3585" width="7.140625" style="26" customWidth="1"/>
    <col min="3586" max="3586" width="3.85546875" style="26" customWidth="1"/>
    <col min="3587" max="3594" width="7.140625" style="26" customWidth="1"/>
    <col min="3595" max="3840" width="9.140625" style="26"/>
    <col min="3841" max="3841" width="7.140625" style="26" customWidth="1"/>
    <col min="3842" max="3842" width="3.85546875" style="26" customWidth="1"/>
    <col min="3843" max="3850" width="7.140625" style="26" customWidth="1"/>
    <col min="3851" max="4096" width="9.140625" style="26"/>
    <col min="4097" max="4097" width="7.140625" style="26" customWidth="1"/>
    <col min="4098" max="4098" width="3.85546875" style="26" customWidth="1"/>
    <col min="4099" max="4106" width="7.140625" style="26" customWidth="1"/>
    <col min="4107" max="4352" width="9.140625" style="26"/>
    <col min="4353" max="4353" width="7.140625" style="26" customWidth="1"/>
    <col min="4354" max="4354" width="3.85546875" style="26" customWidth="1"/>
    <col min="4355" max="4362" width="7.140625" style="26" customWidth="1"/>
    <col min="4363" max="4608" width="9.140625" style="26"/>
    <col min="4609" max="4609" width="7.140625" style="26" customWidth="1"/>
    <col min="4610" max="4610" width="3.85546875" style="26" customWidth="1"/>
    <col min="4611" max="4618" width="7.140625" style="26" customWidth="1"/>
    <col min="4619" max="4864" width="9.140625" style="26"/>
    <col min="4865" max="4865" width="7.140625" style="26" customWidth="1"/>
    <col min="4866" max="4866" width="3.85546875" style="26" customWidth="1"/>
    <col min="4867" max="4874" width="7.140625" style="26" customWidth="1"/>
    <col min="4875" max="5120" width="9.140625" style="26"/>
    <col min="5121" max="5121" width="7.140625" style="26" customWidth="1"/>
    <col min="5122" max="5122" width="3.85546875" style="26" customWidth="1"/>
    <col min="5123" max="5130" width="7.140625" style="26" customWidth="1"/>
    <col min="5131" max="5376" width="9.140625" style="26"/>
    <col min="5377" max="5377" width="7.140625" style="26" customWidth="1"/>
    <col min="5378" max="5378" width="3.85546875" style="26" customWidth="1"/>
    <col min="5379" max="5386" width="7.140625" style="26" customWidth="1"/>
    <col min="5387" max="5632" width="9.140625" style="26"/>
    <col min="5633" max="5633" width="7.140625" style="26" customWidth="1"/>
    <col min="5634" max="5634" width="3.85546875" style="26" customWidth="1"/>
    <col min="5635" max="5642" width="7.140625" style="26" customWidth="1"/>
    <col min="5643" max="5888" width="9.140625" style="26"/>
    <col min="5889" max="5889" width="7.140625" style="26" customWidth="1"/>
    <col min="5890" max="5890" width="3.85546875" style="26" customWidth="1"/>
    <col min="5891" max="5898" width="7.140625" style="26" customWidth="1"/>
    <col min="5899" max="6144" width="9.140625" style="26"/>
    <col min="6145" max="6145" width="7.140625" style="26" customWidth="1"/>
    <col min="6146" max="6146" width="3.85546875" style="26" customWidth="1"/>
    <col min="6147" max="6154" width="7.140625" style="26" customWidth="1"/>
    <col min="6155" max="6400" width="9.140625" style="26"/>
    <col min="6401" max="6401" width="7.140625" style="26" customWidth="1"/>
    <col min="6402" max="6402" width="3.85546875" style="26" customWidth="1"/>
    <col min="6403" max="6410" width="7.140625" style="26" customWidth="1"/>
    <col min="6411" max="6656" width="9.140625" style="26"/>
    <col min="6657" max="6657" width="7.140625" style="26" customWidth="1"/>
    <col min="6658" max="6658" width="3.85546875" style="26" customWidth="1"/>
    <col min="6659" max="6666" width="7.140625" style="26" customWidth="1"/>
    <col min="6667" max="6912" width="9.140625" style="26"/>
    <col min="6913" max="6913" width="7.140625" style="26" customWidth="1"/>
    <col min="6914" max="6914" width="3.85546875" style="26" customWidth="1"/>
    <col min="6915" max="6922" width="7.140625" style="26" customWidth="1"/>
    <col min="6923" max="7168" width="9.140625" style="26"/>
    <col min="7169" max="7169" width="7.140625" style="26" customWidth="1"/>
    <col min="7170" max="7170" width="3.85546875" style="26" customWidth="1"/>
    <col min="7171" max="7178" width="7.140625" style="26" customWidth="1"/>
    <col min="7179" max="7424" width="9.140625" style="26"/>
    <col min="7425" max="7425" width="7.140625" style="26" customWidth="1"/>
    <col min="7426" max="7426" width="3.85546875" style="26" customWidth="1"/>
    <col min="7427" max="7434" width="7.140625" style="26" customWidth="1"/>
    <col min="7435" max="7680" width="9.140625" style="26"/>
    <col min="7681" max="7681" width="7.140625" style="26" customWidth="1"/>
    <col min="7682" max="7682" width="3.85546875" style="26" customWidth="1"/>
    <col min="7683" max="7690" width="7.140625" style="26" customWidth="1"/>
    <col min="7691" max="7936" width="9.140625" style="26"/>
    <col min="7937" max="7937" width="7.140625" style="26" customWidth="1"/>
    <col min="7938" max="7938" width="3.85546875" style="26" customWidth="1"/>
    <col min="7939" max="7946" width="7.140625" style="26" customWidth="1"/>
    <col min="7947" max="8192" width="9.140625" style="26"/>
    <col min="8193" max="8193" width="7.140625" style="26" customWidth="1"/>
    <col min="8194" max="8194" width="3.85546875" style="26" customWidth="1"/>
    <col min="8195" max="8202" width="7.140625" style="26" customWidth="1"/>
    <col min="8203" max="8448" width="9.140625" style="26"/>
    <col min="8449" max="8449" width="7.140625" style="26" customWidth="1"/>
    <col min="8450" max="8450" width="3.85546875" style="26" customWidth="1"/>
    <col min="8451" max="8458" width="7.140625" style="26" customWidth="1"/>
    <col min="8459" max="8704" width="9.140625" style="26"/>
    <col min="8705" max="8705" width="7.140625" style="26" customWidth="1"/>
    <col min="8706" max="8706" width="3.85546875" style="26" customWidth="1"/>
    <col min="8707" max="8714" width="7.140625" style="26" customWidth="1"/>
    <col min="8715" max="8960" width="9.140625" style="26"/>
    <col min="8961" max="8961" width="7.140625" style="26" customWidth="1"/>
    <col min="8962" max="8962" width="3.85546875" style="26" customWidth="1"/>
    <col min="8963" max="8970" width="7.140625" style="26" customWidth="1"/>
    <col min="8971" max="9216" width="9.140625" style="26"/>
    <col min="9217" max="9217" width="7.140625" style="26" customWidth="1"/>
    <col min="9218" max="9218" width="3.85546875" style="26" customWidth="1"/>
    <col min="9219" max="9226" width="7.140625" style="26" customWidth="1"/>
    <col min="9227" max="9472" width="9.140625" style="26"/>
    <col min="9473" max="9473" width="7.140625" style="26" customWidth="1"/>
    <col min="9474" max="9474" width="3.85546875" style="26" customWidth="1"/>
    <col min="9475" max="9482" width="7.140625" style="26" customWidth="1"/>
    <col min="9483" max="9728" width="9.140625" style="26"/>
    <col min="9729" max="9729" width="7.140625" style="26" customWidth="1"/>
    <col min="9730" max="9730" width="3.85546875" style="26" customWidth="1"/>
    <col min="9731" max="9738" width="7.140625" style="26" customWidth="1"/>
    <col min="9739" max="9984" width="9.140625" style="26"/>
    <col min="9985" max="9985" width="7.140625" style="26" customWidth="1"/>
    <col min="9986" max="9986" width="3.85546875" style="26" customWidth="1"/>
    <col min="9987" max="9994" width="7.140625" style="26" customWidth="1"/>
    <col min="9995" max="10240" width="9.140625" style="26"/>
    <col min="10241" max="10241" width="7.140625" style="26" customWidth="1"/>
    <col min="10242" max="10242" width="3.85546875" style="26" customWidth="1"/>
    <col min="10243" max="10250" width="7.140625" style="26" customWidth="1"/>
    <col min="10251" max="10496" width="9.140625" style="26"/>
    <col min="10497" max="10497" width="7.140625" style="26" customWidth="1"/>
    <col min="10498" max="10498" width="3.85546875" style="26" customWidth="1"/>
    <col min="10499" max="10506" width="7.140625" style="26" customWidth="1"/>
    <col min="10507" max="10752" width="9.140625" style="26"/>
    <col min="10753" max="10753" width="7.140625" style="26" customWidth="1"/>
    <col min="10754" max="10754" width="3.85546875" style="26" customWidth="1"/>
    <col min="10755" max="10762" width="7.140625" style="26" customWidth="1"/>
    <col min="10763" max="11008" width="9.140625" style="26"/>
    <col min="11009" max="11009" width="7.140625" style="26" customWidth="1"/>
    <col min="11010" max="11010" width="3.85546875" style="26" customWidth="1"/>
    <col min="11011" max="11018" width="7.140625" style="26" customWidth="1"/>
    <col min="11019" max="11264" width="9.140625" style="26"/>
    <col min="11265" max="11265" width="7.140625" style="26" customWidth="1"/>
    <col min="11266" max="11266" width="3.85546875" style="26" customWidth="1"/>
    <col min="11267" max="11274" width="7.140625" style="26" customWidth="1"/>
    <col min="11275" max="11520" width="9.140625" style="26"/>
    <col min="11521" max="11521" width="7.140625" style="26" customWidth="1"/>
    <col min="11522" max="11522" width="3.85546875" style="26" customWidth="1"/>
    <col min="11523" max="11530" width="7.140625" style="26" customWidth="1"/>
    <col min="11531" max="11776" width="9.140625" style="26"/>
    <col min="11777" max="11777" width="7.140625" style="26" customWidth="1"/>
    <col min="11778" max="11778" width="3.85546875" style="26" customWidth="1"/>
    <col min="11779" max="11786" width="7.140625" style="26" customWidth="1"/>
    <col min="11787" max="12032" width="9.140625" style="26"/>
    <col min="12033" max="12033" width="7.140625" style="26" customWidth="1"/>
    <col min="12034" max="12034" width="3.85546875" style="26" customWidth="1"/>
    <col min="12035" max="12042" width="7.140625" style="26" customWidth="1"/>
    <col min="12043" max="12288" width="9.140625" style="26"/>
    <col min="12289" max="12289" width="7.140625" style="26" customWidth="1"/>
    <col min="12290" max="12290" width="3.85546875" style="26" customWidth="1"/>
    <col min="12291" max="12298" width="7.140625" style="26" customWidth="1"/>
    <col min="12299" max="12544" width="9.140625" style="26"/>
    <col min="12545" max="12545" width="7.140625" style="26" customWidth="1"/>
    <col min="12546" max="12546" width="3.85546875" style="26" customWidth="1"/>
    <col min="12547" max="12554" width="7.140625" style="26" customWidth="1"/>
    <col min="12555" max="12800" width="9.140625" style="26"/>
    <col min="12801" max="12801" width="7.140625" style="26" customWidth="1"/>
    <col min="12802" max="12802" width="3.85546875" style="26" customWidth="1"/>
    <col min="12803" max="12810" width="7.140625" style="26" customWidth="1"/>
    <col min="12811" max="13056" width="9.140625" style="26"/>
    <col min="13057" max="13057" width="7.140625" style="26" customWidth="1"/>
    <col min="13058" max="13058" width="3.85546875" style="26" customWidth="1"/>
    <col min="13059" max="13066" width="7.140625" style="26" customWidth="1"/>
    <col min="13067" max="13312" width="9.140625" style="26"/>
    <col min="13313" max="13313" width="7.140625" style="26" customWidth="1"/>
    <col min="13314" max="13314" width="3.85546875" style="26" customWidth="1"/>
    <col min="13315" max="13322" width="7.140625" style="26" customWidth="1"/>
    <col min="13323" max="13568" width="9.140625" style="26"/>
    <col min="13569" max="13569" width="7.140625" style="26" customWidth="1"/>
    <col min="13570" max="13570" width="3.85546875" style="26" customWidth="1"/>
    <col min="13571" max="13578" width="7.140625" style="26" customWidth="1"/>
    <col min="13579" max="13824" width="9.140625" style="26"/>
    <col min="13825" max="13825" width="7.140625" style="26" customWidth="1"/>
    <col min="13826" max="13826" width="3.85546875" style="26" customWidth="1"/>
    <col min="13827" max="13834" width="7.140625" style="26" customWidth="1"/>
    <col min="13835" max="14080" width="9.140625" style="26"/>
    <col min="14081" max="14081" width="7.140625" style="26" customWidth="1"/>
    <col min="14082" max="14082" width="3.85546875" style="26" customWidth="1"/>
    <col min="14083" max="14090" width="7.140625" style="26" customWidth="1"/>
    <col min="14091" max="14336" width="9.140625" style="26"/>
    <col min="14337" max="14337" width="7.140625" style="26" customWidth="1"/>
    <col min="14338" max="14338" width="3.85546875" style="26" customWidth="1"/>
    <col min="14339" max="14346" width="7.140625" style="26" customWidth="1"/>
    <col min="14347" max="14592" width="9.140625" style="26"/>
    <col min="14593" max="14593" width="7.140625" style="26" customWidth="1"/>
    <col min="14594" max="14594" width="3.85546875" style="26" customWidth="1"/>
    <col min="14595" max="14602" width="7.140625" style="26" customWidth="1"/>
    <col min="14603" max="14848" width="9.140625" style="26"/>
    <col min="14849" max="14849" width="7.140625" style="26" customWidth="1"/>
    <col min="14850" max="14850" width="3.85546875" style="26" customWidth="1"/>
    <col min="14851" max="14858" width="7.140625" style="26" customWidth="1"/>
    <col min="14859" max="15104" width="9.140625" style="26"/>
    <col min="15105" max="15105" width="7.140625" style="26" customWidth="1"/>
    <col min="15106" max="15106" width="3.85546875" style="26" customWidth="1"/>
    <col min="15107" max="15114" width="7.140625" style="26" customWidth="1"/>
    <col min="15115" max="15360" width="9.140625" style="26"/>
    <col min="15361" max="15361" width="7.140625" style="26" customWidth="1"/>
    <col min="15362" max="15362" width="3.85546875" style="26" customWidth="1"/>
    <col min="15363" max="15370" width="7.140625" style="26" customWidth="1"/>
    <col min="15371" max="15616" width="9.140625" style="26"/>
    <col min="15617" max="15617" width="7.140625" style="26" customWidth="1"/>
    <col min="15618" max="15618" width="3.85546875" style="26" customWidth="1"/>
    <col min="15619" max="15626" width="7.140625" style="26" customWidth="1"/>
    <col min="15627" max="15872" width="9.140625" style="26"/>
    <col min="15873" max="15873" width="7.140625" style="26" customWidth="1"/>
    <col min="15874" max="15874" width="3.85546875" style="26" customWidth="1"/>
    <col min="15875" max="15882" width="7.140625" style="26" customWidth="1"/>
    <col min="15883" max="16128" width="9.140625" style="26"/>
    <col min="16129" max="16129" width="7.140625" style="26" customWidth="1"/>
    <col min="16130" max="16130" width="3.85546875" style="26" customWidth="1"/>
    <col min="16131" max="16138" width="7.140625" style="26" customWidth="1"/>
    <col min="16139" max="16384" width="9.140625" style="26"/>
  </cols>
  <sheetData>
    <row r="1" spans="1:13" ht="31.5" customHeight="1" x14ac:dyDescent="0.4">
      <c r="A1" s="162" t="s">
        <v>29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3" s="27" customFormat="1" ht="51" customHeight="1" x14ac:dyDescent="0.35">
      <c r="A2" s="163" t="s">
        <v>120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</row>
    <row r="3" spans="1:13" s="27" customFormat="1" ht="20.25" customHeight="1" x14ac:dyDescent="0.35">
      <c r="A3" s="164" t="s">
        <v>58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13" s="27" customFormat="1" ht="23.25" x14ac:dyDescent="0.35">
      <c r="A4" s="164" t="s">
        <v>59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</row>
    <row r="5" spans="1:13" x14ac:dyDescent="0.3">
      <c r="B5" s="28"/>
    </row>
    <row r="6" spans="1:13" s="27" customFormat="1" ht="21" x14ac:dyDescent="0.35">
      <c r="B6" s="27" t="s">
        <v>117</v>
      </c>
    </row>
    <row r="7" spans="1:13" s="27" customFormat="1" ht="21" x14ac:dyDescent="0.35">
      <c r="A7" s="27" t="s">
        <v>118</v>
      </c>
    </row>
    <row r="8" spans="1:13" s="27" customFormat="1" ht="21" x14ac:dyDescent="0.35">
      <c r="A8" s="27" t="s">
        <v>119</v>
      </c>
    </row>
    <row r="9" spans="1:13" s="27" customFormat="1" ht="21" x14ac:dyDescent="0.35">
      <c r="A9" s="53"/>
      <c r="B9" s="27" t="s">
        <v>114</v>
      </c>
      <c r="E9" s="56"/>
      <c r="F9" s="56"/>
      <c r="G9" s="56"/>
    </row>
    <row r="10" spans="1:13" s="27" customFormat="1" ht="21" x14ac:dyDescent="0.35">
      <c r="A10" s="27" t="s">
        <v>150</v>
      </c>
      <c r="E10" s="56"/>
      <c r="F10" s="56"/>
      <c r="G10" s="56"/>
    </row>
    <row r="11" spans="1:13" s="27" customFormat="1" ht="21" x14ac:dyDescent="0.35">
      <c r="A11" s="27" t="s">
        <v>151</v>
      </c>
    </row>
    <row r="12" spans="1:13" s="27" customFormat="1" ht="21" x14ac:dyDescent="0.35">
      <c r="A12" s="29" t="s">
        <v>148</v>
      </c>
      <c r="B12" s="29"/>
    </row>
    <row r="13" spans="1:13" s="27" customFormat="1" ht="21" x14ac:dyDescent="0.35">
      <c r="B13" s="27" t="s">
        <v>109</v>
      </c>
    </row>
    <row r="14" spans="1:13" s="27" customFormat="1" ht="21" x14ac:dyDescent="0.35">
      <c r="A14" s="27" t="s">
        <v>149</v>
      </c>
    </row>
    <row r="15" spans="1:13" s="27" customFormat="1" ht="21" x14ac:dyDescent="0.35">
      <c r="A15" s="27" t="s">
        <v>110</v>
      </c>
    </row>
    <row r="16" spans="1:13" s="27" customFormat="1" ht="21" x14ac:dyDescent="0.35">
      <c r="A16" s="27" t="s">
        <v>111</v>
      </c>
    </row>
    <row r="17" spans="1:1" s="27" customFormat="1" ht="21" x14ac:dyDescent="0.35">
      <c r="A17" s="27" t="s">
        <v>113</v>
      </c>
    </row>
    <row r="18" spans="1:1" s="27" customFormat="1" ht="21" x14ac:dyDescent="0.35">
      <c r="A18" s="27" t="s">
        <v>112</v>
      </c>
    </row>
    <row r="19" spans="1:1" s="27" customFormat="1" ht="21" x14ac:dyDescent="0.35">
      <c r="A19" s="30" t="s">
        <v>30</v>
      </c>
    </row>
    <row r="20" spans="1:1" s="27" customFormat="1" ht="21" x14ac:dyDescent="0.35">
      <c r="A20" s="27" t="s">
        <v>106</v>
      </c>
    </row>
    <row r="21" spans="1:1" s="27" customFormat="1" ht="21" x14ac:dyDescent="0.35">
      <c r="A21" s="31" t="s">
        <v>31</v>
      </c>
    </row>
    <row r="22" spans="1:1" s="27" customFormat="1" ht="21" x14ac:dyDescent="0.35">
      <c r="A22" s="31" t="s">
        <v>32</v>
      </c>
    </row>
    <row r="23" spans="1:1" s="27" customFormat="1" ht="21" x14ac:dyDescent="0.35">
      <c r="A23" s="27" t="s">
        <v>152</v>
      </c>
    </row>
  </sheetData>
  <mergeCells count="4">
    <mergeCell ref="A1:M1"/>
    <mergeCell ref="A2:M2"/>
    <mergeCell ref="A3:M3"/>
    <mergeCell ref="A4:M4"/>
  </mergeCells>
  <pageMargins left="0.51181102362204722" right="0" top="0.55118110236220474" bottom="0.74803149606299213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10" zoomScale="110" zoomScaleNormal="110" workbookViewId="0">
      <selection activeCell="A20" sqref="A20"/>
    </sheetView>
  </sheetViews>
  <sheetFormatPr defaultRowHeight="21" x14ac:dyDescent="0.35"/>
  <cols>
    <col min="1" max="1" width="27.140625" style="27" customWidth="1"/>
    <col min="2" max="2" width="26.140625" style="33" customWidth="1"/>
    <col min="3" max="3" width="24.140625" style="33" customWidth="1"/>
    <col min="4" max="4" width="10" style="27" customWidth="1"/>
    <col min="5" max="253" width="9.140625" style="27"/>
    <col min="254" max="254" width="19.28515625" style="27" customWidth="1"/>
    <col min="255" max="256" width="18" style="27" customWidth="1"/>
    <col min="257" max="257" width="10" style="27" customWidth="1"/>
    <col min="258" max="509" width="9.140625" style="27"/>
    <col min="510" max="510" width="19.28515625" style="27" customWidth="1"/>
    <col min="511" max="512" width="18" style="27" customWidth="1"/>
    <col min="513" max="513" width="10" style="27" customWidth="1"/>
    <col min="514" max="765" width="9.140625" style="27"/>
    <col min="766" max="766" width="19.28515625" style="27" customWidth="1"/>
    <col min="767" max="768" width="18" style="27" customWidth="1"/>
    <col min="769" max="769" width="10" style="27" customWidth="1"/>
    <col min="770" max="1021" width="9.140625" style="27"/>
    <col min="1022" max="1022" width="19.28515625" style="27" customWidth="1"/>
    <col min="1023" max="1024" width="18" style="27" customWidth="1"/>
    <col min="1025" max="1025" width="10" style="27" customWidth="1"/>
    <col min="1026" max="1277" width="9.140625" style="27"/>
    <col min="1278" max="1278" width="19.28515625" style="27" customWidth="1"/>
    <col min="1279" max="1280" width="18" style="27" customWidth="1"/>
    <col min="1281" max="1281" width="10" style="27" customWidth="1"/>
    <col min="1282" max="1533" width="9.140625" style="27"/>
    <col min="1534" max="1534" width="19.28515625" style="27" customWidth="1"/>
    <col min="1535" max="1536" width="18" style="27" customWidth="1"/>
    <col min="1537" max="1537" width="10" style="27" customWidth="1"/>
    <col min="1538" max="1789" width="9.140625" style="27"/>
    <col min="1790" max="1790" width="19.28515625" style="27" customWidth="1"/>
    <col min="1791" max="1792" width="18" style="27" customWidth="1"/>
    <col min="1793" max="1793" width="10" style="27" customWidth="1"/>
    <col min="1794" max="2045" width="9.140625" style="27"/>
    <col min="2046" max="2046" width="19.28515625" style="27" customWidth="1"/>
    <col min="2047" max="2048" width="18" style="27" customWidth="1"/>
    <col min="2049" max="2049" width="10" style="27" customWidth="1"/>
    <col min="2050" max="2301" width="9.140625" style="27"/>
    <col min="2302" max="2302" width="19.28515625" style="27" customWidth="1"/>
    <col min="2303" max="2304" width="18" style="27" customWidth="1"/>
    <col min="2305" max="2305" width="10" style="27" customWidth="1"/>
    <col min="2306" max="2557" width="9.140625" style="27"/>
    <col min="2558" max="2558" width="19.28515625" style="27" customWidth="1"/>
    <col min="2559" max="2560" width="18" style="27" customWidth="1"/>
    <col min="2561" max="2561" width="10" style="27" customWidth="1"/>
    <col min="2562" max="2813" width="9.140625" style="27"/>
    <col min="2814" max="2814" width="19.28515625" style="27" customWidth="1"/>
    <col min="2815" max="2816" width="18" style="27" customWidth="1"/>
    <col min="2817" max="2817" width="10" style="27" customWidth="1"/>
    <col min="2818" max="3069" width="9.140625" style="27"/>
    <col min="3070" max="3070" width="19.28515625" style="27" customWidth="1"/>
    <col min="3071" max="3072" width="18" style="27" customWidth="1"/>
    <col min="3073" max="3073" width="10" style="27" customWidth="1"/>
    <col min="3074" max="3325" width="9.140625" style="27"/>
    <col min="3326" max="3326" width="19.28515625" style="27" customWidth="1"/>
    <col min="3327" max="3328" width="18" style="27" customWidth="1"/>
    <col min="3329" max="3329" width="10" style="27" customWidth="1"/>
    <col min="3330" max="3581" width="9.140625" style="27"/>
    <col min="3582" max="3582" width="19.28515625" style="27" customWidth="1"/>
    <col min="3583" max="3584" width="18" style="27" customWidth="1"/>
    <col min="3585" max="3585" width="10" style="27" customWidth="1"/>
    <col min="3586" max="3837" width="9.140625" style="27"/>
    <col min="3838" max="3838" width="19.28515625" style="27" customWidth="1"/>
    <col min="3839" max="3840" width="18" style="27" customWidth="1"/>
    <col min="3841" max="3841" width="10" style="27" customWidth="1"/>
    <col min="3842" max="4093" width="9.140625" style="27"/>
    <col min="4094" max="4094" width="19.28515625" style="27" customWidth="1"/>
    <col min="4095" max="4096" width="18" style="27" customWidth="1"/>
    <col min="4097" max="4097" width="10" style="27" customWidth="1"/>
    <col min="4098" max="4349" width="9.140625" style="27"/>
    <col min="4350" max="4350" width="19.28515625" style="27" customWidth="1"/>
    <col min="4351" max="4352" width="18" style="27" customWidth="1"/>
    <col min="4353" max="4353" width="10" style="27" customWidth="1"/>
    <col min="4354" max="4605" width="9.140625" style="27"/>
    <col min="4606" max="4606" width="19.28515625" style="27" customWidth="1"/>
    <col min="4607" max="4608" width="18" style="27" customWidth="1"/>
    <col min="4609" max="4609" width="10" style="27" customWidth="1"/>
    <col min="4610" max="4861" width="9.140625" style="27"/>
    <col min="4862" max="4862" width="19.28515625" style="27" customWidth="1"/>
    <col min="4863" max="4864" width="18" style="27" customWidth="1"/>
    <col min="4865" max="4865" width="10" style="27" customWidth="1"/>
    <col min="4866" max="5117" width="9.140625" style="27"/>
    <col min="5118" max="5118" width="19.28515625" style="27" customWidth="1"/>
    <col min="5119" max="5120" width="18" style="27" customWidth="1"/>
    <col min="5121" max="5121" width="10" style="27" customWidth="1"/>
    <col min="5122" max="5373" width="9.140625" style="27"/>
    <col min="5374" max="5374" width="19.28515625" style="27" customWidth="1"/>
    <col min="5375" max="5376" width="18" style="27" customWidth="1"/>
    <col min="5377" max="5377" width="10" style="27" customWidth="1"/>
    <col min="5378" max="5629" width="9.140625" style="27"/>
    <col min="5630" max="5630" width="19.28515625" style="27" customWidth="1"/>
    <col min="5631" max="5632" width="18" style="27" customWidth="1"/>
    <col min="5633" max="5633" width="10" style="27" customWidth="1"/>
    <col min="5634" max="5885" width="9.140625" style="27"/>
    <col min="5886" max="5886" width="19.28515625" style="27" customWidth="1"/>
    <col min="5887" max="5888" width="18" style="27" customWidth="1"/>
    <col min="5889" max="5889" width="10" style="27" customWidth="1"/>
    <col min="5890" max="6141" width="9.140625" style="27"/>
    <col min="6142" max="6142" width="19.28515625" style="27" customWidth="1"/>
    <col min="6143" max="6144" width="18" style="27" customWidth="1"/>
    <col min="6145" max="6145" width="10" style="27" customWidth="1"/>
    <col min="6146" max="6397" width="9.140625" style="27"/>
    <col min="6398" max="6398" width="19.28515625" style="27" customWidth="1"/>
    <col min="6399" max="6400" width="18" style="27" customWidth="1"/>
    <col min="6401" max="6401" width="10" style="27" customWidth="1"/>
    <col min="6402" max="6653" width="9.140625" style="27"/>
    <col min="6654" max="6654" width="19.28515625" style="27" customWidth="1"/>
    <col min="6655" max="6656" width="18" style="27" customWidth="1"/>
    <col min="6657" max="6657" width="10" style="27" customWidth="1"/>
    <col min="6658" max="6909" width="9.140625" style="27"/>
    <col min="6910" max="6910" width="19.28515625" style="27" customWidth="1"/>
    <col min="6911" max="6912" width="18" style="27" customWidth="1"/>
    <col min="6913" max="6913" width="10" style="27" customWidth="1"/>
    <col min="6914" max="7165" width="9.140625" style="27"/>
    <col min="7166" max="7166" width="19.28515625" style="27" customWidth="1"/>
    <col min="7167" max="7168" width="18" style="27" customWidth="1"/>
    <col min="7169" max="7169" width="10" style="27" customWidth="1"/>
    <col min="7170" max="7421" width="9.140625" style="27"/>
    <col min="7422" max="7422" width="19.28515625" style="27" customWidth="1"/>
    <col min="7423" max="7424" width="18" style="27" customWidth="1"/>
    <col min="7425" max="7425" width="10" style="27" customWidth="1"/>
    <col min="7426" max="7677" width="9.140625" style="27"/>
    <col min="7678" max="7678" width="19.28515625" style="27" customWidth="1"/>
    <col min="7679" max="7680" width="18" style="27" customWidth="1"/>
    <col min="7681" max="7681" width="10" style="27" customWidth="1"/>
    <col min="7682" max="7933" width="9.140625" style="27"/>
    <col min="7934" max="7934" width="19.28515625" style="27" customWidth="1"/>
    <col min="7935" max="7936" width="18" style="27" customWidth="1"/>
    <col min="7937" max="7937" width="10" style="27" customWidth="1"/>
    <col min="7938" max="8189" width="9.140625" style="27"/>
    <col min="8190" max="8190" width="19.28515625" style="27" customWidth="1"/>
    <col min="8191" max="8192" width="18" style="27" customWidth="1"/>
    <col min="8193" max="8193" width="10" style="27" customWidth="1"/>
    <col min="8194" max="8445" width="9.140625" style="27"/>
    <col min="8446" max="8446" width="19.28515625" style="27" customWidth="1"/>
    <col min="8447" max="8448" width="18" style="27" customWidth="1"/>
    <col min="8449" max="8449" width="10" style="27" customWidth="1"/>
    <col min="8450" max="8701" width="9.140625" style="27"/>
    <col min="8702" max="8702" width="19.28515625" style="27" customWidth="1"/>
    <col min="8703" max="8704" width="18" style="27" customWidth="1"/>
    <col min="8705" max="8705" width="10" style="27" customWidth="1"/>
    <col min="8706" max="8957" width="9.140625" style="27"/>
    <col min="8958" max="8958" width="19.28515625" style="27" customWidth="1"/>
    <col min="8959" max="8960" width="18" style="27" customWidth="1"/>
    <col min="8961" max="8961" width="10" style="27" customWidth="1"/>
    <col min="8962" max="9213" width="9.140625" style="27"/>
    <col min="9214" max="9214" width="19.28515625" style="27" customWidth="1"/>
    <col min="9215" max="9216" width="18" style="27" customWidth="1"/>
    <col min="9217" max="9217" width="10" style="27" customWidth="1"/>
    <col min="9218" max="9469" width="9.140625" style="27"/>
    <col min="9470" max="9470" width="19.28515625" style="27" customWidth="1"/>
    <col min="9471" max="9472" width="18" style="27" customWidth="1"/>
    <col min="9473" max="9473" width="10" style="27" customWidth="1"/>
    <col min="9474" max="9725" width="9.140625" style="27"/>
    <col min="9726" max="9726" width="19.28515625" style="27" customWidth="1"/>
    <col min="9727" max="9728" width="18" style="27" customWidth="1"/>
    <col min="9729" max="9729" width="10" style="27" customWidth="1"/>
    <col min="9730" max="9981" width="9.140625" style="27"/>
    <col min="9982" max="9982" width="19.28515625" style="27" customWidth="1"/>
    <col min="9983" max="9984" width="18" style="27" customWidth="1"/>
    <col min="9985" max="9985" width="10" style="27" customWidth="1"/>
    <col min="9986" max="10237" width="9.140625" style="27"/>
    <col min="10238" max="10238" width="19.28515625" style="27" customWidth="1"/>
    <col min="10239" max="10240" width="18" style="27" customWidth="1"/>
    <col min="10241" max="10241" width="10" style="27" customWidth="1"/>
    <col min="10242" max="10493" width="9.140625" style="27"/>
    <col min="10494" max="10494" width="19.28515625" style="27" customWidth="1"/>
    <col min="10495" max="10496" width="18" style="27" customWidth="1"/>
    <col min="10497" max="10497" width="10" style="27" customWidth="1"/>
    <col min="10498" max="10749" width="9.140625" style="27"/>
    <col min="10750" max="10750" width="19.28515625" style="27" customWidth="1"/>
    <col min="10751" max="10752" width="18" style="27" customWidth="1"/>
    <col min="10753" max="10753" width="10" style="27" customWidth="1"/>
    <col min="10754" max="11005" width="9.140625" style="27"/>
    <col min="11006" max="11006" width="19.28515625" style="27" customWidth="1"/>
    <col min="11007" max="11008" width="18" style="27" customWidth="1"/>
    <col min="11009" max="11009" width="10" style="27" customWidth="1"/>
    <col min="11010" max="11261" width="9.140625" style="27"/>
    <col min="11262" max="11262" width="19.28515625" style="27" customWidth="1"/>
    <col min="11263" max="11264" width="18" style="27" customWidth="1"/>
    <col min="11265" max="11265" width="10" style="27" customWidth="1"/>
    <col min="11266" max="11517" width="9.140625" style="27"/>
    <col min="11518" max="11518" width="19.28515625" style="27" customWidth="1"/>
    <col min="11519" max="11520" width="18" style="27" customWidth="1"/>
    <col min="11521" max="11521" width="10" style="27" customWidth="1"/>
    <col min="11522" max="11773" width="9.140625" style="27"/>
    <col min="11774" max="11774" width="19.28515625" style="27" customWidth="1"/>
    <col min="11775" max="11776" width="18" style="27" customWidth="1"/>
    <col min="11777" max="11777" width="10" style="27" customWidth="1"/>
    <col min="11778" max="12029" width="9.140625" style="27"/>
    <col min="12030" max="12030" width="19.28515625" style="27" customWidth="1"/>
    <col min="12031" max="12032" width="18" style="27" customWidth="1"/>
    <col min="12033" max="12033" width="10" style="27" customWidth="1"/>
    <col min="12034" max="12285" width="9.140625" style="27"/>
    <col min="12286" max="12286" width="19.28515625" style="27" customWidth="1"/>
    <col min="12287" max="12288" width="18" style="27" customWidth="1"/>
    <col min="12289" max="12289" width="10" style="27" customWidth="1"/>
    <col min="12290" max="12541" width="9.140625" style="27"/>
    <col min="12542" max="12542" width="19.28515625" style="27" customWidth="1"/>
    <col min="12543" max="12544" width="18" style="27" customWidth="1"/>
    <col min="12545" max="12545" width="10" style="27" customWidth="1"/>
    <col min="12546" max="12797" width="9.140625" style="27"/>
    <col min="12798" max="12798" width="19.28515625" style="27" customWidth="1"/>
    <col min="12799" max="12800" width="18" style="27" customWidth="1"/>
    <col min="12801" max="12801" width="10" style="27" customWidth="1"/>
    <col min="12802" max="13053" width="9.140625" style="27"/>
    <col min="13054" max="13054" width="19.28515625" style="27" customWidth="1"/>
    <col min="13055" max="13056" width="18" style="27" customWidth="1"/>
    <col min="13057" max="13057" width="10" style="27" customWidth="1"/>
    <col min="13058" max="13309" width="9.140625" style="27"/>
    <col min="13310" max="13310" width="19.28515625" style="27" customWidth="1"/>
    <col min="13311" max="13312" width="18" style="27" customWidth="1"/>
    <col min="13313" max="13313" width="10" style="27" customWidth="1"/>
    <col min="13314" max="13565" width="9.140625" style="27"/>
    <col min="13566" max="13566" width="19.28515625" style="27" customWidth="1"/>
    <col min="13567" max="13568" width="18" style="27" customWidth="1"/>
    <col min="13569" max="13569" width="10" style="27" customWidth="1"/>
    <col min="13570" max="13821" width="9.140625" style="27"/>
    <col min="13822" max="13822" width="19.28515625" style="27" customWidth="1"/>
    <col min="13823" max="13824" width="18" style="27" customWidth="1"/>
    <col min="13825" max="13825" width="10" style="27" customWidth="1"/>
    <col min="13826" max="14077" width="9.140625" style="27"/>
    <col min="14078" max="14078" width="19.28515625" style="27" customWidth="1"/>
    <col min="14079" max="14080" width="18" style="27" customWidth="1"/>
    <col min="14081" max="14081" width="10" style="27" customWidth="1"/>
    <col min="14082" max="14333" width="9.140625" style="27"/>
    <col min="14334" max="14334" width="19.28515625" style="27" customWidth="1"/>
    <col min="14335" max="14336" width="18" style="27" customWidth="1"/>
    <col min="14337" max="14337" width="10" style="27" customWidth="1"/>
    <col min="14338" max="14589" width="9.140625" style="27"/>
    <col min="14590" max="14590" width="19.28515625" style="27" customWidth="1"/>
    <col min="14591" max="14592" width="18" style="27" customWidth="1"/>
    <col min="14593" max="14593" width="10" style="27" customWidth="1"/>
    <col min="14594" max="14845" width="9.140625" style="27"/>
    <col min="14846" max="14846" width="19.28515625" style="27" customWidth="1"/>
    <col min="14847" max="14848" width="18" style="27" customWidth="1"/>
    <col min="14849" max="14849" width="10" style="27" customWidth="1"/>
    <col min="14850" max="15101" width="9.140625" style="27"/>
    <col min="15102" max="15102" width="19.28515625" style="27" customWidth="1"/>
    <col min="15103" max="15104" width="18" style="27" customWidth="1"/>
    <col min="15105" max="15105" width="10" style="27" customWidth="1"/>
    <col min="15106" max="15357" width="9.140625" style="27"/>
    <col min="15358" max="15358" width="19.28515625" style="27" customWidth="1"/>
    <col min="15359" max="15360" width="18" style="27" customWidth="1"/>
    <col min="15361" max="15361" width="10" style="27" customWidth="1"/>
    <col min="15362" max="15613" width="9.140625" style="27"/>
    <col min="15614" max="15614" width="19.28515625" style="27" customWidth="1"/>
    <col min="15615" max="15616" width="18" style="27" customWidth="1"/>
    <col min="15617" max="15617" width="10" style="27" customWidth="1"/>
    <col min="15618" max="15869" width="9.140625" style="27"/>
    <col min="15870" max="15870" width="19.28515625" style="27" customWidth="1"/>
    <col min="15871" max="15872" width="18" style="27" customWidth="1"/>
    <col min="15873" max="15873" width="10" style="27" customWidth="1"/>
    <col min="15874" max="16125" width="9.140625" style="27"/>
    <col min="16126" max="16126" width="19.28515625" style="27" customWidth="1"/>
    <col min="16127" max="16128" width="18" style="27" customWidth="1"/>
    <col min="16129" max="16129" width="10" style="27" customWidth="1"/>
    <col min="16130" max="16384" width="9.140625" style="27"/>
  </cols>
  <sheetData>
    <row r="1" spans="1:5" x14ac:dyDescent="0.35">
      <c r="A1" s="165" t="s">
        <v>99</v>
      </c>
      <c r="B1" s="165"/>
      <c r="C1" s="165"/>
      <c r="D1" s="165"/>
      <c r="E1" s="165"/>
    </row>
    <row r="2" spans="1:5" x14ac:dyDescent="0.35">
      <c r="A2" s="55"/>
      <c r="B2" s="55"/>
      <c r="C2" s="55"/>
      <c r="D2" s="55"/>
      <c r="E2" s="55"/>
    </row>
    <row r="3" spans="1:5" ht="48.75" customHeight="1" x14ac:dyDescent="0.35">
      <c r="A3" s="163" t="s">
        <v>121</v>
      </c>
      <c r="B3" s="166"/>
      <c r="C3" s="166"/>
      <c r="D3" s="166"/>
      <c r="E3" s="166"/>
    </row>
    <row r="4" spans="1:5" ht="23.25" x14ac:dyDescent="0.35">
      <c r="A4" s="164" t="s">
        <v>58</v>
      </c>
      <c r="B4" s="164"/>
      <c r="C4" s="164"/>
      <c r="D4" s="164"/>
      <c r="E4" s="164"/>
    </row>
    <row r="5" spans="1:5" ht="23.25" x14ac:dyDescent="0.35">
      <c r="A5" s="164" t="s">
        <v>59</v>
      </c>
      <c r="B5" s="164"/>
      <c r="C5" s="164"/>
      <c r="D5" s="164"/>
      <c r="E5" s="164"/>
    </row>
    <row r="6" spans="1:5" x14ac:dyDescent="0.35">
      <c r="A6" s="32"/>
      <c r="B6" s="32"/>
      <c r="C6" s="32"/>
      <c r="D6" s="32"/>
    </row>
    <row r="7" spans="1:5" x14ac:dyDescent="0.35">
      <c r="A7" s="53" t="s">
        <v>132</v>
      </c>
      <c r="B7" s="53"/>
      <c r="C7" s="53"/>
      <c r="D7" s="53"/>
      <c r="E7" s="53"/>
    </row>
    <row r="8" spans="1:5" x14ac:dyDescent="0.35">
      <c r="A8" s="53" t="s">
        <v>131</v>
      </c>
      <c r="B8" s="53"/>
      <c r="C8" s="53"/>
      <c r="D8" s="53"/>
      <c r="E8" s="53"/>
    </row>
    <row r="9" spans="1:5" x14ac:dyDescent="0.35">
      <c r="A9" s="53" t="s">
        <v>133</v>
      </c>
      <c r="B9" s="53"/>
      <c r="C9" s="53"/>
      <c r="D9" s="53"/>
      <c r="E9" s="53"/>
    </row>
    <row r="10" spans="1:5" x14ac:dyDescent="0.35">
      <c r="A10" s="33"/>
    </row>
    <row r="11" spans="1:5" x14ac:dyDescent="0.35">
      <c r="A11" s="31" t="s">
        <v>33</v>
      </c>
      <c r="B11" s="58"/>
      <c r="C11" s="58"/>
    </row>
    <row r="12" spans="1:5" x14ac:dyDescent="0.35">
      <c r="A12" s="31"/>
    </row>
    <row r="13" spans="1:5" x14ac:dyDescent="0.35">
      <c r="A13" s="31" t="s">
        <v>96</v>
      </c>
    </row>
    <row r="15" spans="1:5" s="34" customFormat="1" x14ac:dyDescent="0.2">
      <c r="A15" s="167" t="s">
        <v>1</v>
      </c>
      <c r="B15" s="169" t="s">
        <v>34</v>
      </c>
      <c r="C15" s="170"/>
    </row>
    <row r="16" spans="1:5" x14ac:dyDescent="0.35">
      <c r="A16" s="168"/>
      <c r="B16" s="35" t="s">
        <v>35</v>
      </c>
      <c r="C16" s="35" t="s">
        <v>36</v>
      </c>
    </row>
    <row r="17" spans="1:3" x14ac:dyDescent="0.35">
      <c r="A17" s="84" t="s">
        <v>23</v>
      </c>
      <c r="B17" s="148">
        <f>Sheet1!D79</f>
        <v>67</v>
      </c>
      <c r="C17" s="36">
        <f>B17*100/$B$20</f>
        <v>89.333333333333329</v>
      </c>
    </row>
    <row r="18" spans="1:3" x14ac:dyDescent="0.35">
      <c r="A18" s="84" t="s">
        <v>28</v>
      </c>
      <c r="B18" s="148">
        <f>Sheet1!D80</f>
        <v>4</v>
      </c>
      <c r="C18" s="36">
        <f>B18*100/$B$20</f>
        <v>5.333333333333333</v>
      </c>
    </row>
    <row r="19" spans="1:3" x14ac:dyDescent="0.35">
      <c r="A19" s="84" t="s">
        <v>25</v>
      </c>
      <c r="B19" s="148">
        <f>Sheet1!D81</f>
        <v>4</v>
      </c>
      <c r="C19" s="36">
        <f>B19*100/$B$20</f>
        <v>5.333333333333333</v>
      </c>
    </row>
    <row r="20" spans="1:3" x14ac:dyDescent="0.35">
      <c r="A20" s="161" t="s">
        <v>37</v>
      </c>
      <c r="B20" s="37">
        <f>SUM(B17:B19)</f>
        <v>75</v>
      </c>
      <c r="C20" s="78">
        <f>SUM(C17:C19)</f>
        <v>99.999999999999986</v>
      </c>
    </row>
    <row r="22" spans="1:3" x14ac:dyDescent="0.35">
      <c r="A22" s="29" t="s">
        <v>135</v>
      </c>
    </row>
    <row r="23" spans="1:3" x14ac:dyDescent="0.35">
      <c r="A23" s="29" t="s">
        <v>134</v>
      </c>
    </row>
    <row r="24" spans="1:3" x14ac:dyDescent="0.35">
      <c r="A24" s="29"/>
    </row>
  </sheetData>
  <mergeCells count="6">
    <mergeCell ref="A1:E1"/>
    <mergeCell ref="A3:E3"/>
    <mergeCell ref="A4:E4"/>
    <mergeCell ref="A5:E5"/>
    <mergeCell ref="A15:A16"/>
    <mergeCell ref="B15:C15"/>
  </mergeCells>
  <pageMargins left="0.51181102362204722" right="0" top="0.55118110236220474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110" zoomScaleNormal="110" workbookViewId="0">
      <selection activeCell="J16" sqref="J16"/>
    </sheetView>
  </sheetViews>
  <sheetFormatPr defaultRowHeight="12.75" x14ac:dyDescent="0.2"/>
  <cols>
    <col min="4" max="4" width="16.140625" customWidth="1"/>
    <col min="5" max="5" width="10.42578125" customWidth="1"/>
    <col min="6" max="6" width="11" customWidth="1"/>
  </cols>
  <sheetData>
    <row r="1" spans="1:9" s="57" customFormat="1" ht="18" customHeight="1" x14ac:dyDescent="0.2">
      <c r="A1" s="172" t="s">
        <v>73</v>
      </c>
      <c r="B1" s="173"/>
      <c r="C1" s="173"/>
      <c r="D1" s="173"/>
      <c r="E1" s="173"/>
      <c r="F1" s="173"/>
      <c r="G1" s="173"/>
      <c r="H1" s="173"/>
      <c r="I1" s="173"/>
    </row>
    <row r="2" spans="1:9" s="57" customFormat="1" ht="18" customHeight="1" x14ac:dyDescent="0.2">
      <c r="A2" s="67"/>
      <c r="B2" s="66"/>
      <c r="C2" s="66"/>
      <c r="D2" s="66"/>
      <c r="E2" s="66"/>
      <c r="F2" s="66"/>
      <c r="G2" s="66"/>
      <c r="H2" s="66"/>
      <c r="I2" s="66"/>
    </row>
    <row r="3" spans="1:9" s="27" customFormat="1" ht="21" x14ac:dyDescent="0.35">
      <c r="A3" s="60" t="s">
        <v>101</v>
      </c>
      <c r="E3" s="56"/>
      <c r="F3" s="56"/>
      <c r="G3" s="56"/>
    </row>
    <row r="4" spans="1:9" s="27" customFormat="1" ht="21" x14ac:dyDescent="0.35">
      <c r="A4" s="60"/>
      <c r="B4" s="27" t="s">
        <v>100</v>
      </c>
      <c r="E4" s="56"/>
      <c r="F4" s="56"/>
      <c r="G4" s="56"/>
    </row>
    <row r="5" spans="1:9" s="27" customFormat="1" ht="21.75" thickBot="1" x14ac:dyDescent="0.4">
      <c r="E5" s="56"/>
      <c r="F5" s="56"/>
      <c r="G5" s="56"/>
    </row>
    <row r="6" spans="1:9" s="27" customFormat="1" ht="22.5" thickTop="1" thickBot="1" x14ac:dyDescent="0.4">
      <c r="B6" s="171" t="s">
        <v>82</v>
      </c>
      <c r="C6" s="171"/>
      <c r="D6" s="171"/>
      <c r="E6" s="61" t="s">
        <v>41</v>
      </c>
      <c r="F6" s="61" t="s">
        <v>42</v>
      </c>
      <c r="G6" s="56"/>
    </row>
    <row r="7" spans="1:9" s="27" customFormat="1" ht="21.75" thickTop="1" x14ac:dyDescent="0.35">
      <c r="B7" s="174" t="s">
        <v>87</v>
      </c>
      <c r="C7" s="174"/>
      <c r="D7" s="174"/>
      <c r="E7" s="75">
        <f>Sheet1!F79</f>
        <v>61</v>
      </c>
      <c r="F7" s="76">
        <f>E7*100/$E$13</f>
        <v>55.963302752293579</v>
      </c>
      <c r="G7" s="56"/>
    </row>
    <row r="8" spans="1:9" s="27" customFormat="1" ht="21" x14ac:dyDescent="0.35">
      <c r="B8" s="175" t="s">
        <v>83</v>
      </c>
      <c r="C8" s="175"/>
      <c r="D8" s="175"/>
      <c r="E8" s="75">
        <f>Sheet1!G79</f>
        <v>10</v>
      </c>
      <c r="F8" s="77">
        <f t="shared" ref="F8:F12" si="0">E8*100/$E$13</f>
        <v>9.1743119266055047</v>
      </c>
      <c r="G8" s="56"/>
    </row>
    <row r="9" spans="1:9" s="27" customFormat="1" ht="21" x14ac:dyDescent="0.35">
      <c r="B9" s="62" t="s">
        <v>40</v>
      </c>
      <c r="C9" s="62"/>
      <c r="D9" s="62"/>
      <c r="E9" s="75">
        <f>Sheet1!H79</f>
        <v>29</v>
      </c>
      <c r="F9" s="77">
        <f t="shared" si="0"/>
        <v>26.605504587155963</v>
      </c>
      <c r="G9" s="56"/>
    </row>
    <row r="10" spans="1:9" s="27" customFormat="1" ht="21" x14ac:dyDescent="0.35">
      <c r="B10" s="175" t="s">
        <v>84</v>
      </c>
      <c r="C10" s="175"/>
      <c r="D10" s="175"/>
      <c r="E10" s="75">
        <f>Sheet1!I79</f>
        <v>5</v>
      </c>
      <c r="F10" s="77">
        <f t="shared" si="0"/>
        <v>4.5871559633027523</v>
      </c>
      <c r="G10" s="56"/>
    </row>
    <row r="11" spans="1:9" s="27" customFormat="1" ht="21" x14ac:dyDescent="0.35">
      <c r="B11" s="175" t="s">
        <v>85</v>
      </c>
      <c r="C11" s="175"/>
      <c r="D11" s="175"/>
      <c r="E11" s="75">
        <f>Sheet1!J79</f>
        <v>2</v>
      </c>
      <c r="F11" s="77">
        <f t="shared" si="0"/>
        <v>1.834862385321101</v>
      </c>
      <c r="G11" s="56"/>
    </row>
    <row r="12" spans="1:9" s="27" customFormat="1" ht="21.75" thickBot="1" x14ac:dyDescent="0.4">
      <c r="B12" s="175" t="s">
        <v>86</v>
      </c>
      <c r="C12" s="175"/>
      <c r="D12" s="175"/>
      <c r="E12" s="75">
        <f>Sheet1!K79</f>
        <v>2</v>
      </c>
      <c r="F12" s="77">
        <f t="shared" si="0"/>
        <v>1.834862385321101</v>
      </c>
      <c r="G12" s="56"/>
    </row>
    <row r="13" spans="1:9" s="27" customFormat="1" ht="22.5" thickTop="1" thickBot="1" x14ac:dyDescent="0.4">
      <c r="B13" s="171" t="s">
        <v>37</v>
      </c>
      <c r="C13" s="171"/>
      <c r="D13" s="171"/>
      <c r="E13" s="63">
        <f>SUM(E7:E12)</f>
        <v>109</v>
      </c>
      <c r="F13" s="64">
        <f>SUM(F7:F12)</f>
        <v>100</v>
      </c>
      <c r="G13" s="56"/>
    </row>
    <row r="14" spans="1:9" s="27" customFormat="1" ht="21.75" thickTop="1" x14ac:dyDescent="0.35">
      <c r="E14" s="56"/>
      <c r="F14" s="56"/>
      <c r="G14" s="56"/>
    </row>
    <row r="15" spans="1:9" s="27" customFormat="1" ht="21" x14ac:dyDescent="0.35">
      <c r="A15" s="53"/>
      <c r="B15" s="27" t="s">
        <v>108</v>
      </c>
      <c r="E15" s="56"/>
      <c r="F15" s="56"/>
      <c r="G15" s="56"/>
    </row>
    <row r="16" spans="1:9" s="27" customFormat="1" ht="21" x14ac:dyDescent="0.35">
      <c r="A16" s="27" t="s">
        <v>122</v>
      </c>
      <c r="E16" s="56"/>
      <c r="F16" s="56"/>
      <c r="G16" s="56"/>
    </row>
    <row r="17" spans="1:1" s="27" customFormat="1" ht="21" x14ac:dyDescent="0.35">
      <c r="A17" s="27" t="s">
        <v>136</v>
      </c>
    </row>
    <row r="18" spans="1:1" s="65" customFormat="1" ht="20.25" x14ac:dyDescent="0.3"/>
    <row r="19" spans="1:1" s="65" customFormat="1" ht="20.25" x14ac:dyDescent="0.3"/>
  </sheetData>
  <mergeCells count="8">
    <mergeCell ref="B13:D13"/>
    <mergeCell ref="A1:I1"/>
    <mergeCell ref="B6:D6"/>
    <mergeCell ref="B7:D7"/>
    <mergeCell ref="B8:D8"/>
    <mergeCell ref="B10:D10"/>
    <mergeCell ref="B11:D11"/>
    <mergeCell ref="B12:D12"/>
  </mergeCells>
  <pageMargins left="0.51181102362204722" right="0.51181102362204722" top="0.55118110236220474" bottom="0.74803149606299213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opLeftCell="A10" zoomScale="110" zoomScaleNormal="110" workbookViewId="0">
      <selection activeCell="A25" sqref="A25"/>
    </sheetView>
  </sheetViews>
  <sheetFormatPr defaultRowHeight="12.75" x14ac:dyDescent="0.2"/>
  <cols>
    <col min="1" max="1" width="48.5703125" style="38" customWidth="1"/>
    <col min="2" max="2" width="18.7109375" style="38" customWidth="1"/>
    <col min="3" max="3" width="17" style="38" customWidth="1"/>
    <col min="4" max="4" width="10.85546875" style="38" customWidth="1"/>
    <col min="5" max="253" width="9.140625" style="38"/>
    <col min="254" max="254" width="41.7109375" style="38" customWidth="1"/>
    <col min="255" max="255" width="9.140625" style="38"/>
    <col min="256" max="256" width="10.7109375" style="38" customWidth="1"/>
    <col min="257" max="509" width="9.140625" style="38"/>
    <col min="510" max="510" width="41.7109375" style="38" customWidth="1"/>
    <col min="511" max="511" width="9.140625" style="38"/>
    <col min="512" max="512" width="10.7109375" style="38" customWidth="1"/>
    <col min="513" max="765" width="9.140625" style="38"/>
    <col min="766" max="766" width="41.7109375" style="38" customWidth="1"/>
    <col min="767" max="767" width="9.140625" style="38"/>
    <col min="768" max="768" width="10.7109375" style="38" customWidth="1"/>
    <col min="769" max="1021" width="9.140625" style="38"/>
    <col min="1022" max="1022" width="41.7109375" style="38" customWidth="1"/>
    <col min="1023" max="1023" width="9.140625" style="38"/>
    <col min="1024" max="1024" width="10.7109375" style="38" customWidth="1"/>
    <col min="1025" max="1277" width="9.140625" style="38"/>
    <col min="1278" max="1278" width="41.7109375" style="38" customWidth="1"/>
    <col min="1279" max="1279" width="9.140625" style="38"/>
    <col min="1280" max="1280" width="10.7109375" style="38" customWidth="1"/>
    <col min="1281" max="1533" width="9.140625" style="38"/>
    <col min="1534" max="1534" width="41.7109375" style="38" customWidth="1"/>
    <col min="1535" max="1535" width="9.140625" style="38"/>
    <col min="1536" max="1536" width="10.7109375" style="38" customWidth="1"/>
    <col min="1537" max="1789" width="9.140625" style="38"/>
    <col min="1790" max="1790" width="41.7109375" style="38" customWidth="1"/>
    <col min="1791" max="1791" width="9.140625" style="38"/>
    <col min="1792" max="1792" width="10.7109375" style="38" customWidth="1"/>
    <col min="1793" max="2045" width="9.140625" style="38"/>
    <col min="2046" max="2046" width="41.7109375" style="38" customWidth="1"/>
    <col min="2047" max="2047" width="9.140625" style="38"/>
    <col min="2048" max="2048" width="10.7109375" style="38" customWidth="1"/>
    <col min="2049" max="2301" width="9.140625" style="38"/>
    <col min="2302" max="2302" width="41.7109375" style="38" customWidth="1"/>
    <col min="2303" max="2303" width="9.140625" style="38"/>
    <col min="2304" max="2304" width="10.7109375" style="38" customWidth="1"/>
    <col min="2305" max="2557" width="9.140625" style="38"/>
    <col min="2558" max="2558" width="41.7109375" style="38" customWidth="1"/>
    <col min="2559" max="2559" width="9.140625" style="38"/>
    <col min="2560" max="2560" width="10.7109375" style="38" customWidth="1"/>
    <col min="2561" max="2813" width="9.140625" style="38"/>
    <col min="2814" max="2814" width="41.7109375" style="38" customWidth="1"/>
    <col min="2815" max="2815" width="9.140625" style="38"/>
    <col min="2816" max="2816" width="10.7109375" style="38" customWidth="1"/>
    <col min="2817" max="3069" width="9.140625" style="38"/>
    <col min="3070" max="3070" width="41.7109375" style="38" customWidth="1"/>
    <col min="3071" max="3071" width="9.140625" style="38"/>
    <col min="3072" max="3072" width="10.7109375" style="38" customWidth="1"/>
    <col min="3073" max="3325" width="9.140625" style="38"/>
    <col min="3326" max="3326" width="41.7109375" style="38" customWidth="1"/>
    <col min="3327" max="3327" width="9.140625" style="38"/>
    <col min="3328" max="3328" width="10.7109375" style="38" customWidth="1"/>
    <col min="3329" max="3581" width="9.140625" style="38"/>
    <col min="3582" max="3582" width="41.7109375" style="38" customWidth="1"/>
    <col min="3583" max="3583" width="9.140625" style="38"/>
    <col min="3584" max="3584" width="10.7109375" style="38" customWidth="1"/>
    <col min="3585" max="3837" width="9.140625" style="38"/>
    <col min="3838" max="3838" width="41.7109375" style="38" customWidth="1"/>
    <col min="3839" max="3839" width="9.140625" style="38"/>
    <col min="3840" max="3840" width="10.7109375" style="38" customWidth="1"/>
    <col min="3841" max="4093" width="9.140625" style="38"/>
    <col min="4094" max="4094" width="41.7109375" style="38" customWidth="1"/>
    <col min="4095" max="4095" width="9.140625" style="38"/>
    <col min="4096" max="4096" width="10.7109375" style="38" customWidth="1"/>
    <col min="4097" max="4349" width="9.140625" style="38"/>
    <col min="4350" max="4350" width="41.7109375" style="38" customWidth="1"/>
    <col min="4351" max="4351" width="9.140625" style="38"/>
    <col min="4352" max="4352" width="10.7109375" style="38" customWidth="1"/>
    <col min="4353" max="4605" width="9.140625" style="38"/>
    <col min="4606" max="4606" width="41.7109375" style="38" customWidth="1"/>
    <col min="4607" max="4607" width="9.140625" style="38"/>
    <col min="4608" max="4608" width="10.7109375" style="38" customWidth="1"/>
    <col min="4609" max="4861" width="9.140625" style="38"/>
    <col min="4862" max="4862" width="41.7109375" style="38" customWidth="1"/>
    <col min="4863" max="4863" width="9.140625" style="38"/>
    <col min="4864" max="4864" width="10.7109375" style="38" customWidth="1"/>
    <col min="4865" max="5117" width="9.140625" style="38"/>
    <col min="5118" max="5118" width="41.7109375" style="38" customWidth="1"/>
    <col min="5119" max="5119" width="9.140625" style="38"/>
    <col min="5120" max="5120" width="10.7109375" style="38" customWidth="1"/>
    <col min="5121" max="5373" width="9.140625" style="38"/>
    <col min="5374" max="5374" width="41.7109375" style="38" customWidth="1"/>
    <col min="5375" max="5375" width="9.140625" style="38"/>
    <col min="5376" max="5376" width="10.7109375" style="38" customWidth="1"/>
    <col min="5377" max="5629" width="9.140625" style="38"/>
    <col min="5630" max="5630" width="41.7109375" style="38" customWidth="1"/>
    <col min="5631" max="5631" width="9.140625" style="38"/>
    <col min="5632" max="5632" width="10.7109375" style="38" customWidth="1"/>
    <col min="5633" max="5885" width="9.140625" style="38"/>
    <col min="5886" max="5886" width="41.7109375" style="38" customWidth="1"/>
    <col min="5887" max="5887" width="9.140625" style="38"/>
    <col min="5888" max="5888" width="10.7109375" style="38" customWidth="1"/>
    <col min="5889" max="6141" width="9.140625" style="38"/>
    <col min="6142" max="6142" width="41.7109375" style="38" customWidth="1"/>
    <col min="6143" max="6143" width="9.140625" style="38"/>
    <col min="6144" max="6144" width="10.7109375" style="38" customWidth="1"/>
    <col min="6145" max="6397" width="9.140625" style="38"/>
    <col min="6398" max="6398" width="41.7109375" style="38" customWidth="1"/>
    <col min="6399" max="6399" width="9.140625" style="38"/>
    <col min="6400" max="6400" width="10.7109375" style="38" customWidth="1"/>
    <col min="6401" max="6653" width="9.140625" style="38"/>
    <col min="6654" max="6654" width="41.7109375" style="38" customWidth="1"/>
    <col min="6655" max="6655" width="9.140625" style="38"/>
    <col min="6656" max="6656" width="10.7109375" style="38" customWidth="1"/>
    <col min="6657" max="6909" width="9.140625" style="38"/>
    <col min="6910" max="6910" width="41.7109375" style="38" customWidth="1"/>
    <col min="6911" max="6911" width="9.140625" style="38"/>
    <col min="6912" max="6912" width="10.7109375" style="38" customWidth="1"/>
    <col min="6913" max="7165" width="9.140625" style="38"/>
    <col min="7166" max="7166" width="41.7109375" style="38" customWidth="1"/>
    <col min="7167" max="7167" width="9.140625" style="38"/>
    <col min="7168" max="7168" width="10.7109375" style="38" customWidth="1"/>
    <col min="7169" max="7421" width="9.140625" style="38"/>
    <col min="7422" max="7422" width="41.7109375" style="38" customWidth="1"/>
    <col min="7423" max="7423" width="9.140625" style="38"/>
    <col min="7424" max="7424" width="10.7109375" style="38" customWidth="1"/>
    <col min="7425" max="7677" width="9.140625" style="38"/>
    <col min="7678" max="7678" width="41.7109375" style="38" customWidth="1"/>
    <col min="7679" max="7679" width="9.140625" style="38"/>
    <col min="7680" max="7680" width="10.7109375" style="38" customWidth="1"/>
    <col min="7681" max="7933" width="9.140625" style="38"/>
    <col min="7934" max="7934" width="41.7109375" style="38" customWidth="1"/>
    <col min="7935" max="7935" width="9.140625" style="38"/>
    <col min="7936" max="7936" width="10.7109375" style="38" customWidth="1"/>
    <col min="7937" max="8189" width="9.140625" style="38"/>
    <col min="8190" max="8190" width="41.7109375" style="38" customWidth="1"/>
    <col min="8191" max="8191" width="9.140625" style="38"/>
    <col min="8192" max="8192" width="10.7109375" style="38" customWidth="1"/>
    <col min="8193" max="8445" width="9.140625" style="38"/>
    <col min="8446" max="8446" width="41.7109375" style="38" customWidth="1"/>
    <col min="8447" max="8447" width="9.140625" style="38"/>
    <col min="8448" max="8448" width="10.7109375" style="38" customWidth="1"/>
    <col min="8449" max="8701" width="9.140625" style="38"/>
    <col min="8702" max="8702" width="41.7109375" style="38" customWidth="1"/>
    <col min="8703" max="8703" width="9.140625" style="38"/>
    <col min="8704" max="8704" width="10.7109375" style="38" customWidth="1"/>
    <col min="8705" max="8957" width="9.140625" style="38"/>
    <col min="8958" max="8958" width="41.7109375" style="38" customWidth="1"/>
    <col min="8959" max="8959" width="9.140625" style="38"/>
    <col min="8960" max="8960" width="10.7109375" style="38" customWidth="1"/>
    <col min="8961" max="9213" width="9.140625" style="38"/>
    <col min="9214" max="9214" width="41.7109375" style="38" customWidth="1"/>
    <col min="9215" max="9215" width="9.140625" style="38"/>
    <col min="9216" max="9216" width="10.7109375" style="38" customWidth="1"/>
    <col min="9217" max="9469" width="9.140625" style="38"/>
    <col min="9470" max="9470" width="41.7109375" style="38" customWidth="1"/>
    <col min="9471" max="9471" width="9.140625" style="38"/>
    <col min="9472" max="9472" width="10.7109375" style="38" customWidth="1"/>
    <col min="9473" max="9725" width="9.140625" style="38"/>
    <col min="9726" max="9726" width="41.7109375" style="38" customWidth="1"/>
    <col min="9727" max="9727" width="9.140625" style="38"/>
    <col min="9728" max="9728" width="10.7109375" style="38" customWidth="1"/>
    <col min="9729" max="9981" width="9.140625" style="38"/>
    <col min="9982" max="9982" width="41.7109375" style="38" customWidth="1"/>
    <col min="9983" max="9983" width="9.140625" style="38"/>
    <col min="9984" max="9984" width="10.7109375" style="38" customWidth="1"/>
    <col min="9985" max="10237" width="9.140625" style="38"/>
    <col min="10238" max="10238" width="41.7109375" style="38" customWidth="1"/>
    <col min="10239" max="10239" width="9.140625" style="38"/>
    <col min="10240" max="10240" width="10.7109375" style="38" customWidth="1"/>
    <col min="10241" max="10493" width="9.140625" style="38"/>
    <col min="10494" max="10494" width="41.7109375" style="38" customWidth="1"/>
    <col min="10495" max="10495" width="9.140625" style="38"/>
    <col min="10496" max="10496" width="10.7109375" style="38" customWidth="1"/>
    <col min="10497" max="10749" width="9.140625" style="38"/>
    <col min="10750" max="10750" width="41.7109375" style="38" customWidth="1"/>
    <col min="10751" max="10751" width="9.140625" style="38"/>
    <col min="10752" max="10752" width="10.7109375" style="38" customWidth="1"/>
    <col min="10753" max="11005" width="9.140625" style="38"/>
    <col min="11006" max="11006" width="41.7109375" style="38" customWidth="1"/>
    <col min="11007" max="11007" width="9.140625" style="38"/>
    <col min="11008" max="11008" width="10.7109375" style="38" customWidth="1"/>
    <col min="11009" max="11261" width="9.140625" style="38"/>
    <col min="11262" max="11262" width="41.7109375" style="38" customWidth="1"/>
    <col min="11263" max="11263" width="9.140625" style="38"/>
    <col min="11264" max="11264" width="10.7109375" style="38" customWidth="1"/>
    <col min="11265" max="11517" width="9.140625" style="38"/>
    <col min="11518" max="11518" width="41.7109375" style="38" customWidth="1"/>
    <col min="11519" max="11519" width="9.140625" style="38"/>
    <col min="11520" max="11520" width="10.7109375" style="38" customWidth="1"/>
    <col min="11521" max="11773" width="9.140625" style="38"/>
    <col min="11774" max="11774" width="41.7109375" style="38" customWidth="1"/>
    <col min="11775" max="11775" width="9.140625" style="38"/>
    <col min="11776" max="11776" width="10.7109375" style="38" customWidth="1"/>
    <col min="11777" max="12029" width="9.140625" style="38"/>
    <col min="12030" max="12030" width="41.7109375" style="38" customWidth="1"/>
    <col min="12031" max="12031" width="9.140625" style="38"/>
    <col min="12032" max="12032" width="10.7109375" style="38" customWidth="1"/>
    <col min="12033" max="12285" width="9.140625" style="38"/>
    <col min="12286" max="12286" width="41.7109375" style="38" customWidth="1"/>
    <col min="12287" max="12287" width="9.140625" style="38"/>
    <col min="12288" max="12288" width="10.7109375" style="38" customWidth="1"/>
    <col min="12289" max="12541" width="9.140625" style="38"/>
    <col min="12542" max="12542" width="41.7109375" style="38" customWidth="1"/>
    <col min="12543" max="12543" width="9.140625" style="38"/>
    <col min="12544" max="12544" width="10.7109375" style="38" customWidth="1"/>
    <col min="12545" max="12797" width="9.140625" style="38"/>
    <col min="12798" max="12798" width="41.7109375" style="38" customWidth="1"/>
    <col min="12799" max="12799" width="9.140625" style="38"/>
    <col min="12800" max="12800" width="10.7109375" style="38" customWidth="1"/>
    <col min="12801" max="13053" width="9.140625" style="38"/>
    <col min="13054" max="13054" width="41.7109375" style="38" customWidth="1"/>
    <col min="13055" max="13055" width="9.140625" style="38"/>
    <col min="13056" max="13056" width="10.7109375" style="38" customWidth="1"/>
    <col min="13057" max="13309" width="9.140625" style="38"/>
    <col min="13310" max="13310" width="41.7109375" style="38" customWidth="1"/>
    <col min="13311" max="13311" width="9.140625" style="38"/>
    <col min="13312" max="13312" width="10.7109375" style="38" customWidth="1"/>
    <col min="13313" max="13565" width="9.140625" style="38"/>
    <col min="13566" max="13566" width="41.7109375" style="38" customWidth="1"/>
    <col min="13567" max="13567" width="9.140625" style="38"/>
    <col min="13568" max="13568" width="10.7109375" style="38" customWidth="1"/>
    <col min="13569" max="13821" width="9.140625" style="38"/>
    <col min="13822" max="13822" width="41.7109375" style="38" customWidth="1"/>
    <col min="13823" max="13823" width="9.140625" style="38"/>
    <col min="13824" max="13824" width="10.7109375" style="38" customWidth="1"/>
    <col min="13825" max="14077" width="9.140625" style="38"/>
    <col min="14078" max="14078" width="41.7109375" style="38" customWidth="1"/>
    <col min="14079" max="14079" width="9.140625" style="38"/>
    <col min="14080" max="14080" width="10.7109375" style="38" customWidth="1"/>
    <col min="14081" max="14333" width="9.140625" style="38"/>
    <col min="14334" max="14334" width="41.7109375" style="38" customWidth="1"/>
    <col min="14335" max="14335" width="9.140625" style="38"/>
    <col min="14336" max="14336" width="10.7109375" style="38" customWidth="1"/>
    <col min="14337" max="14589" width="9.140625" style="38"/>
    <col min="14590" max="14590" width="41.7109375" style="38" customWidth="1"/>
    <col min="14591" max="14591" width="9.140625" style="38"/>
    <col min="14592" max="14592" width="10.7109375" style="38" customWidth="1"/>
    <col min="14593" max="14845" width="9.140625" style="38"/>
    <col min="14846" max="14846" width="41.7109375" style="38" customWidth="1"/>
    <col min="14847" max="14847" width="9.140625" style="38"/>
    <col min="14848" max="14848" width="10.7109375" style="38" customWidth="1"/>
    <col min="14849" max="15101" width="9.140625" style="38"/>
    <col min="15102" max="15102" width="41.7109375" style="38" customWidth="1"/>
    <col min="15103" max="15103" width="9.140625" style="38"/>
    <col min="15104" max="15104" width="10.7109375" style="38" customWidth="1"/>
    <col min="15105" max="15357" width="9.140625" style="38"/>
    <col min="15358" max="15358" width="41.7109375" style="38" customWidth="1"/>
    <col min="15359" max="15359" width="9.140625" style="38"/>
    <col min="15360" max="15360" width="10.7109375" style="38" customWidth="1"/>
    <col min="15361" max="15613" width="9.140625" style="38"/>
    <col min="15614" max="15614" width="41.7109375" style="38" customWidth="1"/>
    <col min="15615" max="15615" width="9.140625" style="38"/>
    <col min="15616" max="15616" width="10.7109375" style="38" customWidth="1"/>
    <col min="15617" max="15869" width="9.140625" style="38"/>
    <col min="15870" max="15870" width="41.7109375" style="38" customWidth="1"/>
    <col min="15871" max="15871" width="9.140625" style="38"/>
    <col min="15872" max="15872" width="10.7109375" style="38" customWidth="1"/>
    <col min="15873" max="16125" width="9.140625" style="38"/>
    <col min="16126" max="16126" width="41.7109375" style="38" customWidth="1"/>
    <col min="16127" max="16127" width="9.140625" style="38"/>
    <col min="16128" max="16128" width="10.7109375" style="38" customWidth="1"/>
    <col min="16129" max="16384" width="9.140625" style="38"/>
  </cols>
  <sheetData>
    <row r="1" spans="1:4" ht="18" customHeight="1" x14ac:dyDescent="0.35">
      <c r="A1" s="177" t="s">
        <v>102</v>
      </c>
      <c r="B1" s="177"/>
      <c r="C1" s="177"/>
      <c r="D1" s="177"/>
    </row>
    <row r="2" spans="1:4" ht="17.25" customHeight="1" x14ac:dyDescent="0.2"/>
    <row r="3" spans="1:4" s="27" customFormat="1" ht="21" x14ac:dyDescent="0.35">
      <c r="A3" s="31" t="s">
        <v>38</v>
      </c>
      <c r="B3" s="58"/>
      <c r="C3" s="58"/>
    </row>
    <row r="4" spans="1:4" s="27" customFormat="1" ht="21" x14ac:dyDescent="0.35">
      <c r="A4" s="31"/>
      <c r="B4" s="79"/>
      <c r="C4" s="79"/>
    </row>
    <row r="5" spans="1:4" s="27" customFormat="1" ht="21" x14ac:dyDescent="0.35">
      <c r="B5" s="58"/>
      <c r="C5" s="58"/>
    </row>
    <row r="6" spans="1:4" s="34" customFormat="1" ht="21" x14ac:dyDescent="0.2">
      <c r="A6" s="176" t="s">
        <v>39</v>
      </c>
      <c r="B6" s="170" t="s">
        <v>34</v>
      </c>
      <c r="C6" s="176"/>
    </row>
    <row r="7" spans="1:4" s="34" customFormat="1" ht="21" x14ac:dyDescent="0.35">
      <c r="A7" s="176"/>
      <c r="B7" s="72" t="s">
        <v>35</v>
      </c>
      <c r="C7" s="35" t="s">
        <v>36</v>
      </c>
    </row>
    <row r="8" spans="1:4" s="27" customFormat="1" ht="24.75" customHeight="1" x14ac:dyDescent="0.35">
      <c r="A8" s="84" t="s">
        <v>12</v>
      </c>
      <c r="B8" s="35">
        <f>Sheet1!D83</f>
        <v>10</v>
      </c>
      <c r="C8" s="36">
        <f t="shared" ref="C8:C18" si="0">B8*100/$B$18</f>
        <v>12.820512820512821</v>
      </c>
    </row>
    <row r="9" spans="1:4" s="27" customFormat="1" ht="24.75" customHeight="1" x14ac:dyDescent="0.35">
      <c r="A9" s="84" t="s">
        <v>20</v>
      </c>
      <c r="B9" s="35">
        <f>Sheet1!D84</f>
        <v>1</v>
      </c>
      <c r="C9" s="36">
        <f t="shared" si="0"/>
        <v>1.2820512820512822</v>
      </c>
    </row>
    <row r="10" spans="1:4" s="27" customFormat="1" ht="24.75" customHeight="1" x14ac:dyDescent="0.35">
      <c r="A10" s="84" t="s">
        <v>137</v>
      </c>
      <c r="B10" s="35">
        <f>Sheet1!D85</f>
        <v>6</v>
      </c>
      <c r="C10" s="36">
        <f t="shared" si="0"/>
        <v>7.6923076923076925</v>
      </c>
    </row>
    <row r="11" spans="1:4" s="27" customFormat="1" ht="24.75" customHeight="1" x14ac:dyDescent="0.35">
      <c r="A11" s="84" t="s">
        <v>27</v>
      </c>
      <c r="B11" s="35">
        <f>Sheet1!D86</f>
        <v>12</v>
      </c>
      <c r="C11" s="36">
        <f t="shared" si="0"/>
        <v>15.384615384615385</v>
      </c>
    </row>
    <row r="12" spans="1:4" s="27" customFormat="1" ht="24.75" customHeight="1" x14ac:dyDescent="0.35">
      <c r="A12" s="84" t="s">
        <v>95</v>
      </c>
      <c r="B12" s="35">
        <f>Sheet1!D87</f>
        <v>18</v>
      </c>
      <c r="C12" s="36">
        <f t="shared" si="0"/>
        <v>23.076923076923077</v>
      </c>
    </row>
    <row r="13" spans="1:4" s="27" customFormat="1" ht="24.75" customHeight="1" x14ac:dyDescent="0.35">
      <c r="A13" s="84" t="s">
        <v>24</v>
      </c>
      <c r="B13" s="35">
        <f>Sheet1!D89</f>
        <v>10</v>
      </c>
      <c r="C13" s="36">
        <f t="shared" si="0"/>
        <v>12.820512820512821</v>
      </c>
    </row>
    <row r="14" spans="1:4" s="27" customFormat="1" ht="24.75" customHeight="1" x14ac:dyDescent="0.35">
      <c r="A14" s="84" t="s">
        <v>21</v>
      </c>
      <c r="B14" s="35">
        <f>Sheet1!D90</f>
        <v>10</v>
      </c>
      <c r="C14" s="36">
        <f t="shared" si="0"/>
        <v>12.820512820512821</v>
      </c>
    </row>
    <row r="15" spans="1:4" s="27" customFormat="1" ht="24.75" customHeight="1" x14ac:dyDescent="0.35">
      <c r="A15" s="84" t="s">
        <v>93</v>
      </c>
      <c r="B15" s="35">
        <f>Sheet1!D91</f>
        <v>1</v>
      </c>
      <c r="C15" s="36">
        <f t="shared" si="0"/>
        <v>1.2820512820512822</v>
      </c>
    </row>
    <row r="16" spans="1:4" s="27" customFormat="1" ht="24.75" customHeight="1" x14ac:dyDescent="0.35">
      <c r="A16" s="84" t="s">
        <v>16</v>
      </c>
      <c r="B16" s="73">
        <f>Sheet1!D92</f>
        <v>9</v>
      </c>
      <c r="C16" s="74">
        <f t="shared" si="0"/>
        <v>11.538461538461538</v>
      </c>
    </row>
    <row r="17" spans="1:3" s="27" customFormat="1" ht="24.75" customHeight="1" x14ac:dyDescent="0.35">
      <c r="A17" s="84" t="s">
        <v>138</v>
      </c>
      <c r="B17" s="73">
        <v>1</v>
      </c>
      <c r="C17" s="74">
        <f t="shared" si="0"/>
        <v>1.2820512820512822</v>
      </c>
    </row>
    <row r="18" spans="1:3" s="27" customFormat="1" ht="21" x14ac:dyDescent="0.35">
      <c r="A18" s="37" t="s">
        <v>37</v>
      </c>
      <c r="B18" s="37">
        <f>SUM(B8:B17)</f>
        <v>78</v>
      </c>
      <c r="C18" s="36">
        <f t="shared" si="0"/>
        <v>100</v>
      </c>
    </row>
    <row r="19" spans="1:3" s="27" customFormat="1" ht="21" x14ac:dyDescent="0.35">
      <c r="A19" s="49"/>
      <c r="B19" s="49"/>
      <c r="C19" s="50"/>
    </row>
    <row r="20" spans="1:3" s="27" customFormat="1" ht="21" x14ac:dyDescent="0.35">
      <c r="A20" s="29" t="s">
        <v>107</v>
      </c>
      <c r="B20" s="79"/>
      <c r="C20" s="79"/>
    </row>
    <row r="21" spans="1:3" s="54" customFormat="1" ht="21" x14ac:dyDescent="0.35">
      <c r="A21" s="54" t="s">
        <v>139</v>
      </c>
    </row>
    <row r="22" spans="1:3" s="54" customFormat="1" ht="21" x14ac:dyDescent="0.35">
      <c r="A22" s="54" t="s">
        <v>148</v>
      </c>
    </row>
  </sheetData>
  <mergeCells count="3">
    <mergeCell ref="A6:A7"/>
    <mergeCell ref="B6:C6"/>
    <mergeCell ref="A1:D1"/>
  </mergeCells>
  <pageMargins left="0.70866141732283472" right="0.51181102362204722" top="0.55118110236220474" bottom="0.74803149606299213" header="0.31496062992125984" footer="0.31496062992125984"/>
  <pageSetup paperSize="9" scale="9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30"/>
  <sheetViews>
    <sheetView topLeftCell="A22" zoomScaleNormal="100" workbookViewId="0">
      <selection activeCell="B34" sqref="B34"/>
    </sheetView>
  </sheetViews>
  <sheetFormatPr defaultRowHeight="21" x14ac:dyDescent="0.35"/>
  <cols>
    <col min="1" max="1" width="3.140625" style="27" customWidth="1"/>
    <col min="2" max="2" width="53.85546875" style="27" customWidth="1"/>
    <col min="3" max="3" width="7.7109375" style="27" customWidth="1"/>
    <col min="4" max="4" width="10.85546875" style="27" customWidth="1"/>
    <col min="5" max="5" width="6.5703125" style="27" bestFit="1" customWidth="1"/>
    <col min="6" max="6" width="7.140625" style="27" customWidth="1"/>
    <col min="7" max="7" width="15.42578125" style="27" customWidth="1"/>
    <col min="8" max="256" width="9.140625" style="27"/>
    <col min="257" max="257" width="3.140625" style="27" customWidth="1"/>
    <col min="258" max="258" width="53.85546875" style="27" customWidth="1"/>
    <col min="259" max="261" width="9.85546875" style="27" customWidth="1"/>
    <col min="262" max="512" width="9.140625" style="27"/>
    <col min="513" max="513" width="3.140625" style="27" customWidth="1"/>
    <col min="514" max="514" width="53.85546875" style="27" customWidth="1"/>
    <col min="515" max="517" width="9.85546875" style="27" customWidth="1"/>
    <col min="518" max="768" width="9.140625" style="27"/>
    <col min="769" max="769" width="3.140625" style="27" customWidth="1"/>
    <col min="770" max="770" width="53.85546875" style="27" customWidth="1"/>
    <col min="771" max="773" width="9.85546875" style="27" customWidth="1"/>
    <col min="774" max="1024" width="9.140625" style="27"/>
    <col min="1025" max="1025" width="3.140625" style="27" customWidth="1"/>
    <col min="1026" max="1026" width="53.85546875" style="27" customWidth="1"/>
    <col min="1027" max="1029" width="9.85546875" style="27" customWidth="1"/>
    <col min="1030" max="1280" width="9.140625" style="27"/>
    <col min="1281" max="1281" width="3.140625" style="27" customWidth="1"/>
    <col min="1282" max="1282" width="53.85546875" style="27" customWidth="1"/>
    <col min="1283" max="1285" width="9.85546875" style="27" customWidth="1"/>
    <col min="1286" max="1536" width="9.140625" style="27"/>
    <col min="1537" max="1537" width="3.140625" style="27" customWidth="1"/>
    <col min="1538" max="1538" width="53.85546875" style="27" customWidth="1"/>
    <col min="1539" max="1541" width="9.85546875" style="27" customWidth="1"/>
    <col min="1542" max="1792" width="9.140625" style="27"/>
    <col min="1793" max="1793" width="3.140625" style="27" customWidth="1"/>
    <col min="1794" max="1794" width="53.85546875" style="27" customWidth="1"/>
    <col min="1795" max="1797" width="9.85546875" style="27" customWidth="1"/>
    <col min="1798" max="2048" width="9.140625" style="27"/>
    <col min="2049" max="2049" width="3.140625" style="27" customWidth="1"/>
    <col min="2050" max="2050" width="53.85546875" style="27" customWidth="1"/>
    <col min="2051" max="2053" width="9.85546875" style="27" customWidth="1"/>
    <col min="2054" max="2304" width="9.140625" style="27"/>
    <col min="2305" max="2305" width="3.140625" style="27" customWidth="1"/>
    <col min="2306" max="2306" width="53.85546875" style="27" customWidth="1"/>
    <col min="2307" max="2309" width="9.85546875" style="27" customWidth="1"/>
    <col min="2310" max="2560" width="9.140625" style="27"/>
    <col min="2561" max="2561" width="3.140625" style="27" customWidth="1"/>
    <col min="2562" max="2562" width="53.85546875" style="27" customWidth="1"/>
    <col min="2563" max="2565" width="9.85546875" style="27" customWidth="1"/>
    <col min="2566" max="2816" width="9.140625" style="27"/>
    <col min="2817" max="2817" width="3.140625" style="27" customWidth="1"/>
    <col min="2818" max="2818" width="53.85546875" style="27" customWidth="1"/>
    <col min="2819" max="2821" width="9.85546875" style="27" customWidth="1"/>
    <col min="2822" max="3072" width="9.140625" style="27"/>
    <col min="3073" max="3073" width="3.140625" style="27" customWidth="1"/>
    <col min="3074" max="3074" width="53.85546875" style="27" customWidth="1"/>
    <col min="3075" max="3077" width="9.85546875" style="27" customWidth="1"/>
    <col min="3078" max="3328" width="9.140625" style="27"/>
    <col min="3329" max="3329" width="3.140625" style="27" customWidth="1"/>
    <col min="3330" max="3330" width="53.85546875" style="27" customWidth="1"/>
    <col min="3331" max="3333" width="9.85546875" style="27" customWidth="1"/>
    <col min="3334" max="3584" width="9.140625" style="27"/>
    <col min="3585" max="3585" width="3.140625" style="27" customWidth="1"/>
    <col min="3586" max="3586" width="53.85546875" style="27" customWidth="1"/>
    <col min="3587" max="3589" width="9.85546875" style="27" customWidth="1"/>
    <col min="3590" max="3840" width="9.140625" style="27"/>
    <col min="3841" max="3841" width="3.140625" style="27" customWidth="1"/>
    <col min="3842" max="3842" width="53.85546875" style="27" customWidth="1"/>
    <col min="3843" max="3845" width="9.85546875" style="27" customWidth="1"/>
    <col min="3846" max="4096" width="9.140625" style="27"/>
    <col min="4097" max="4097" width="3.140625" style="27" customWidth="1"/>
    <col min="4098" max="4098" width="53.85546875" style="27" customWidth="1"/>
    <col min="4099" max="4101" width="9.85546875" style="27" customWidth="1"/>
    <col min="4102" max="4352" width="9.140625" style="27"/>
    <col min="4353" max="4353" width="3.140625" style="27" customWidth="1"/>
    <col min="4354" max="4354" width="53.85546875" style="27" customWidth="1"/>
    <col min="4355" max="4357" width="9.85546875" style="27" customWidth="1"/>
    <col min="4358" max="4608" width="9.140625" style="27"/>
    <col min="4609" max="4609" width="3.140625" style="27" customWidth="1"/>
    <col min="4610" max="4610" width="53.85546875" style="27" customWidth="1"/>
    <col min="4611" max="4613" width="9.85546875" style="27" customWidth="1"/>
    <col min="4614" max="4864" width="9.140625" style="27"/>
    <col min="4865" max="4865" width="3.140625" style="27" customWidth="1"/>
    <col min="4866" max="4866" width="53.85546875" style="27" customWidth="1"/>
    <col min="4867" max="4869" width="9.85546875" style="27" customWidth="1"/>
    <col min="4870" max="5120" width="9.140625" style="27"/>
    <col min="5121" max="5121" width="3.140625" style="27" customWidth="1"/>
    <col min="5122" max="5122" width="53.85546875" style="27" customWidth="1"/>
    <col min="5123" max="5125" width="9.85546875" style="27" customWidth="1"/>
    <col min="5126" max="5376" width="9.140625" style="27"/>
    <col min="5377" max="5377" width="3.140625" style="27" customWidth="1"/>
    <col min="5378" max="5378" width="53.85546875" style="27" customWidth="1"/>
    <col min="5379" max="5381" width="9.85546875" style="27" customWidth="1"/>
    <col min="5382" max="5632" width="9.140625" style="27"/>
    <col min="5633" max="5633" width="3.140625" style="27" customWidth="1"/>
    <col min="5634" max="5634" width="53.85546875" style="27" customWidth="1"/>
    <col min="5635" max="5637" width="9.85546875" style="27" customWidth="1"/>
    <col min="5638" max="5888" width="9.140625" style="27"/>
    <col min="5889" max="5889" width="3.140625" style="27" customWidth="1"/>
    <col min="5890" max="5890" width="53.85546875" style="27" customWidth="1"/>
    <col min="5891" max="5893" width="9.85546875" style="27" customWidth="1"/>
    <col min="5894" max="6144" width="9.140625" style="27"/>
    <col min="6145" max="6145" width="3.140625" style="27" customWidth="1"/>
    <col min="6146" max="6146" width="53.85546875" style="27" customWidth="1"/>
    <col min="6147" max="6149" width="9.85546875" style="27" customWidth="1"/>
    <col min="6150" max="6400" width="9.140625" style="27"/>
    <col min="6401" max="6401" width="3.140625" style="27" customWidth="1"/>
    <col min="6402" max="6402" width="53.85546875" style="27" customWidth="1"/>
    <col min="6403" max="6405" width="9.85546875" style="27" customWidth="1"/>
    <col min="6406" max="6656" width="9.140625" style="27"/>
    <col min="6657" max="6657" width="3.140625" style="27" customWidth="1"/>
    <col min="6658" max="6658" width="53.85546875" style="27" customWidth="1"/>
    <col min="6659" max="6661" width="9.85546875" style="27" customWidth="1"/>
    <col min="6662" max="6912" width="9.140625" style="27"/>
    <col min="6913" max="6913" width="3.140625" style="27" customWidth="1"/>
    <col min="6914" max="6914" width="53.85546875" style="27" customWidth="1"/>
    <col min="6915" max="6917" width="9.85546875" style="27" customWidth="1"/>
    <col min="6918" max="7168" width="9.140625" style="27"/>
    <col min="7169" max="7169" width="3.140625" style="27" customWidth="1"/>
    <col min="7170" max="7170" width="53.85546875" style="27" customWidth="1"/>
    <col min="7171" max="7173" width="9.85546875" style="27" customWidth="1"/>
    <col min="7174" max="7424" width="9.140625" style="27"/>
    <col min="7425" max="7425" width="3.140625" style="27" customWidth="1"/>
    <col min="7426" max="7426" width="53.85546875" style="27" customWidth="1"/>
    <col min="7427" max="7429" width="9.85546875" style="27" customWidth="1"/>
    <col min="7430" max="7680" width="9.140625" style="27"/>
    <col min="7681" max="7681" width="3.140625" style="27" customWidth="1"/>
    <col min="7682" max="7682" width="53.85546875" style="27" customWidth="1"/>
    <col min="7683" max="7685" width="9.85546875" style="27" customWidth="1"/>
    <col min="7686" max="7936" width="9.140625" style="27"/>
    <col min="7937" max="7937" width="3.140625" style="27" customWidth="1"/>
    <col min="7938" max="7938" width="53.85546875" style="27" customWidth="1"/>
    <col min="7939" max="7941" width="9.85546875" style="27" customWidth="1"/>
    <col min="7942" max="8192" width="9.140625" style="27"/>
    <col min="8193" max="8193" width="3.140625" style="27" customWidth="1"/>
    <col min="8194" max="8194" width="53.85546875" style="27" customWidth="1"/>
    <col min="8195" max="8197" width="9.85546875" style="27" customWidth="1"/>
    <col min="8198" max="8448" width="9.140625" style="27"/>
    <col min="8449" max="8449" width="3.140625" style="27" customWidth="1"/>
    <col min="8450" max="8450" width="53.85546875" style="27" customWidth="1"/>
    <col min="8451" max="8453" width="9.85546875" style="27" customWidth="1"/>
    <col min="8454" max="8704" width="9.140625" style="27"/>
    <col min="8705" max="8705" width="3.140625" style="27" customWidth="1"/>
    <col min="8706" max="8706" width="53.85546875" style="27" customWidth="1"/>
    <col min="8707" max="8709" width="9.85546875" style="27" customWidth="1"/>
    <col min="8710" max="8960" width="9.140625" style="27"/>
    <col min="8961" max="8961" width="3.140625" style="27" customWidth="1"/>
    <col min="8962" max="8962" width="53.85546875" style="27" customWidth="1"/>
    <col min="8963" max="8965" width="9.85546875" style="27" customWidth="1"/>
    <col min="8966" max="9216" width="9.140625" style="27"/>
    <col min="9217" max="9217" width="3.140625" style="27" customWidth="1"/>
    <col min="9218" max="9218" width="53.85546875" style="27" customWidth="1"/>
    <col min="9219" max="9221" width="9.85546875" style="27" customWidth="1"/>
    <col min="9222" max="9472" width="9.140625" style="27"/>
    <col min="9473" max="9473" width="3.140625" style="27" customWidth="1"/>
    <col min="9474" max="9474" width="53.85546875" style="27" customWidth="1"/>
    <col min="9475" max="9477" width="9.85546875" style="27" customWidth="1"/>
    <col min="9478" max="9728" width="9.140625" style="27"/>
    <col min="9729" max="9729" width="3.140625" style="27" customWidth="1"/>
    <col min="9730" max="9730" width="53.85546875" style="27" customWidth="1"/>
    <col min="9731" max="9733" width="9.85546875" style="27" customWidth="1"/>
    <col min="9734" max="9984" width="9.140625" style="27"/>
    <col min="9985" max="9985" width="3.140625" style="27" customWidth="1"/>
    <col min="9986" max="9986" width="53.85546875" style="27" customWidth="1"/>
    <col min="9987" max="9989" width="9.85546875" style="27" customWidth="1"/>
    <col min="9990" max="10240" width="9.140625" style="27"/>
    <col min="10241" max="10241" width="3.140625" style="27" customWidth="1"/>
    <col min="10242" max="10242" width="53.85546875" style="27" customWidth="1"/>
    <col min="10243" max="10245" width="9.85546875" style="27" customWidth="1"/>
    <col min="10246" max="10496" width="9.140625" style="27"/>
    <col min="10497" max="10497" width="3.140625" style="27" customWidth="1"/>
    <col min="10498" max="10498" width="53.85546875" style="27" customWidth="1"/>
    <col min="10499" max="10501" width="9.85546875" style="27" customWidth="1"/>
    <col min="10502" max="10752" width="9.140625" style="27"/>
    <col min="10753" max="10753" width="3.140625" style="27" customWidth="1"/>
    <col min="10754" max="10754" width="53.85546875" style="27" customWidth="1"/>
    <col min="10755" max="10757" width="9.85546875" style="27" customWidth="1"/>
    <col min="10758" max="11008" width="9.140625" style="27"/>
    <col min="11009" max="11009" width="3.140625" style="27" customWidth="1"/>
    <col min="11010" max="11010" width="53.85546875" style="27" customWidth="1"/>
    <col min="11011" max="11013" width="9.85546875" style="27" customWidth="1"/>
    <col min="11014" max="11264" width="9.140625" style="27"/>
    <col min="11265" max="11265" width="3.140625" style="27" customWidth="1"/>
    <col min="11266" max="11266" width="53.85546875" style="27" customWidth="1"/>
    <col min="11267" max="11269" width="9.85546875" style="27" customWidth="1"/>
    <col min="11270" max="11520" width="9.140625" style="27"/>
    <col min="11521" max="11521" width="3.140625" style="27" customWidth="1"/>
    <col min="11522" max="11522" width="53.85546875" style="27" customWidth="1"/>
    <col min="11523" max="11525" width="9.85546875" style="27" customWidth="1"/>
    <col min="11526" max="11776" width="9.140625" style="27"/>
    <col min="11777" max="11777" width="3.140625" style="27" customWidth="1"/>
    <col min="11778" max="11778" width="53.85546875" style="27" customWidth="1"/>
    <col min="11779" max="11781" width="9.85546875" style="27" customWidth="1"/>
    <col min="11782" max="12032" width="9.140625" style="27"/>
    <col min="12033" max="12033" width="3.140625" style="27" customWidth="1"/>
    <col min="12034" max="12034" width="53.85546875" style="27" customWidth="1"/>
    <col min="12035" max="12037" width="9.85546875" style="27" customWidth="1"/>
    <col min="12038" max="12288" width="9.140625" style="27"/>
    <col min="12289" max="12289" width="3.140625" style="27" customWidth="1"/>
    <col min="12290" max="12290" width="53.85546875" style="27" customWidth="1"/>
    <col min="12291" max="12293" width="9.85546875" style="27" customWidth="1"/>
    <col min="12294" max="12544" width="9.140625" style="27"/>
    <col min="12545" max="12545" width="3.140625" style="27" customWidth="1"/>
    <col min="12546" max="12546" width="53.85546875" style="27" customWidth="1"/>
    <col min="12547" max="12549" width="9.85546875" style="27" customWidth="1"/>
    <col min="12550" max="12800" width="9.140625" style="27"/>
    <col min="12801" max="12801" width="3.140625" style="27" customWidth="1"/>
    <col min="12802" max="12802" width="53.85546875" style="27" customWidth="1"/>
    <col min="12803" max="12805" width="9.85546875" style="27" customWidth="1"/>
    <col min="12806" max="13056" width="9.140625" style="27"/>
    <col min="13057" max="13057" width="3.140625" style="27" customWidth="1"/>
    <col min="13058" max="13058" width="53.85546875" style="27" customWidth="1"/>
    <col min="13059" max="13061" width="9.85546875" style="27" customWidth="1"/>
    <col min="13062" max="13312" width="9.140625" style="27"/>
    <col min="13313" max="13313" width="3.140625" style="27" customWidth="1"/>
    <col min="13314" max="13314" width="53.85546875" style="27" customWidth="1"/>
    <col min="13315" max="13317" width="9.85546875" style="27" customWidth="1"/>
    <col min="13318" max="13568" width="9.140625" style="27"/>
    <col min="13569" max="13569" width="3.140625" style="27" customWidth="1"/>
    <col min="13570" max="13570" width="53.85546875" style="27" customWidth="1"/>
    <col min="13571" max="13573" width="9.85546875" style="27" customWidth="1"/>
    <col min="13574" max="13824" width="9.140625" style="27"/>
    <col min="13825" max="13825" width="3.140625" style="27" customWidth="1"/>
    <col min="13826" max="13826" width="53.85546875" style="27" customWidth="1"/>
    <col min="13827" max="13829" width="9.85546875" style="27" customWidth="1"/>
    <col min="13830" max="14080" width="9.140625" style="27"/>
    <col min="14081" max="14081" width="3.140625" style="27" customWidth="1"/>
    <col min="14082" max="14082" width="53.85546875" style="27" customWidth="1"/>
    <col min="14083" max="14085" width="9.85546875" style="27" customWidth="1"/>
    <col min="14086" max="14336" width="9.140625" style="27"/>
    <col min="14337" max="14337" width="3.140625" style="27" customWidth="1"/>
    <col min="14338" max="14338" width="53.85546875" style="27" customWidth="1"/>
    <col min="14339" max="14341" width="9.85546875" style="27" customWidth="1"/>
    <col min="14342" max="14592" width="9.140625" style="27"/>
    <col min="14593" max="14593" width="3.140625" style="27" customWidth="1"/>
    <col min="14594" max="14594" width="53.85546875" style="27" customWidth="1"/>
    <col min="14595" max="14597" width="9.85546875" style="27" customWidth="1"/>
    <col min="14598" max="14848" width="9.140625" style="27"/>
    <col min="14849" max="14849" width="3.140625" style="27" customWidth="1"/>
    <col min="14850" max="14850" width="53.85546875" style="27" customWidth="1"/>
    <col min="14851" max="14853" width="9.85546875" style="27" customWidth="1"/>
    <col min="14854" max="15104" width="9.140625" style="27"/>
    <col min="15105" max="15105" width="3.140625" style="27" customWidth="1"/>
    <col min="15106" max="15106" width="53.85546875" style="27" customWidth="1"/>
    <col min="15107" max="15109" width="9.85546875" style="27" customWidth="1"/>
    <col min="15110" max="15360" width="9.140625" style="27"/>
    <col min="15361" max="15361" width="3.140625" style="27" customWidth="1"/>
    <col min="15362" max="15362" width="53.85546875" style="27" customWidth="1"/>
    <col min="15363" max="15365" width="9.85546875" style="27" customWidth="1"/>
    <col min="15366" max="15616" width="9.140625" style="27"/>
    <col min="15617" max="15617" width="3.140625" style="27" customWidth="1"/>
    <col min="15618" max="15618" width="53.85546875" style="27" customWidth="1"/>
    <col min="15619" max="15621" width="9.85546875" style="27" customWidth="1"/>
    <col min="15622" max="15872" width="9.140625" style="27"/>
    <col min="15873" max="15873" width="3.140625" style="27" customWidth="1"/>
    <col min="15874" max="15874" width="53.85546875" style="27" customWidth="1"/>
    <col min="15875" max="15877" width="9.85546875" style="27" customWidth="1"/>
    <col min="15878" max="16128" width="9.140625" style="27"/>
    <col min="16129" max="16129" width="3.140625" style="27" customWidth="1"/>
    <col min="16130" max="16130" width="53.85546875" style="27" customWidth="1"/>
    <col min="16131" max="16133" width="9.85546875" style="27" customWidth="1"/>
    <col min="16134" max="16384" width="9.140625" style="27"/>
  </cols>
  <sheetData>
    <row r="1" spans="1:8" ht="27" customHeight="1" x14ac:dyDescent="0.35">
      <c r="A1" s="177" t="s">
        <v>103</v>
      </c>
      <c r="B1" s="177"/>
      <c r="C1" s="177"/>
      <c r="D1" s="177"/>
      <c r="E1" s="177"/>
      <c r="F1" s="177"/>
      <c r="G1" s="177"/>
      <c r="H1" s="149"/>
    </row>
    <row r="2" spans="1:8" x14ac:dyDescent="0.35">
      <c r="A2" s="31" t="s">
        <v>68</v>
      </c>
    </row>
    <row r="3" spans="1:8" x14ac:dyDescent="0.35">
      <c r="A3" s="31"/>
    </row>
    <row r="4" spans="1:8" s="150" customFormat="1" x14ac:dyDescent="0.35">
      <c r="A4" s="189" t="s">
        <v>123</v>
      </c>
      <c r="B4" s="189"/>
      <c r="C4" s="189"/>
      <c r="D4" s="189"/>
      <c r="E4" s="189"/>
    </row>
    <row r="5" spans="1:8" s="150" customFormat="1" x14ac:dyDescent="0.35">
      <c r="A5" s="109"/>
      <c r="B5" s="53"/>
      <c r="C5" s="151"/>
      <c r="D5" s="151"/>
      <c r="E5" s="151"/>
    </row>
    <row r="6" spans="1:8" x14ac:dyDescent="0.35">
      <c r="A6" s="190" t="s">
        <v>14</v>
      </c>
      <c r="B6" s="191"/>
      <c r="C6" s="152"/>
      <c r="D6" s="152"/>
      <c r="E6" s="192" t="s">
        <v>116</v>
      </c>
      <c r="F6" s="192"/>
      <c r="G6" s="39" t="s">
        <v>43</v>
      </c>
    </row>
    <row r="7" spans="1:8" ht="19.5" customHeight="1" x14ac:dyDescent="0.35">
      <c r="A7" s="153"/>
      <c r="B7" s="154"/>
      <c r="C7" s="92"/>
      <c r="D7" s="155"/>
      <c r="E7" s="73"/>
      <c r="F7" s="156" t="s">
        <v>44</v>
      </c>
      <c r="G7" s="157" t="s">
        <v>45</v>
      </c>
    </row>
    <row r="8" spans="1:8" x14ac:dyDescent="0.35">
      <c r="A8" s="85">
        <v>1</v>
      </c>
      <c r="B8" s="31" t="s">
        <v>46</v>
      </c>
      <c r="E8" s="86"/>
      <c r="F8" s="87"/>
      <c r="G8" s="86"/>
    </row>
    <row r="9" spans="1:8" x14ac:dyDescent="0.35">
      <c r="A9" s="88"/>
      <c r="B9" s="27" t="s">
        <v>47</v>
      </c>
      <c r="E9" s="89">
        <f>Sheet1!M79</f>
        <v>4.4133333333333331</v>
      </c>
      <c r="F9" s="89">
        <f>Sheet1!M80</f>
        <v>0.61717169483126955</v>
      </c>
      <c r="G9" s="90" t="str">
        <f>IF(E9&gt;4.5,"มากที่สุด",IF(E9&gt;3.5,"มาก",IF(E9&gt;2.5,"ปานกลาง",IF(E9&gt;1.5,"น้อย",IF(E9&lt;=1.5,"น้อยที่สุด")))))</f>
        <v>มาก</v>
      </c>
    </row>
    <row r="10" spans="1:8" x14ac:dyDescent="0.35">
      <c r="A10" s="88"/>
      <c r="B10" s="27" t="s">
        <v>60</v>
      </c>
      <c r="E10" s="89">
        <f>Sheet1!N79</f>
        <v>4.1333333333333337</v>
      </c>
      <c r="F10" s="89">
        <f>Sheet1!N80</f>
        <v>0.77691930314776236</v>
      </c>
      <c r="G10" s="90" t="str">
        <f>IF(E10&gt;4.5,"มากที่สุด",IF(E10&gt;3.5,"มาก",IF(E10&gt;2.5,"ปานกลาง",IF(E10&gt;1.5,"น้อย",IF(E10&lt;=1.5,"น้อยที่สุด")))))</f>
        <v>มาก</v>
      </c>
    </row>
    <row r="11" spans="1:8" x14ac:dyDescent="0.35">
      <c r="A11" s="91"/>
      <c r="B11" s="92" t="s">
        <v>48</v>
      </c>
      <c r="E11" s="93">
        <f>Sheet1!O79</f>
        <v>4.1066666666666665</v>
      </c>
      <c r="F11" s="93">
        <f>Sheet1!O80</f>
        <v>0.79819616455926323</v>
      </c>
      <c r="G11" s="90" t="str">
        <f>IF(E11&gt;4.5,"มากที่สุด",IF(E11&gt;3.5,"มาก",IF(E11&gt;2.5,"ปานกลาง",IF(E11&gt;1.5,"น้อย",IF(E11&lt;=1.5,"น้อยที่สุด")))))</f>
        <v>มาก</v>
      </c>
    </row>
    <row r="12" spans="1:8" x14ac:dyDescent="0.35">
      <c r="A12" s="94"/>
      <c r="B12" s="95" t="s">
        <v>49</v>
      </c>
      <c r="C12" s="96"/>
      <c r="D12" s="97"/>
      <c r="E12" s="98">
        <f>AVERAGE(E9:E11)</f>
        <v>4.2177777777777772</v>
      </c>
      <c r="F12" s="98">
        <f>Sheet1!O81</f>
        <v>0.74500985398830921</v>
      </c>
      <c r="G12" s="35" t="str">
        <f>IF(E12&gt;4.5,"มากที่สุด",IF(E12&gt;3.5,"มาก",IF(E12&gt;2.5,"ปานกลาง",IF(E12&gt;1.5,"น้อย",IF(E12&lt;=1.5,"น้อยที่สุด")))))</f>
        <v>มาก</v>
      </c>
    </row>
    <row r="13" spans="1:8" x14ac:dyDescent="0.35">
      <c r="A13" s="99">
        <v>2</v>
      </c>
      <c r="B13" s="31" t="s">
        <v>50</v>
      </c>
      <c r="E13" s="100"/>
      <c r="F13" s="100"/>
      <c r="G13" s="101"/>
    </row>
    <row r="14" spans="1:8" x14ac:dyDescent="0.35">
      <c r="A14" s="88"/>
      <c r="B14" s="102" t="s">
        <v>51</v>
      </c>
      <c r="E14" s="89">
        <f>Sheet1!P79</f>
        <v>4.4266666666666667</v>
      </c>
      <c r="F14" s="89">
        <f>Sheet1!P80</f>
        <v>0.59668755310969479</v>
      </c>
      <c r="G14" s="90" t="str">
        <f>IF(E14&gt;4.5,"มากที่สุด",IF(E14&gt;3.5,"มาก",IF(E14&gt;2.5,"ปานกลาง",IF(E14&gt;1.5,"น้อย",IF(E14&lt;=1.5,"น้อยที่สุด")))))</f>
        <v>มาก</v>
      </c>
    </row>
    <row r="15" spans="1:8" x14ac:dyDescent="0.35">
      <c r="A15" s="88"/>
      <c r="B15" s="27" t="s">
        <v>52</v>
      </c>
      <c r="E15" s="89">
        <f>Sheet1!Q79</f>
        <v>4.3733333333333331</v>
      </c>
      <c r="F15" s="89">
        <f>Sheet1!Q80</f>
        <v>0.69308034192318557</v>
      </c>
      <c r="G15" s="90" t="str">
        <f t="shared" ref="G15:G28" si="0">IF(E15&gt;4.5,"มากที่สุด",IF(E15&gt;3.5,"มาก",IF(E15&gt;2.5,"ปานกลาง",IF(E15&gt;1.5,"น้อย",IF(E15&lt;=1.5,"น้อยที่สุด")))))</f>
        <v>มาก</v>
      </c>
    </row>
    <row r="16" spans="1:8" x14ac:dyDescent="0.35">
      <c r="A16" s="94"/>
      <c r="B16" s="95" t="s">
        <v>49</v>
      </c>
      <c r="C16" s="96"/>
      <c r="D16" s="97"/>
      <c r="E16" s="98">
        <f>AVERAGE(E14:E15)</f>
        <v>4.4000000000000004</v>
      </c>
      <c r="F16" s="98">
        <f>Sheet1!Q81</f>
        <v>0.71166583026604202</v>
      </c>
      <c r="G16" s="35" t="str">
        <f t="shared" si="0"/>
        <v>มาก</v>
      </c>
    </row>
    <row r="17" spans="1:7" x14ac:dyDescent="0.35">
      <c r="A17" s="99">
        <v>3</v>
      </c>
      <c r="B17" s="31" t="s">
        <v>53</v>
      </c>
      <c r="E17" s="100"/>
      <c r="F17" s="100"/>
      <c r="G17" s="90"/>
    </row>
    <row r="18" spans="1:7" x14ac:dyDescent="0.35">
      <c r="A18" s="88"/>
      <c r="B18" s="27" t="s">
        <v>61</v>
      </c>
      <c r="E18" s="89">
        <f>Sheet1!R79</f>
        <v>4.16</v>
      </c>
      <c r="F18" s="89">
        <f>Sheet1!R80</f>
        <v>0.73594946947573825</v>
      </c>
      <c r="G18" s="90" t="str">
        <f t="shared" si="0"/>
        <v>มาก</v>
      </c>
    </row>
    <row r="19" spans="1:7" x14ac:dyDescent="0.35">
      <c r="A19" s="88"/>
      <c r="B19" s="27" t="s">
        <v>54</v>
      </c>
      <c r="E19" s="89">
        <f>Sheet1!S79</f>
        <v>3.7066666666666666</v>
      </c>
      <c r="F19" s="89">
        <f>Sheet1!S80</f>
        <v>0.94115129802054953</v>
      </c>
      <c r="G19" s="90" t="str">
        <f t="shared" si="0"/>
        <v>มาก</v>
      </c>
    </row>
    <row r="20" spans="1:7" x14ac:dyDescent="0.35">
      <c r="A20" s="88"/>
      <c r="B20" s="27" t="s">
        <v>62</v>
      </c>
      <c r="E20" s="89">
        <f>Sheet1!T79</f>
        <v>4.2666666666666666</v>
      </c>
      <c r="F20" s="89">
        <f>Sheet1!T80</f>
        <v>0.70391440921144421</v>
      </c>
      <c r="G20" s="90" t="str">
        <f t="shared" si="0"/>
        <v>มาก</v>
      </c>
    </row>
    <row r="21" spans="1:7" x14ac:dyDescent="0.35">
      <c r="A21" s="88"/>
      <c r="B21" s="27" t="s">
        <v>63</v>
      </c>
      <c r="E21" s="89">
        <f>Sheet1!U79</f>
        <v>4.2133333333333329</v>
      </c>
      <c r="F21" s="89">
        <f>Sheet1!U80</f>
        <v>0.74058657054288224</v>
      </c>
      <c r="G21" s="90" t="str">
        <f t="shared" si="0"/>
        <v>มาก</v>
      </c>
    </row>
    <row r="22" spans="1:7" x14ac:dyDescent="0.35">
      <c r="A22" s="88"/>
      <c r="B22" s="27" t="s">
        <v>64</v>
      </c>
      <c r="E22" s="89">
        <f>Sheet1!V79</f>
        <v>4.3866666666666667</v>
      </c>
      <c r="F22" s="89">
        <f>Sheet1!V80</f>
        <v>0.63444662700854682</v>
      </c>
      <c r="G22" s="90" t="str">
        <f t="shared" si="0"/>
        <v>มาก</v>
      </c>
    </row>
    <row r="23" spans="1:7" x14ac:dyDescent="0.35">
      <c r="A23" s="94"/>
      <c r="B23" s="95" t="s">
        <v>49</v>
      </c>
      <c r="C23" s="96"/>
      <c r="D23" s="97"/>
      <c r="E23" s="98">
        <f>AVERAGE(E18:E22)</f>
        <v>4.1466666666666665</v>
      </c>
      <c r="F23" s="98">
        <f>Sheet1!V81</f>
        <v>0.78918717633207125</v>
      </c>
      <c r="G23" s="35" t="str">
        <f t="shared" si="0"/>
        <v>มาก</v>
      </c>
    </row>
    <row r="24" spans="1:7" x14ac:dyDescent="0.35">
      <c r="A24" s="99">
        <v>5</v>
      </c>
      <c r="B24" s="31" t="s">
        <v>55</v>
      </c>
      <c r="E24" s="89"/>
      <c r="F24" s="89"/>
      <c r="G24" s="103"/>
    </row>
    <row r="25" spans="1:7" x14ac:dyDescent="0.35">
      <c r="A25" s="88"/>
      <c r="B25" s="27" t="s">
        <v>65</v>
      </c>
      <c r="E25" s="89">
        <f>Sheet1!AG79</f>
        <v>4.1466666666666665</v>
      </c>
      <c r="F25" s="89">
        <f>Sheet1!AG80</f>
        <v>0.84937709024993302</v>
      </c>
      <c r="G25" s="103" t="str">
        <f t="shared" si="0"/>
        <v>มาก</v>
      </c>
    </row>
    <row r="26" spans="1:7" x14ac:dyDescent="0.35">
      <c r="A26" s="88"/>
      <c r="B26" s="27" t="s">
        <v>67</v>
      </c>
      <c r="E26" s="89">
        <f>Sheet1!AH79</f>
        <v>4.3466666666666667</v>
      </c>
      <c r="F26" s="89">
        <f>Sheet1!AH80</f>
        <v>0.68759929667851827</v>
      </c>
      <c r="G26" s="103" t="str">
        <f t="shared" si="0"/>
        <v>มาก</v>
      </c>
    </row>
    <row r="27" spans="1:7" x14ac:dyDescent="0.35">
      <c r="A27" s="88"/>
      <c r="B27" s="27" t="s">
        <v>66</v>
      </c>
      <c r="E27" s="89">
        <f>Sheet1!AI79</f>
        <v>4.3733333333333331</v>
      </c>
      <c r="F27" s="89">
        <f>Sheet1!AI80</f>
        <v>0.63188549538605387</v>
      </c>
      <c r="G27" s="103" t="str">
        <f t="shared" si="0"/>
        <v>มาก</v>
      </c>
    </row>
    <row r="28" spans="1:7" x14ac:dyDescent="0.35">
      <c r="A28" s="104"/>
      <c r="B28" s="95" t="s">
        <v>49</v>
      </c>
      <c r="C28" s="96"/>
      <c r="D28" s="97"/>
      <c r="E28" s="98">
        <f>AVERAGE(E25:E26)</f>
        <v>4.2466666666666661</v>
      </c>
      <c r="F28" s="98">
        <f>Sheet1!AI81</f>
        <v>0.73260244963168863</v>
      </c>
      <c r="G28" s="35" t="str">
        <f t="shared" si="0"/>
        <v>มาก</v>
      </c>
    </row>
    <row r="29" spans="1:7" ht="21.75" thickBot="1" x14ac:dyDescent="0.4">
      <c r="A29" s="193" t="s">
        <v>56</v>
      </c>
      <c r="B29" s="194"/>
      <c r="C29" s="105"/>
      <c r="D29" s="106"/>
      <c r="E29" s="107">
        <f>AVERAGE(E25:E27,E18:E22,E14:E15,E9:E11)</f>
        <v>4.2348717948717951</v>
      </c>
      <c r="F29" s="107">
        <f>AVERAGE(F25:F27,F18:F22,F13:F15,F9:F11)</f>
        <v>0.72361271647268022</v>
      </c>
      <c r="G29" s="108" t="str">
        <f>IF(E29&gt;4.5,"มากที่สุด",IF(E29&gt;3.5,"มาก",IF(E29&gt;2.5,"ปานกลาง",IF(E29&gt;1.5,"น้อย",IF(E29&lt;=1.5,"น้อยที่สุด")))))</f>
        <v>มาก</v>
      </c>
    </row>
    <row r="30" spans="1:7" ht="21.75" thickTop="1" x14ac:dyDescent="0.35"/>
    <row r="31" spans="1:7" s="82" customFormat="1" x14ac:dyDescent="0.35">
      <c r="B31" s="82" t="s">
        <v>140</v>
      </c>
    </row>
    <row r="32" spans="1:7" s="82" customFormat="1" x14ac:dyDescent="0.35">
      <c r="A32" s="82" t="s">
        <v>141</v>
      </c>
    </row>
    <row r="33" spans="1:8" s="82" customFormat="1" x14ac:dyDescent="0.35">
      <c r="A33" s="82" t="s">
        <v>142</v>
      </c>
    </row>
    <row r="34" spans="1:8" s="82" customFormat="1" x14ac:dyDescent="0.35">
      <c r="A34" s="82" t="s">
        <v>145</v>
      </c>
    </row>
    <row r="35" spans="1:8" s="82" customFormat="1" x14ac:dyDescent="0.35">
      <c r="A35" s="82" t="s">
        <v>146</v>
      </c>
    </row>
    <row r="36" spans="1:8" s="82" customFormat="1" x14ac:dyDescent="0.35">
      <c r="A36" s="82" t="s">
        <v>147</v>
      </c>
    </row>
    <row r="47" spans="1:8" ht="19.5" customHeight="1" x14ac:dyDescent="0.35">
      <c r="A47" s="177" t="s">
        <v>104</v>
      </c>
      <c r="B47" s="177"/>
      <c r="C47" s="177"/>
      <c r="D47" s="177"/>
      <c r="E47" s="177"/>
      <c r="F47" s="177"/>
      <c r="G47" s="177"/>
      <c r="H47" s="149"/>
    </row>
    <row r="48" spans="1:8" x14ac:dyDescent="0.35">
      <c r="A48" s="80"/>
      <c r="B48" s="80"/>
      <c r="C48" s="80"/>
      <c r="D48" s="80"/>
      <c r="E48" s="80"/>
      <c r="F48" s="80"/>
      <c r="G48" s="80"/>
    </row>
    <row r="49" spans="1:8" x14ac:dyDescent="0.35">
      <c r="A49" s="111" t="s">
        <v>130</v>
      </c>
      <c r="E49" s="80"/>
      <c r="F49" s="80"/>
      <c r="G49" s="80"/>
    </row>
    <row r="50" spans="1:8" ht="12" customHeight="1" x14ac:dyDescent="0.35">
      <c r="A50" s="111"/>
      <c r="E50" s="80"/>
      <c r="F50" s="80"/>
      <c r="G50" s="80"/>
    </row>
    <row r="51" spans="1:8" x14ac:dyDescent="0.35">
      <c r="A51" s="60" t="s">
        <v>143</v>
      </c>
      <c r="E51" s="80"/>
      <c r="F51" s="80"/>
      <c r="G51" s="80"/>
    </row>
    <row r="52" spans="1:8" ht="12" customHeight="1" thickBot="1" x14ac:dyDescent="0.4">
      <c r="A52" s="111"/>
      <c r="E52" s="80"/>
      <c r="F52" s="80"/>
      <c r="G52" s="80"/>
    </row>
    <row r="53" spans="1:8" ht="21.75" customHeight="1" thickTop="1" x14ac:dyDescent="0.35">
      <c r="A53" s="180" t="s">
        <v>14</v>
      </c>
      <c r="B53" s="181"/>
      <c r="C53" s="181"/>
      <c r="D53" s="182"/>
      <c r="E53" s="186" t="s">
        <v>116</v>
      </c>
      <c r="F53" s="187"/>
      <c r="G53" s="188"/>
    </row>
    <row r="54" spans="1:8" ht="21" customHeight="1" thickBot="1" x14ac:dyDescent="0.4">
      <c r="A54" s="183"/>
      <c r="B54" s="184"/>
      <c r="C54" s="184"/>
      <c r="D54" s="185"/>
      <c r="E54" s="112"/>
      <c r="F54" s="112" t="s">
        <v>44</v>
      </c>
      <c r="G54" s="112" t="s">
        <v>69</v>
      </c>
    </row>
    <row r="55" spans="1:8" ht="28.5" customHeight="1" thickTop="1" x14ac:dyDescent="0.35">
      <c r="A55" s="113" t="s">
        <v>70</v>
      </c>
      <c r="B55" s="114"/>
      <c r="C55" s="114"/>
      <c r="D55" s="115"/>
      <c r="E55" s="116"/>
      <c r="F55" s="117"/>
      <c r="G55" s="116"/>
      <c r="H55" s="118"/>
    </row>
    <row r="56" spans="1:8" ht="19.5" customHeight="1" x14ac:dyDescent="0.35">
      <c r="A56" s="119" t="s">
        <v>77</v>
      </c>
      <c r="B56" s="114"/>
      <c r="C56" s="114"/>
      <c r="D56" s="115"/>
      <c r="E56" s="120">
        <f>Sheet1!W79</f>
        <v>3.4666666666666668</v>
      </c>
      <c r="F56" s="121">
        <f>Sheet1!W80</f>
        <v>0.92024281950300835</v>
      </c>
      <c r="G56" s="90" t="str">
        <f>IF(E56&gt;4.5,"มากที่สุด",IF(E56&gt;3.5,"มาก",IF(E56&gt;2.5,"ปานกลาง",IF(E56&gt;1.5,"น้อย",IF(E56&lt;=1.5,"น้อยที่สุด")))))</f>
        <v>ปานกลาง</v>
      </c>
      <c r="H56" s="110"/>
    </row>
    <row r="57" spans="1:8" x14ac:dyDescent="0.35">
      <c r="A57" s="118" t="s">
        <v>97</v>
      </c>
      <c r="B57" s="110"/>
      <c r="C57" s="110"/>
      <c r="D57" s="122"/>
      <c r="E57" s="89">
        <f>Sheet1!X79</f>
        <v>3.4133333333333336</v>
      </c>
      <c r="F57" s="89">
        <f>Sheet1!X80</f>
        <v>1.0538646168415704</v>
      </c>
      <c r="G57" s="90" t="str">
        <f>IF(E57&gt;4.5,"มากที่สุด",IF(E57&gt;3.5,"มาก",IF(E57&gt;2.5,"ปานกลาง",IF(E57&gt;1.5,"น้อย",IF(E57&lt;=1.5,"น้อยที่สุด")))))</f>
        <v>ปานกลาง</v>
      </c>
    </row>
    <row r="58" spans="1:8" x14ac:dyDescent="0.35">
      <c r="A58" s="123" t="s">
        <v>76</v>
      </c>
      <c r="B58" s="124"/>
      <c r="C58" s="124"/>
      <c r="D58" s="125"/>
      <c r="E58" s="126"/>
      <c r="F58" s="126"/>
      <c r="G58" s="126"/>
    </row>
    <row r="59" spans="1:8" x14ac:dyDescent="0.35">
      <c r="A59" s="118" t="s">
        <v>124</v>
      </c>
      <c r="B59" s="110"/>
      <c r="C59" s="110"/>
      <c r="D59" s="122"/>
      <c r="E59" s="89">
        <f>Sheet1!Y79</f>
        <v>3.24</v>
      </c>
      <c r="F59" s="89">
        <f>Sheet1!Y80</f>
        <v>1.1489125293076055</v>
      </c>
      <c r="G59" s="90" t="str">
        <f>IF(E59&gt;4.5,"มากที่สุด",IF(E59&gt;3.5,"มาก",IF(E59&gt;2.5,"ปานกลาง",IF(E59&gt;1.5,"น้อย",IF(E59&lt;=1.5,"น้อยที่สุด")))))</f>
        <v>ปานกลาง</v>
      </c>
    </row>
    <row r="60" spans="1:8" x14ac:dyDescent="0.35">
      <c r="A60" s="123" t="s">
        <v>76</v>
      </c>
      <c r="B60" s="124"/>
      <c r="C60" s="124"/>
      <c r="D60" s="125"/>
      <c r="E60" s="126"/>
      <c r="F60" s="126"/>
      <c r="G60" s="127"/>
    </row>
    <row r="61" spans="1:8" x14ac:dyDescent="0.35">
      <c r="A61" s="118" t="s">
        <v>74</v>
      </c>
      <c r="B61" s="110"/>
      <c r="C61" s="110"/>
      <c r="D61" s="122"/>
      <c r="E61" s="89">
        <f>Sheet1!Z79</f>
        <v>3.3333333333333335</v>
      </c>
      <c r="F61" s="89">
        <f>Sheet1!Z80</f>
        <v>1.2339053944782485</v>
      </c>
      <c r="G61" s="90" t="str">
        <f>IF(E61&gt;4.5,"มากที่สุด",IF(E61&gt;3.5,"มาก",IF(E61&gt;2.5,"ปานกลาง",IF(E61&gt;1.5,"น้อย",IF(E61&lt;=1.5,"น้อยที่สุด")))))</f>
        <v>ปานกลาง</v>
      </c>
    </row>
    <row r="62" spans="1:8" x14ac:dyDescent="0.35">
      <c r="A62" s="118" t="s">
        <v>76</v>
      </c>
      <c r="B62" s="110"/>
      <c r="C62" s="110"/>
      <c r="D62" s="122"/>
      <c r="E62" s="89"/>
      <c r="F62" s="89"/>
      <c r="G62" s="90"/>
    </row>
    <row r="63" spans="1:8" ht="21.75" thickBot="1" x14ac:dyDescent="0.4">
      <c r="A63" s="128"/>
      <c r="B63" s="105"/>
      <c r="C63" s="129" t="s">
        <v>71</v>
      </c>
      <c r="D63" s="130"/>
      <c r="E63" s="131">
        <f>AVERAGE(E59:E59)</f>
        <v>3.24</v>
      </c>
      <c r="F63" s="131">
        <f>Sheet1!Z80</f>
        <v>1.2339053944782485</v>
      </c>
      <c r="G63" s="132" t="str">
        <f t="shared" ref="G63" si="1">IF(E63&gt;4.5,"มากที่สุด",IF(E63&gt;3.5,"มาก",IF(E63&gt;2.5,"ปานกลาง",IF(E63&gt;1.5,"น้อย",IF(E63&lt;=1.5,"น้อยที่สุด")))))</f>
        <v>ปานกลาง</v>
      </c>
    </row>
    <row r="64" spans="1:8" ht="28.5" customHeight="1" thickTop="1" x14ac:dyDescent="0.35">
      <c r="A64" s="133" t="s">
        <v>72</v>
      </c>
      <c r="B64" s="134"/>
      <c r="C64" s="134"/>
      <c r="D64" s="135"/>
      <c r="E64" s="136"/>
      <c r="F64" s="136"/>
      <c r="G64" s="137"/>
    </row>
    <row r="65" spans="1:9" ht="20.25" customHeight="1" x14ac:dyDescent="0.35">
      <c r="A65" s="138" t="s">
        <v>78</v>
      </c>
      <c r="B65" s="110"/>
      <c r="C65" s="110"/>
      <c r="D65" s="139"/>
      <c r="E65" s="89">
        <f>Sheet1!AA79</f>
        <v>4.1733333333333329</v>
      </c>
      <c r="F65" s="89">
        <f>Sheet1!AA80</f>
        <v>0.72360459064575022</v>
      </c>
      <c r="G65" s="90" t="str">
        <f>IF(E65&gt;4.5,"มากที่สุด",IF(E65&gt;3.5,"มาก",IF(E65&gt;2.5,"ปานกลาง",IF(E65&gt;1.5,"น้อย",IF(E65&lt;=1.5,"น้อยที่สุด")))))</f>
        <v>มาก</v>
      </c>
    </row>
    <row r="66" spans="1:9" x14ac:dyDescent="0.35">
      <c r="A66" s="118" t="s">
        <v>88</v>
      </c>
      <c r="B66" s="110"/>
      <c r="C66" s="110"/>
      <c r="D66" s="110"/>
      <c r="E66" s="89">
        <f>Sheet1!AB79</f>
        <v>4.253333333333333</v>
      </c>
      <c r="F66" s="89">
        <f>Sheet1!AB80</f>
        <v>0.67969256431270653</v>
      </c>
      <c r="G66" s="90" t="str">
        <f>IF(E66&gt;4.5,"มากที่สุด",IF(E66&gt;3.5,"มาก",IF(E66&gt;2.5,"ปานกลาง",IF(E66&gt;1.5,"น้อย",IF(E66&lt;=1.5,"น้อยที่สุด")))))</f>
        <v>มาก</v>
      </c>
    </row>
    <row r="67" spans="1:9" x14ac:dyDescent="0.35">
      <c r="A67" s="123" t="s">
        <v>98</v>
      </c>
      <c r="B67" s="124"/>
      <c r="C67" s="124"/>
      <c r="D67" s="124"/>
      <c r="E67" s="127"/>
      <c r="F67" s="127"/>
      <c r="G67" s="127"/>
    </row>
    <row r="68" spans="1:9" x14ac:dyDescent="0.35">
      <c r="A68" s="118" t="s">
        <v>89</v>
      </c>
      <c r="B68" s="110"/>
      <c r="C68" s="110"/>
      <c r="D68" s="110"/>
      <c r="E68" s="140">
        <f>Sheet1!AC79</f>
        <v>4.2266666666666666</v>
      </c>
      <c r="F68" s="89">
        <f>Sheet1!AC80</f>
        <v>0.72733005507060566</v>
      </c>
      <c r="G68" s="90" t="str">
        <f>IF(E68&gt;4.5,"มากที่สุด",IF(E68&gt;3.5,"มาก",IF(E68&gt;2.5,"ปานกลาง",IF(E68&gt;1.5,"น้อย",IF(E68&lt;=1.5,"น้อยที่สุด")))))</f>
        <v>มาก</v>
      </c>
    </row>
    <row r="69" spans="1:9" x14ac:dyDescent="0.35">
      <c r="A69" s="141" t="s">
        <v>90</v>
      </c>
      <c r="B69" s="124"/>
      <c r="C69" s="124"/>
      <c r="D69" s="124"/>
      <c r="E69" s="127"/>
      <c r="F69" s="127"/>
      <c r="G69" s="127"/>
    </row>
    <row r="70" spans="1:9" x14ac:dyDescent="0.35">
      <c r="A70" s="118" t="s">
        <v>75</v>
      </c>
      <c r="B70" s="110"/>
      <c r="C70" s="110"/>
      <c r="D70" s="110"/>
      <c r="E70" s="89">
        <f>Sheet1!AD79</f>
        <v>4.1866666666666665</v>
      </c>
      <c r="F70" s="89">
        <f>Sheet1!AD80</f>
        <v>0.74784977052833324</v>
      </c>
      <c r="G70" s="90" t="str">
        <f>IF(E70&gt;4.5,"มากที่สุด",IF(E70&gt;3.5,"มาก",IF(E70&gt;2.5,"ปานกลาง",IF(E70&gt;1.5,"น้อย",IF(E70&lt;=1.5,"น้อยที่สุด")))))</f>
        <v>มาก</v>
      </c>
    </row>
    <row r="71" spans="1:9" x14ac:dyDescent="0.35">
      <c r="A71" s="123" t="s">
        <v>76</v>
      </c>
      <c r="B71" s="124"/>
      <c r="C71" s="124"/>
      <c r="D71" s="124"/>
      <c r="E71" s="127"/>
      <c r="F71" s="127"/>
      <c r="G71" s="127"/>
    </row>
    <row r="72" spans="1:9" x14ac:dyDescent="0.35">
      <c r="A72" s="118" t="s">
        <v>79</v>
      </c>
      <c r="B72" s="110"/>
      <c r="C72" s="110"/>
      <c r="D72" s="110"/>
      <c r="E72" s="89">
        <f>Sheet1!AE79</f>
        <v>4.5199999999999996</v>
      </c>
      <c r="F72" s="89">
        <f>Sheet1!AE80</f>
        <v>0.60090022556251499</v>
      </c>
      <c r="G72" s="90" t="str">
        <f>IF(E72&gt;4.5,"มากที่สุด",IF(E72&gt;3.5,"มาก",IF(E72&gt;2.5,"ปานกลาง",IF(E72&gt;1.5,"น้อย",IF(E72&lt;=1.5,"น้อยที่สุด")))))</f>
        <v>มากที่สุด</v>
      </c>
    </row>
    <row r="73" spans="1:9" x14ac:dyDescent="0.35">
      <c r="A73" s="123" t="s">
        <v>76</v>
      </c>
      <c r="B73" s="124"/>
      <c r="C73" s="124"/>
      <c r="D73" s="124"/>
      <c r="E73" s="127"/>
      <c r="F73" s="127"/>
      <c r="G73" s="127"/>
      <c r="H73" s="142"/>
    </row>
    <row r="74" spans="1:9" x14ac:dyDescent="0.35">
      <c r="A74" s="118" t="s">
        <v>91</v>
      </c>
      <c r="B74" s="110"/>
      <c r="C74" s="110"/>
      <c r="D74" s="110"/>
      <c r="E74" s="89">
        <f>Sheet1!AF79</f>
        <v>4.4533333333333331</v>
      </c>
      <c r="F74" s="89">
        <f>Sheet1!AF80</f>
        <v>0.59939909849721851</v>
      </c>
      <c r="G74" s="90" t="str">
        <f>IF(E74&gt;4.5,"มากที่สุด",IF(E74&gt;3.5,"มาก",IF(E74&gt;2.5,"ปานกลาง",IF(E74&gt;1.5,"น้อย",IF(E74&lt;=1.5,"น้อยที่สุด")))))</f>
        <v>มาก</v>
      </c>
    </row>
    <row r="75" spans="1:9" x14ac:dyDescent="0.35">
      <c r="A75" s="118" t="s">
        <v>92</v>
      </c>
      <c r="B75" s="110"/>
      <c r="C75" s="110"/>
      <c r="D75" s="110"/>
      <c r="E75" s="89"/>
      <c r="F75" s="89"/>
      <c r="G75" s="90"/>
    </row>
    <row r="76" spans="1:9" ht="21.75" thickBot="1" x14ac:dyDescent="0.4">
      <c r="A76" s="143"/>
      <c r="B76" s="144"/>
      <c r="C76" s="129" t="s">
        <v>71</v>
      </c>
      <c r="D76" s="145"/>
      <c r="E76" s="131">
        <f>AVERAGE(E68:E70)</f>
        <v>4.206666666666667</v>
      </c>
      <c r="F76" s="131">
        <f>Sheet1!AF81</f>
        <v>0.59906713460791516</v>
      </c>
      <c r="G76" s="132" t="str">
        <f t="shared" ref="G76" si="2">IF(E76&gt;4.5,"มากที่สุด",IF(E76&gt;3.5,"มาก",IF(E76&gt;2.5,"ปานกลาง",IF(E76&gt;1.5,"น้อย",IF(E76&lt;=1.5,"น้อยที่สุด")))))</f>
        <v>มาก</v>
      </c>
      <c r="I76" s="146"/>
    </row>
    <row r="77" spans="1:9" ht="21.75" thickTop="1" x14ac:dyDescent="0.35">
      <c r="A77" s="111"/>
      <c r="E77" s="80"/>
      <c r="F77" s="80"/>
      <c r="G77" s="80"/>
    </row>
    <row r="78" spans="1:9" s="83" customFormat="1" x14ac:dyDescent="0.35">
      <c r="A78" s="147"/>
      <c r="B78" s="83" t="s">
        <v>144</v>
      </c>
    </row>
    <row r="79" spans="1:9" s="83" customFormat="1" x14ac:dyDescent="0.35">
      <c r="A79" s="83" t="s">
        <v>127</v>
      </c>
    </row>
    <row r="80" spans="1:9" s="83" customFormat="1" x14ac:dyDescent="0.35">
      <c r="A80" s="83" t="s">
        <v>125</v>
      </c>
    </row>
    <row r="81" spans="1:8" s="83" customFormat="1" x14ac:dyDescent="0.35">
      <c r="A81" s="83" t="s">
        <v>128</v>
      </c>
    </row>
    <row r="82" spans="1:8" s="83" customFormat="1" x14ac:dyDescent="0.35">
      <c r="A82" s="83" t="s">
        <v>126</v>
      </c>
    </row>
    <row r="96" spans="1:8" ht="27" customHeight="1" x14ac:dyDescent="0.35">
      <c r="A96" s="177"/>
      <c r="B96" s="177"/>
      <c r="C96" s="177"/>
      <c r="D96" s="177"/>
      <c r="E96" s="177"/>
      <c r="F96" s="177"/>
      <c r="G96" s="177"/>
      <c r="H96" s="149"/>
    </row>
    <row r="98" spans="1:8" x14ac:dyDescent="0.35">
      <c r="A98" s="52"/>
      <c r="B98" s="52"/>
      <c r="C98" s="52"/>
      <c r="D98" s="52"/>
      <c r="E98" s="52"/>
      <c r="F98" s="52"/>
      <c r="G98" s="52"/>
      <c r="H98" s="109"/>
    </row>
    <row r="99" spans="1:8" x14ac:dyDescent="0.35">
      <c r="A99" s="52"/>
      <c r="B99" s="52"/>
      <c r="C99" s="52"/>
      <c r="D99" s="52"/>
      <c r="E99" s="52"/>
      <c r="F99" s="52"/>
      <c r="G99" s="52"/>
      <c r="H99" s="109"/>
    </row>
    <row r="100" spans="1:8" x14ac:dyDescent="0.35">
      <c r="A100" s="52"/>
      <c r="B100" s="52"/>
      <c r="C100" s="52"/>
      <c r="D100" s="52"/>
      <c r="E100" s="52"/>
      <c r="F100" s="52"/>
      <c r="G100" s="52"/>
      <c r="H100" s="109"/>
    </row>
    <row r="101" spans="1:8" x14ac:dyDescent="0.35">
      <c r="A101" s="179"/>
      <c r="B101" s="179"/>
      <c r="C101" s="179"/>
      <c r="D101" s="179"/>
      <c r="E101" s="179"/>
      <c r="F101" s="179"/>
      <c r="G101" s="179"/>
    </row>
    <row r="102" spans="1:8" x14ac:dyDescent="0.35">
      <c r="A102" s="111"/>
      <c r="E102" s="80"/>
      <c r="F102" s="80"/>
      <c r="G102" s="80"/>
    </row>
    <row r="103" spans="1:8" ht="10.5" customHeight="1" x14ac:dyDescent="0.35">
      <c r="E103" s="80"/>
      <c r="F103" s="80"/>
      <c r="G103" s="80"/>
    </row>
    <row r="104" spans="1:8" x14ac:dyDescent="0.35">
      <c r="A104" s="60"/>
      <c r="B104" s="110"/>
      <c r="C104" s="110"/>
      <c r="D104" s="110"/>
      <c r="E104" s="142"/>
      <c r="F104" s="142"/>
      <c r="G104" s="142"/>
    </row>
    <row r="105" spans="1:8" x14ac:dyDescent="0.35">
      <c r="A105" s="60"/>
      <c r="B105" s="110"/>
      <c r="C105" s="110"/>
      <c r="D105" s="110"/>
      <c r="E105" s="142"/>
      <c r="F105" s="142"/>
      <c r="G105" s="142"/>
    </row>
    <row r="106" spans="1:8" x14ac:dyDescent="0.35">
      <c r="A106" s="60"/>
      <c r="B106" s="178"/>
      <c r="C106" s="178"/>
      <c r="D106" s="178"/>
      <c r="E106" s="117"/>
      <c r="F106" s="117"/>
      <c r="G106" s="142"/>
    </row>
    <row r="107" spans="1:8" x14ac:dyDescent="0.35">
      <c r="A107" s="60"/>
      <c r="B107" s="175"/>
      <c r="C107" s="175"/>
      <c r="D107" s="175"/>
      <c r="E107" s="158"/>
      <c r="F107" s="121"/>
      <c r="G107" s="142"/>
    </row>
    <row r="108" spans="1:8" x14ac:dyDescent="0.35">
      <c r="A108" s="60"/>
      <c r="B108" s="81"/>
      <c r="C108" s="81"/>
      <c r="D108" s="81"/>
      <c r="E108" s="158"/>
      <c r="F108" s="121"/>
      <c r="G108" s="142"/>
    </row>
    <row r="109" spans="1:8" x14ac:dyDescent="0.35">
      <c r="A109" s="60"/>
      <c r="B109" s="81"/>
      <c r="C109" s="81"/>
      <c r="D109" s="81"/>
      <c r="E109" s="158"/>
      <c r="F109" s="121"/>
      <c r="G109" s="142"/>
    </row>
    <row r="110" spans="1:8" x14ac:dyDescent="0.35">
      <c r="A110" s="60"/>
      <c r="B110" s="178"/>
      <c r="C110" s="178"/>
      <c r="D110" s="178"/>
      <c r="E110" s="159"/>
      <c r="F110" s="160"/>
      <c r="G110" s="142"/>
    </row>
    <row r="111" spans="1:8" x14ac:dyDescent="0.35">
      <c r="A111" s="60"/>
      <c r="B111" s="110"/>
      <c r="C111" s="110"/>
      <c r="D111" s="110"/>
      <c r="E111" s="142"/>
      <c r="F111" s="142"/>
      <c r="G111" s="142"/>
    </row>
    <row r="112" spans="1:8" x14ac:dyDescent="0.35">
      <c r="A112" s="60"/>
      <c r="B112" s="110"/>
      <c r="C112" s="110"/>
      <c r="D112" s="110"/>
      <c r="E112" s="142"/>
      <c r="F112" s="142"/>
      <c r="G112" s="142"/>
    </row>
    <row r="113" spans="1:7" x14ac:dyDescent="0.35">
      <c r="B113" s="110"/>
      <c r="C113" s="110"/>
      <c r="D113" s="110"/>
      <c r="E113" s="110"/>
      <c r="F113" s="110"/>
      <c r="G113" s="110"/>
    </row>
    <row r="115" spans="1:7" x14ac:dyDescent="0.35">
      <c r="A115" s="177"/>
      <c r="B115" s="177"/>
      <c r="C115" s="177"/>
      <c r="D115" s="177"/>
      <c r="E115" s="177"/>
      <c r="F115" s="177"/>
      <c r="G115" s="177"/>
    </row>
    <row r="116" spans="1:7" x14ac:dyDescent="0.35">
      <c r="C116" s="110"/>
      <c r="D116" s="110"/>
      <c r="E116" s="142"/>
      <c r="F116" s="80"/>
      <c r="G116" s="80"/>
    </row>
    <row r="117" spans="1:7" x14ac:dyDescent="0.35">
      <c r="A117" s="60"/>
      <c r="B117" s="110"/>
      <c r="C117" s="110"/>
      <c r="D117" s="110"/>
      <c r="E117" s="142"/>
      <c r="F117" s="142"/>
      <c r="G117" s="142"/>
    </row>
    <row r="118" spans="1:7" x14ac:dyDescent="0.35">
      <c r="A118" s="60"/>
      <c r="B118" s="110"/>
      <c r="C118" s="110"/>
      <c r="D118" s="110"/>
      <c r="E118" s="142"/>
      <c r="F118" s="142"/>
      <c r="G118" s="142"/>
    </row>
    <row r="119" spans="1:7" ht="15" customHeight="1" x14ac:dyDescent="0.35">
      <c r="B119" s="110"/>
      <c r="C119" s="110"/>
      <c r="D119" s="110"/>
      <c r="E119" s="142"/>
      <c r="F119" s="142"/>
      <c r="G119" s="142"/>
    </row>
    <row r="120" spans="1:7" x14ac:dyDescent="0.35">
      <c r="B120" s="178"/>
      <c r="C120" s="178"/>
      <c r="D120" s="178"/>
      <c r="E120" s="117"/>
      <c r="F120" s="117"/>
      <c r="G120" s="142"/>
    </row>
    <row r="121" spans="1:7" x14ac:dyDescent="0.35">
      <c r="B121" s="175"/>
      <c r="C121" s="175"/>
      <c r="D121" s="175"/>
      <c r="E121" s="121"/>
      <c r="F121" s="121"/>
      <c r="G121" s="142"/>
    </row>
    <row r="122" spans="1:7" x14ac:dyDescent="0.35">
      <c r="B122" s="175"/>
      <c r="C122" s="175"/>
      <c r="D122" s="175"/>
      <c r="E122" s="121"/>
      <c r="F122" s="121"/>
      <c r="G122" s="142"/>
    </row>
    <row r="123" spans="1:7" x14ac:dyDescent="0.35">
      <c r="B123" s="81"/>
      <c r="C123" s="81"/>
      <c r="D123" s="81"/>
      <c r="E123" s="121"/>
      <c r="F123" s="121"/>
      <c r="G123" s="142"/>
    </row>
    <row r="124" spans="1:7" x14ac:dyDescent="0.35">
      <c r="B124" s="175"/>
      <c r="C124" s="175"/>
      <c r="D124" s="175"/>
      <c r="E124" s="121"/>
      <c r="F124" s="121"/>
      <c r="G124" s="142"/>
    </row>
    <row r="125" spans="1:7" x14ac:dyDescent="0.35">
      <c r="B125" s="175"/>
      <c r="C125" s="175"/>
      <c r="D125" s="175"/>
      <c r="E125" s="121"/>
      <c r="F125" s="121"/>
      <c r="G125" s="142"/>
    </row>
    <row r="126" spans="1:7" x14ac:dyDescent="0.35">
      <c r="B126" s="175"/>
      <c r="C126" s="175"/>
      <c r="D126" s="175"/>
      <c r="E126" s="121"/>
      <c r="F126" s="121"/>
      <c r="G126" s="142"/>
    </row>
    <row r="127" spans="1:7" x14ac:dyDescent="0.35">
      <c r="B127" s="178"/>
      <c r="C127" s="178"/>
      <c r="D127" s="178"/>
      <c r="E127" s="159"/>
      <c r="F127" s="160"/>
      <c r="G127" s="142"/>
    </row>
    <row r="128" spans="1:7" x14ac:dyDescent="0.35">
      <c r="B128" s="110"/>
      <c r="C128" s="110"/>
      <c r="D128" s="110"/>
      <c r="E128" s="142"/>
      <c r="F128" s="142"/>
      <c r="G128" s="142"/>
    </row>
    <row r="129" spans="1:7" x14ac:dyDescent="0.35">
      <c r="A129" s="53"/>
      <c r="B129" s="110"/>
      <c r="C129" s="110"/>
      <c r="D129" s="110"/>
      <c r="E129" s="142"/>
      <c r="F129" s="142"/>
      <c r="G129" s="142"/>
    </row>
    <row r="130" spans="1:7" x14ac:dyDescent="0.35">
      <c r="B130" s="110"/>
      <c r="C130" s="110"/>
      <c r="D130" s="110"/>
      <c r="E130" s="142"/>
      <c r="F130" s="142"/>
      <c r="G130" s="142"/>
    </row>
  </sheetData>
  <mergeCells count="21">
    <mergeCell ref="A96:G96"/>
    <mergeCell ref="A1:G1"/>
    <mergeCell ref="A47:G47"/>
    <mergeCell ref="B122:D122"/>
    <mergeCell ref="B124:D124"/>
    <mergeCell ref="A101:G101"/>
    <mergeCell ref="B106:D106"/>
    <mergeCell ref="A53:D54"/>
    <mergeCell ref="E53:G53"/>
    <mergeCell ref="A4:E4"/>
    <mergeCell ref="A6:B6"/>
    <mergeCell ref="E6:F6"/>
    <mergeCell ref="A29:B29"/>
    <mergeCell ref="B125:D125"/>
    <mergeCell ref="B126:D126"/>
    <mergeCell ref="B127:D127"/>
    <mergeCell ref="B107:D107"/>
    <mergeCell ref="B110:D110"/>
    <mergeCell ref="A115:G115"/>
    <mergeCell ref="B120:D120"/>
    <mergeCell ref="B121:D121"/>
  </mergeCells>
  <pageMargins left="0.59055118110236227" right="0.15748031496062992" top="0.55118110236220474" bottom="0.74803149606299213" header="0.31496062992125984" footer="0.31496062992125984"/>
  <pageSetup paperSize="9" scale="80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4</xdr:col>
                <xdr:colOff>190500</xdr:colOff>
                <xdr:row>53</xdr:row>
                <xdr:rowOff>57150</xdr:rowOff>
              </from>
              <to>
                <xdr:col>4</xdr:col>
                <xdr:colOff>333375</xdr:colOff>
                <xdr:row>53</xdr:row>
                <xdr:rowOff>247650</xdr:rowOff>
              </to>
            </anchor>
          </objectPr>
        </oleObject>
      </mc:Choice>
      <mc:Fallback>
        <oleObject progId="Equation.3" shapeId="1025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zoomScale="110" zoomScaleNormal="110" workbookViewId="0">
      <selection activeCell="F7" sqref="F7"/>
    </sheetView>
  </sheetViews>
  <sheetFormatPr defaultRowHeight="18.75" x14ac:dyDescent="0.3"/>
  <cols>
    <col min="1" max="1" width="5.28515625" style="26" customWidth="1"/>
    <col min="2" max="2" width="7.42578125" style="26" customWidth="1"/>
    <col min="3" max="3" width="60.7109375" style="26" customWidth="1"/>
    <col min="4" max="256" width="9.140625" style="26"/>
    <col min="257" max="257" width="5.28515625" style="26" customWidth="1"/>
    <col min="258" max="258" width="5.42578125" style="26" customWidth="1"/>
    <col min="259" max="259" width="52.42578125" style="26" customWidth="1"/>
    <col min="260" max="512" width="9.140625" style="26"/>
    <col min="513" max="513" width="5.28515625" style="26" customWidth="1"/>
    <col min="514" max="514" width="5.42578125" style="26" customWidth="1"/>
    <col min="515" max="515" width="52.42578125" style="26" customWidth="1"/>
    <col min="516" max="768" width="9.140625" style="26"/>
    <col min="769" max="769" width="5.28515625" style="26" customWidth="1"/>
    <col min="770" max="770" width="5.42578125" style="26" customWidth="1"/>
    <col min="771" max="771" width="52.42578125" style="26" customWidth="1"/>
    <col min="772" max="1024" width="9.140625" style="26"/>
    <col min="1025" max="1025" width="5.28515625" style="26" customWidth="1"/>
    <col min="1026" max="1026" width="5.42578125" style="26" customWidth="1"/>
    <col min="1027" max="1027" width="52.42578125" style="26" customWidth="1"/>
    <col min="1028" max="1280" width="9.140625" style="26"/>
    <col min="1281" max="1281" width="5.28515625" style="26" customWidth="1"/>
    <col min="1282" max="1282" width="5.42578125" style="26" customWidth="1"/>
    <col min="1283" max="1283" width="52.42578125" style="26" customWidth="1"/>
    <col min="1284" max="1536" width="9.140625" style="26"/>
    <col min="1537" max="1537" width="5.28515625" style="26" customWidth="1"/>
    <col min="1538" max="1538" width="5.42578125" style="26" customWidth="1"/>
    <col min="1539" max="1539" width="52.42578125" style="26" customWidth="1"/>
    <col min="1540" max="1792" width="9.140625" style="26"/>
    <col min="1793" max="1793" width="5.28515625" style="26" customWidth="1"/>
    <col min="1794" max="1794" width="5.42578125" style="26" customWidth="1"/>
    <col min="1795" max="1795" width="52.42578125" style="26" customWidth="1"/>
    <col min="1796" max="2048" width="9.140625" style="26"/>
    <col min="2049" max="2049" width="5.28515625" style="26" customWidth="1"/>
    <col min="2050" max="2050" width="5.42578125" style="26" customWidth="1"/>
    <col min="2051" max="2051" width="52.42578125" style="26" customWidth="1"/>
    <col min="2052" max="2304" width="9.140625" style="26"/>
    <col min="2305" max="2305" width="5.28515625" style="26" customWidth="1"/>
    <col min="2306" max="2306" width="5.42578125" style="26" customWidth="1"/>
    <col min="2307" max="2307" width="52.42578125" style="26" customWidth="1"/>
    <col min="2308" max="2560" width="9.140625" style="26"/>
    <col min="2561" max="2561" width="5.28515625" style="26" customWidth="1"/>
    <col min="2562" max="2562" width="5.42578125" style="26" customWidth="1"/>
    <col min="2563" max="2563" width="52.42578125" style="26" customWidth="1"/>
    <col min="2564" max="2816" width="9.140625" style="26"/>
    <col min="2817" max="2817" width="5.28515625" style="26" customWidth="1"/>
    <col min="2818" max="2818" width="5.42578125" style="26" customWidth="1"/>
    <col min="2819" max="2819" width="52.42578125" style="26" customWidth="1"/>
    <col min="2820" max="3072" width="9.140625" style="26"/>
    <col min="3073" max="3073" width="5.28515625" style="26" customWidth="1"/>
    <col min="3074" max="3074" width="5.42578125" style="26" customWidth="1"/>
    <col min="3075" max="3075" width="52.42578125" style="26" customWidth="1"/>
    <col min="3076" max="3328" width="9.140625" style="26"/>
    <col min="3329" max="3329" width="5.28515625" style="26" customWidth="1"/>
    <col min="3330" max="3330" width="5.42578125" style="26" customWidth="1"/>
    <col min="3331" max="3331" width="52.42578125" style="26" customWidth="1"/>
    <col min="3332" max="3584" width="9.140625" style="26"/>
    <col min="3585" max="3585" width="5.28515625" style="26" customWidth="1"/>
    <col min="3586" max="3586" width="5.42578125" style="26" customWidth="1"/>
    <col min="3587" max="3587" width="52.42578125" style="26" customWidth="1"/>
    <col min="3588" max="3840" width="9.140625" style="26"/>
    <col min="3841" max="3841" width="5.28515625" style="26" customWidth="1"/>
    <col min="3842" max="3842" width="5.42578125" style="26" customWidth="1"/>
    <col min="3843" max="3843" width="52.42578125" style="26" customWidth="1"/>
    <col min="3844" max="4096" width="9.140625" style="26"/>
    <col min="4097" max="4097" width="5.28515625" style="26" customWidth="1"/>
    <col min="4098" max="4098" width="5.42578125" style="26" customWidth="1"/>
    <col min="4099" max="4099" width="52.42578125" style="26" customWidth="1"/>
    <col min="4100" max="4352" width="9.140625" style="26"/>
    <col min="4353" max="4353" width="5.28515625" style="26" customWidth="1"/>
    <col min="4354" max="4354" width="5.42578125" style="26" customWidth="1"/>
    <col min="4355" max="4355" width="52.42578125" style="26" customWidth="1"/>
    <col min="4356" max="4608" width="9.140625" style="26"/>
    <col min="4609" max="4609" width="5.28515625" style="26" customWidth="1"/>
    <col min="4610" max="4610" width="5.42578125" style="26" customWidth="1"/>
    <col min="4611" max="4611" width="52.42578125" style="26" customWidth="1"/>
    <col min="4612" max="4864" width="9.140625" style="26"/>
    <col min="4865" max="4865" width="5.28515625" style="26" customWidth="1"/>
    <col min="4866" max="4866" width="5.42578125" style="26" customWidth="1"/>
    <col min="4867" max="4867" width="52.42578125" style="26" customWidth="1"/>
    <col min="4868" max="5120" width="9.140625" style="26"/>
    <col min="5121" max="5121" width="5.28515625" style="26" customWidth="1"/>
    <col min="5122" max="5122" width="5.42578125" style="26" customWidth="1"/>
    <col min="5123" max="5123" width="52.42578125" style="26" customWidth="1"/>
    <col min="5124" max="5376" width="9.140625" style="26"/>
    <col min="5377" max="5377" width="5.28515625" style="26" customWidth="1"/>
    <col min="5378" max="5378" width="5.42578125" style="26" customWidth="1"/>
    <col min="5379" max="5379" width="52.42578125" style="26" customWidth="1"/>
    <col min="5380" max="5632" width="9.140625" style="26"/>
    <col min="5633" max="5633" width="5.28515625" style="26" customWidth="1"/>
    <col min="5634" max="5634" width="5.42578125" style="26" customWidth="1"/>
    <col min="5635" max="5635" width="52.42578125" style="26" customWidth="1"/>
    <col min="5636" max="5888" width="9.140625" style="26"/>
    <col min="5889" max="5889" width="5.28515625" style="26" customWidth="1"/>
    <col min="5890" max="5890" width="5.42578125" style="26" customWidth="1"/>
    <col min="5891" max="5891" width="52.42578125" style="26" customWidth="1"/>
    <col min="5892" max="6144" width="9.140625" style="26"/>
    <col min="6145" max="6145" width="5.28515625" style="26" customWidth="1"/>
    <col min="6146" max="6146" width="5.42578125" style="26" customWidth="1"/>
    <col min="6147" max="6147" width="52.42578125" style="26" customWidth="1"/>
    <col min="6148" max="6400" width="9.140625" style="26"/>
    <col min="6401" max="6401" width="5.28515625" style="26" customWidth="1"/>
    <col min="6402" max="6402" width="5.42578125" style="26" customWidth="1"/>
    <col min="6403" max="6403" width="52.42578125" style="26" customWidth="1"/>
    <col min="6404" max="6656" width="9.140625" style="26"/>
    <col min="6657" max="6657" width="5.28515625" style="26" customWidth="1"/>
    <col min="6658" max="6658" width="5.42578125" style="26" customWidth="1"/>
    <col min="6659" max="6659" width="52.42578125" style="26" customWidth="1"/>
    <col min="6660" max="6912" width="9.140625" style="26"/>
    <col min="6913" max="6913" width="5.28515625" style="26" customWidth="1"/>
    <col min="6914" max="6914" width="5.42578125" style="26" customWidth="1"/>
    <col min="6915" max="6915" width="52.42578125" style="26" customWidth="1"/>
    <col min="6916" max="7168" width="9.140625" style="26"/>
    <col min="7169" max="7169" width="5.28515625" style="26" customWidth="1"/>
    <col min="7170" max="7170" width="5.42578125" style="26" customWidth="1"/>
    <col min="7171" max="7171" width="52.42578125" style="26" customWidth="1"/>
    <col min="7172" max="7424" width="9.140625" style="26"/>
    <col min="7425" max="7425" width="5.28515625" style="26" customWidth="1"/>
    <col min="7426" max="7426" width="5.42578125" style="26" customWidth="1"/>
    <col min="7427" max="7427" width="52.42578125" style="26" customWidth="1"/>
    <col min="7428" max="7680" width="9.140625" style="26"/>
    <col min="7681" max="7681" width="5.28515625" style="26" customWidth="1"/>
    <col min="7682" max="7682" width="5.42578125" style="26" customWidth="1"/>
    <col min="7683" max="7683" width="52.42578125" style="26" customWidth="1"/>
    <col min="7684" max="7936" width="9.140625" style="26"/>
    <col min="7937" max="7937" width="5.28515625" style="26" customWidth="1"/>
    <col min="7938" max="7938" width="5.42578125" style="26" customWidth="1"/>
    <col min="7939" max="7939" width="52.42578125" style="26" customWidth="1"/>
    <col min="7940" max="8192" width="9.140625" style="26"/>
    <col min="8193" max="8193" width="5.28515625" style="26" customWidth="1"/>
    <col min="8194" max="8194" width="5.42578125" style="26" customWidth="1"/>
    <col min="8195" max="8195" width="52.42578125" style="26" customWidth="1"/>
    <col min="8196" max="8448" width="9.140625" style="26"/>
    <col min="8449" max="8449" width="5.28515625" style="26" customWidth="1"/>
    <col min="8450" max="8450" width="5.42578125" style="26" customWidth="1"/>
    <col min="8451" max="8451" width="52.42578125" style="26" customWidth="1"/>
    <col min="8452" max="8704" width="9.140625" style="26"/>
    <col min="8705" max="8705" width="5.28515625" style="26" customWidth="1"/>
    <col min="8706" max="8706" width="5.42578125" style="26" customWidth="1"/>
    <col min="8707" max="8707" width="52.42578125" style="26" customWidth="1"/>
    <col min="8708" max="8960" width="9.140625" style="26"/>
    <col min="8961" max="8961" width="5.28515625" style="26" customWidth="1"/>
    <col min="8962" max="8962" width="5.42578125" style="26" customWidth="1"/>
    <col min="8963" max="8963" width="52.42578125" style="26" customWidth="1"/>
    <col min="8964" max="9216" width="9.140625" style="26"/>
    <col min="9217" max="9217" width="5.28515625" style="26" customWidth="1"/>
    <col min="9218" max="9218" width="5.42578125" style="26" customWidth="1"/>
    <col min="9219" max="9219" width="52.42578125" style="26" customWidth="1"/>
    <col min="9220" max="9472" width="9.140625" style="26"/>
    <col min="9473" max="9473" width="5.28515625" style="26" customWidth="1"/>
    <col min="9474" max="9474" width="5.42578125" style="26" customWidth="1"/>
    <col min="9475" max="9475" width="52.42578125" style="26" customWidth="1"/>
    <col min="9476" max="9728" width="9.140625" style="26"/>
    <col min="9729" max="9729" width="5.28515625" style="26" customWidth="1"/>
    <col min="9730" max="9730" width="5.42578125" style="26" customWidth="1"/>
    <col min="9731" max="9731" width="52.42578125" style="26" customWidth="1"/>
    <col min="9732" max="9984" width="9.140625" style="26"/>
    <col min="9985" max="9985" width="5.28515625" style="26" customWidth="1"/>
    <col min="9986" max="9986" width="5.42578125" style="26" customWidth="1"/>
    <col min="9987" max="9987" width="52.42578125" style="26" customWidth="1"/>
    <col min="9988" max="10240" width="9.140625" style="26"/>
    <col min="10241" max="10241" width="5.28515625" style="26" customWidth="1"/>
    <col min="10242" max="10242" width="5.42578125" style="26" customWidth="1"/>
    <col min="10243" max="10243" width="52.42578125" style="26" customWidth="1"/>
    <col min="10244" max="10496" width="9.140625" style="26"/>
    <col min="10497" max="10497" width="5.28515625" style="26" customWidth="1"/>
    <col min="10498" max="10498" width="5.42578125" style="26" customWidth="1"/>
    <col min="10499" max="10499" width="52.42578125" style="26" customWidth="1"/>
    <col min="10500" max="10752" width="9.140625" style="26"/>
    <col min="10753" max="10753" width="5.28515625" style="26" customWidth="1"/>
    <col min="10754" max="10754" width="5.42578125" style="26" customWidth="1"/>
    <col min="10755" max="10755" width="52.42578125" style="26" customWidth="1"/>
    <col min="10756" max="11008" width="9.140625" style="26"/>
    <col min="11009" max="11009" width="5.28515625" style="26" customWidth="1"/>
    <col min="11010" max="11010" width="5.42578125" style="26" customWidth="1"/>
    <col min="11011" max="11011" width="52.42578125" style="26" customWidth="1"/>
    <col min="11012" max="11264" width="9.140625" style="26"/>
    <col min="11265" max="11265" width="5.28515625" style="26" customWidth="1"/>
    <col min="11266" max="11266" width="5.42578125" style="26" customWidth="1"/>
    <col min="11267" max="11267" width="52.42578125" style="26" customWidth="1"/>
    <col min="11268" max="11520" width="9.140625" style="26"/>
    <col min="11521" max="11521" width="5.28515625" style="26" customWidth="1"/>
    <col min="11522" max="11522" width="5.42578125" style="26" customWidth="1"/>
    <col min="11523" max="11523" width="52.42578125" style="26" customWidth="1"/>
    <col min="11524" max="11776" width="9.140625" style="26"/>
    <col min="11777" max="11777" width="5.28515625" style="26" customWidth="1"/>
    <col min="11778" max="11778" width="5.42578125" style="26" customWidth="1"/>
    <col min="11779" max="11779" width="52.42578125" style="26" customWidth="1"/>
    <col min="11780" max="12032" width="9.140625" style="26"/>
    <col min="12033" max="12033" width="5.28515625" style="26" customWidth="1"/>
    <col min="12034" max="12034" width="5.42578125" style="26" customWidth="1"/>
    <col min="12035" max="12035" width="52.42578125" style="26" customWidth="1"/>
    <col min="12036" max="12288" width="9.140625" style="26"/>
    <col min="12289" max="12289" width="5.28515625" style="26" customWidth="1"/>
    <col min="12290" max="12290" width="5.42578125" style="26" customWidth="1"/>
    <col min="12291" max="12291" width="52.42578125" style="26" customWidth="1"/>
    <col min="12292" max="12544" width="9.140625" style="26"/>
    <col min="12545" max="12545" width="5.28515625" style="26" customWidth="1"/>
    <col min="12546" max="12546" width="5.42578125" style="26" customWidth="1"/>
    <col min="12547" max="12547" width="52.42578125" style="26" customWidth="1"/>
    <col min="12548" max="12800" width="9.140625" style="26"/>
    <col min="12801" max="12801" width="5.28515625" style="26" customWidth="1"/>
    <col min="12802" max="12802" width="5.42578125" style="26" customWidth="1"/>
    <col min="12803" max="12803" width="52.42578125" style="26" customWidth="1"/>
    <col min="12804" max="13056" width="9.140625" style="26"/>
    <col min="13057" max="13057" width="5.28515625" style="26" customWidth="1"/>
    <col min="13058" max="13058" width="5.42578125" style="26" customWidth="1"/>
    <col min="13059" max="13059" width="52.42578125" style="26" customWidth="1"/>
    <col min="13060" max="13312" width="9.140625" style="26"/>
    <col min="13313" max="13313" width="5.28515625" style="26" customWidth="1"/>
    <col min="13314" max="13314" width="5.42578125" style="26" customWidth="1"/>
    <col min="13315" max="13315" width="52.42578125" style="26" customWidth="1"/>
    <col min="13316" max="13568" width="9.140625" style="26"/>
    <col min="13569" max="13569" width="5.28515625" style="26" customWidth="1"/>
    <col min="13570" max="13570" width="5.42578125" style="26" customWidth="1"/>
    <col min="13571" max="13571" width="52.42578125" style="26" customWidth="1"/>
    <col min="13572" max="13824" width="9.140625" style="26"/>
    <col min="13825" max="13825" width="5.28515625" style="26" customWidth="1"/>
    <col min="13826" max="13826" width="5.42578125" style="26" customWidth="1"/>
    <col min="13827" max="13827" width="52.42578125" style="26" customWidth="1"/>
    <col min="13828" max="14080" width="9.140625" style="26"/>
    <col min="14081" max="14081" width="5.28515625" style="26" customWidth="1"/>
    <col min="14082" max="14082" width="5.42578125" style="26" customWidth="1"/>
    <col min="14083" max="14083" width="52.42578125" style="26" customWidth="1"/>
    <col min="14084" max="14336" width="9.140625" style="26"/>
    <col min="14337" max="14337" width="5.28515625" style="26" customWidth="1"/>
    <col min="14338" max="14338" width="5.42578125" style="26" customWidth="1"/>
    <col min="14339" max="14339" width="52.42578125" style="26" customWidth="1"/>
    <col min="14340" max="14592" width="9.140625" style="26"/>
    <col min="14593" max="14593" width="5.28515625" style="26" customWidth="1"/>
    <col min="14594" max="14594" width="5.42578125" style="26" customWidth="1"/>
    <col min="14595" max="14595" width="52.42578125" style="26" customWidth="1"/>
    <col min="14596" max="14848" width="9.140625" style="26"/>
    <col min="14849" max="14849" width="5.28515625" style="26" customWidth="1"/>
    <col min="14850" max="14850" width="5.42578125" style="26" customWidth="1"/>
    <col min="14851" max="14851" width="52.42578125" style="26" customWidth="1"/>
    <col min="14852" max="15104" width="9.140625" style="26"/>
    <col min="15105" max="15105" width="5.28515625" style="26" customWidth="1"/>
    <col min="15106" max="15106" width="5.42578125" style="26" customWidth="1"/>
    <col min="15107" max="15107" width="52.42578125" style="26" customWidth="1"/>
    <col min="15108" max="15360" width="9.140625" style="26"/>
    <col min="15361" max="15361" width="5.28515625" style="26" customWidth="1"/>
    <col min="15362" max="15362" width="5.42578125" style="26" customWidth="1"/>
    <col min="15363" max="15363" width="52.42578125" style="26" customWidth="1"/>
    <col min="15364" max="15616" width="9.140625" style="26"/>
    <col min="15617" max="15617" width="5.28515625" style="26" customWidth="1"/>
    <col min="15618" max="15618" width="5.42578125" style="26" customWidth="1"/>
    <col min="15619" max="15619" width="52.42578125" style="26" customWidth="1"/>
    <col min="15620" max="15872" width="9.140625" style="26"/>
    <col min="15873" max="15873" width="5.28515625" style="26" customWidth="1"/>
    <col min="15874" max="15874" width="5.42578125" style="26" customWidth="1"/>
    <col min="15875" max="15875" width="52.42578125" style="26" customWidth="1"/>
    <col min="15876" max="16128" width="9.140625" style="26"/>
    <col min="16129" max="16129" width="5.28515625" style="26" customWidth="1"/>
    <col min="16130" max="16130" width="5.42578125" style="26" customWidth="1"/>
    <col min="16131" max="16131" width="52.42578125" style="26" customWidth="1"/>
    <col min="16132" max="16384" width="9.140625" style="26"/>
  </cols>
  <sheetData>
    <row r="1" spans="1:5" s="27" customFormat="1" ht="21" x14ac:dyDescent="0.35">
      <c r="A1" s="196" t="s">
        <v>115</v>
      </c>
      <c r="B1" s="196"/>
      <c r="C1" s="196"/>
      <c r="D1" s="196"/>
      <c r="E1" s="196"/>
    </row>
    <row r="2" spans="1:5" s="27" customFormat="1" ht="21" x14ac:dyDescent="0.35">
      <c r="A2" s="71"/>
      <c r="B2" s="71"/>
      <c r="C2" s="71"/>
      <c r="D2" s="71"/>
      <c r="E2" s="71"/>
    </row>
    <row r="3" spans="1:5" s="27" customFormat="1" ht="21" x14ac:dyDescent="0.35">
      <c r="A3" s="40" t="s">
        <v>105</v>
      </c>
      <c r="B3" s="29"/>
    </row>
    <row r="4" spans="1:5" s="27" customFormat="1" ht="21" x14ac:dyDescent="0.35">
      <c r="A4" s="41">
        <v>3.1</v>
      </c>
      <c r="B4" s="195" t="s">
        <v>81</v>
      </c>
      <c r="C4" s="195"/>
    </row>
    <row r="5" spans="1:5" s="27" customFormat="1" ht="21" x14ac:dyDescent="0.35">
      <c r="A5" s="34"/>
      <c r="B5" s="195" t="s">
        <v>57</v>
      </c>
      <c r="C5" s="195"/>
    </row>
    <row r="6" spans="1:5" s="27" customFormat="1" ht="21" x14ac:dyDescent="0.35">
      <c r="A6" s="34"/>
      <c r="B6" s="59"/>
      <c r="C6" s="59"/>
    </row>
    <row r="7" spans="1:5" s="27" customFormat="1" ht="21" x14ac:dyDescent="0.35">
      <c r="A7" s="34"/>
      <c r="B7" s="37" t="s">
        <v>13</v>
      </c>
      <c r="C7" s="39" t="s">
        <v>14</v>
      </c>
      <c r="D7" s="39" t="s">
        <v>41</v>
      </c>
      <c r="E7" s="58"/>
    </row>
    <row r="8" spans="1:5" s="27" customFormat="1" ht="42" x14ac:dyDescent="0.35">
      <c r="B8" s="68">
        <v>1</v>
      </c>
      <c r="C8" s="70" t="s">
        <v>80</v>
      </c>
      <c r="D8" s="68">
        <v>10</v>
      </c>
      <c r="E8" s="44"/>
    </row>
    <row r="9" spans="1:5" s="27" customFormat="1" ht="21" x14ac:dyDescent="0.35">
      <c r="B9" s="43"/>
    </row>
    <row r="10" spans="1:5" s="27" customFormat="1" ht="21" x14ac:dyDescent="0.35">
      <c r="A10" s="31">
        <v>3.2</v>
      </c>
      <c r="B10" s="42" t="s">
        <v>31</v>
      </c>
      <c r="C10" s="42"/>
    </row>
    <row r="11" spans="1:5" s="27" customFormat="1" ht="21" x14ac:dyDescent="0.35">
      <c r="B11" s="195" t="s">
        <v>32</v>
      </c>
      <c r="C11" s="195"/>
    </row>
    <row r="12" spans="1:5" s="27" customFormat="1" ht="21" x14ac:dyDescent="0.35">
      <c r="B12" s="42"/>
      <c r="C12" s="42"/>
    </row>
    <row r="13" spans="1:5" s="27" customFormat="1" ht="21" x14ac:dyDescent="0.35">
      <c r="A13" s="34"/>
      <c r="B13" s="37" t="s">
        <v>13</v>
      </c>
      <c r="C13" s="39" t="s">
        <v>14</v>
      </c>
      <c r="D13" s="39" t="s">
        <v>41</v>
      </c>
      <c r="E13" s="33"/>
    </row>
    <row r="14" spans="1:5" s="27" customFormat="1" ht="42" x14ac:dyDescent="0.35">
      <c r="B14" s="68">
        <v>1</v>
      </c>
      <c r="C14" s="69" t="s">
        <v>129</v>
      </c>
      <c r="D14" s="68">
        <v>2</v>
      </c>
      <c r="E14" s="44"/>
    </row>
    <row r="15" spans="1:5" s="27" customFormat="1" ht="21" x14ac:dyDescent="0.35">
      <c r="B15" s="42"/>
      <c r="C15" s="42"/>
    </row>
    <row r="16" spans="1:5" s="27" customFormat="1" ht="21" x14ac:dyDescent="0.35">
      <c r="B16" s="43"/>
    </row>
    <row r="17" spans="2:2" x14ac:dyDescent="0.3">
      <c r="B17" s="45"/>
    </row>
  </sheetData>
  <mergeCells count="4">
    <mergeCell ref="B4:C4"/>
    <mergeCell ref="B5:C5"/>
    <mergeCell ref="B11:C11"/>
    <mergeCell ref="A1:E1"/>
  </mergeCells>
  <pageMargins left="0.70866141732283472" right="0.70866141732283472" top="0.55118110236220474" bottom="0.74803149606299213" header="0.31496062992125984" footer="0.31496062992125984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7" sqref="G27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Sheet4</vt:lpstr>
      <vt:lpstr>Sheet1</vt:lpstr>
      <vt:lpstr>บทสรุป</vt:lpstr>
      <vt:lpstr>เพศ</vt:lpstr>
      <vt:lpstr>โครงการ</vt:lpstr>
      <vt:lpstr>คณะ</vt:lpstr>
      <vt:lpstr>สรุป</vt:lpstr>
      <vt:lpstr>ข้อเสนอแนะ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monta charewan</cp:lastModifiedBy>
  <cp:lastPrinted>2014-10-30T06:12:50Z</cp:lastPrinted>
  <dcterms:created xsi:type="dcterms:W3CDTF">2014-05-28T07:43:40Z</dcterms:created>
  <dcterms:modified xsi:type="dcterms:W3CDTF">2014-10-30T06:20:56Z</dcterms:modified>
</cp:coreProperties>
</file>