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'คีย์'!$A$4:$J$33</definedName>
  </definedNames>
  <calcPr fullCalcOnLoad="1"/>
</workbook>
</file>

<file path=xl/sharedStrings.xml><?xml version="1.0" encoding="utf-8"?>
<sst xmlns="http://schemas.openxmlformats.org/spreadsheetml/2006/main" count="71" uniqueCount="67">
  <si>
    <t>ลำดับที่</t>
  </si>
  <si>
    <t>รายการ</t>
  </si>
  <si>
    <t>ความถี่</t>
  </si>
  <si>
    <t>SD</t>
  </si>
  <si>
    <t>รวม</t>
  </si>
  <si>
    <t>ตอนที่ 3 ข้อเสนอแนะ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</si>
  <si>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</si>
  <si>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</si>
  <si>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</si>
  <si>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</si>
  <si>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</si>
  <si>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</si>
  <si>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สถานภาพ</t>
  </si>
  <si>
    <t xml:space="preserve"> </t>
  </si>
  <si>
    <t>ที่</t>
  </si>
  <si>
    <t>ตาราง 1  แสดงจำนวนและร้อยละของผู้ตอบแบบประเมิน จำแนกตามสถานภาพ</t>
  </si>
  <si>
    <t xml:space="preserve"> - 2 -</t>
  </si>
  <si>
    <t>สังกัด</t>
  </si>
  <si>
    <t>ผู้บริหารบัณฑิตวิทยาลัย</t>
  </si>
  <si>
    <t>เจ้าหน้าที่งานธุรการและการเงิน</t>
  </si>
  <si>
    <t>เจ้าหน้าที่งานวิชาการ</t>
  </si>
  <si>
    <t>เจ้าหน้าที่งานแผนและสารสนเทศ</t>
  </si>
  <si>
    <t>เจ้าหน้าที่งานสนับสนุนวิชาการ</t>
  </si>
  <si>
    <t>ควรมีการประกวดเทพีสงกรานต์ระหว่างหน่วยงานภายในจะทำให้การสืบสานวัฒนธรรมไทย</t>
  </si>
  <si>
    <t>มีความสมบูรณ์ครบถ้วนตามประเพณีสงกรานต์มากขึ้น</t>
  </si>
  <si>
    <t>หัวหน้าสำนักงานเลขานุการบัณฑิตวิทยาลัย/หัวหน้างาน</t>
  </si>
  <si>
    <t>ควรจัดกิจกรรมแบบนี้ทุกปี เพื่อจะได้อนุรักษ์วัฒนธรรมไทย</t>
  </si>
  <si>
    <t>ผลการประเมินโครงการสืบสานวัฒนธรรมไทย (กิจกรรมรดน้ำดำหัว)</t>
  </si>
  <si>
    <t>วันที่ 11 เมษายน 2555</t>
  </si>
  <si>
    <t>ณ  สำนักงานเลขานุการบัณฑิตวิทยาลัย มหาวิทยาลัยนเรศวร</t>
  </si>
  <si>
    <t xml:space="preserve">              จากการจัดโครงการสืบสานวัฒนธรรมไทย (กิจกรรมรดน้ำดำหัว) ในวันที่ 11 เมษายน 2555</t>
  </si>
  <si>
    <t>ณ สำนักงานเลขานุการบัณฑิตวิทยาลัย มหาวิทยาลัยนเรศวร พบว่า มีผู้เข้าร่วมโครงการจำนวนทั้งสิ้น 28 คน</t>
  </si>
  <si>
    <t>และมีผู้ตอบแบบประเมิน จำนวน 24 คน คิดเป็นร้อยละ 85.71  โดยมีรายละเอียดดังนี้</t>
  </si>
  <si>
    <t xml:space="preserve">          จากตาราง 1 พบว่า มีผู้ตอบแบบประเมินส่วนใหญ่เป็นเจ้าหน้าที่งานวิชาการ ร้อยละ 29.17</t>
  </si>
  <si>
    <t xml:space="preserve">เจ้าหน้าที่งานธุรการและการเงิน ร้อยละ 25.00 หัวหน้าสำนักงานเลขานุการบัณฑิตวิทยาลัย/หัวหน้างาน </t>
  </si>
  <si>
    <t>ร้อยละ 16.67 ผู้บริหารบัณฑิตวิทยาลัยและเจ้าหน้าที่งานแผนและสารสนเทศ ร้อยละ 12.50 และ</t>
  </si>
  <si>
    <t>เจ้าหน้าที่งานสนับสนุนวิชาการ ร้อยละ 4.17</t>
  </si>
  <si>
    <t>N = 24</t>
  </si>
  <si>
    <t>1. ความเหมาะสมของสถานที่/การจัดสถานที่</t>
  </si>
  <si>
    <t>2. ความเหมาะสมของวัน และเวลาในการจัดโครงการฯ</t>
  </si>
  <si>
    <t>3. ความเหมาะสมของกิจกรรมกับวัตถุประสงค์ของโครงการฯ</t>
  </si>
  <si>
    <t>4. ท่านคิดว่ากิจกรรมรดน้ำดำหัวทำให้ท่านตระหนักถึงความสำคัญของการทำนุบำรุง</t>
  </si>
  <si>
    <t>7. ความประทับใจของท่านในการเข้าร่วมกิจกรรมรดน้ำดำหัว</t>
  </si>
  <si>
    <t>ศิลปวัฒนธรรมและการสืบสานวัฒนธรรมไทย มากน้อยเพียงใด</t>
  </si>
  <si>
    <t>5. ท่านคิดว่าท่านมีส่วนร่วมในกิจกรรมรดน้ำดำหัวในครั้งนี้ มากน้อยเพียงใด</t>
  </si>
  <si>
    <t>6. ท่านคิดว่ากิจกรรมรดน้ำดำหัวช่วยสืบสานวัฒนธรรมไทยให้คงอยู่ต่อไป มากน้อยเพียงใด</t>
  </si>
  <si>
    <t>ตอนที่ 2  ความคิดเห็นเกี่ยวกับโครงการฯ</t>
  </si>
  <si>
    <t>ตาราง 2  แสดงค่าเฉลี่ย  ส่วนเบี่ยงเบนมาตรฐาน และระดับความคิดเห็นเกี่ยวกับโครงการฯ</t>
  </si>
  <si>
    <t xml:space="preserve">        จากตาราง 2  การประเมินความคิดเห็นเกี่ยวกับการจัดโครงการฯ พบว่า  ผู้ตอบแบบประเมินมีความคิดเห็น</t>
  </si>
  <si>
    <t>โดยรวมอยู่ในระดับมากที่สุด (ค่าเฉลี่ย 4.60)  โดยมีความพึงพอใจกิจกรรมรดน้ำดำหัวทำให้ตระหนักถึงความสำคัญ</t>
  </si>
  <si>
    <t>ของการทำนุบำรุงศิลปวัฒนธรรมและการสืบสานวัฒนธรรมไทย มากที่สุด (ค่าเฉลี่ย 4.75) รองลงมาได้แก่ กิจกรรม</t>
  </si>
  <si>
    <t>และมีผู้ตอบแบบประเมิน จำนวน 24 คน คิดเป็นร้อยละ 85.71 ผู้ตอบแบบประเมินส่วนใหญ่เป็นเจ้าหน้าที่</t>
  </si>
  <si>
    <t xml:space="preserve">   </t>
  </si>
  <si>
    <t>งานวิชาการ ร้อยละ 29.17 เจ้าหน้าที่งานธุรการและการเงิน ร้อยละ 25.00 หัวหน้าสำนักงานเลขานุการ</t>
  </si>
  <si>
    <t xml:space="preserve">บัณฑิตวิทยาลัย/หัวหน้างาน ร้อยละ 16.67 ผู้บริหารบัณฑิตวิทยาลัยและเจ้าหน้าที่งานแผนและสารสนเทศ </t>
  </si>
  <si>
    <t>ร้อยละ 12.50 และเจ้าหน้าที่งานสนับสนุนวิชาการ ร้อยละ 4.17</t>
  </si>
  <si>
    <t>ครบถ้วนตามประเพณีสงกรานต์มากขึ้น</t>
  </si>
  <si>
    <t>รดน้ำดำหัวช่วยสืบสานวัฒนธรรมไทยให้คงอยู่ต่อไป (ค่าเฉลี่ย 4.71) และความเหมาะสมของวัน และเวลาใน</t>
  </si>
  <si>
    <t>การจัดโครงการฯ (ค่าเฉลี่ย 4.63)</t>
  </si>
  <si>
    <t>โดยรวมอยู่ในระดับมากที่สุด (ค่าเฉลี่ย 4.60)  โดยมีความพึงพอใจกิจกรรมรดน้ำดำหัวทำให้ตระหนักถึง</t>
  </si>
  <si>
    <t xml:space="preserve">ความสำคัญของการทำนุบำรุงศิลปวัฒนธรรมและการสืบสานวัฒนธรรมไทย มากที่สุด (ค่าเฉลี่ย 4.75) </t>
  </si>
  <si>
    <t xml:space="preserve">             การประเมินความคิดเห็นเกี่ยวกับการจัดโครงการฯ พบว่า ผู้ตอบแบบประเมินมีความคิดเห็น</t>
  </si>
  <si>
    <t xml:space="preserve">             จากการจัดโครงการสืบสานวัฒนธรรมไทย (กิจกรรมรดน้ำดำหัว) ในวันที่ 11 เมษายน 2555</t>
  </si>
  <si>
    <t xml:space="preserve">             ข้อเสนอแนะจากการจัดกิจกรรมฯ คือ ควรจัดกิจกรรมแบบนี้ทุกปี เพื่อจะได้อนุรักษ์วัฒนธรรมไทย </t>
  </si>
  <si>
    <t>และควรมีการประกวดเทพีสงกรานต์ระหว่างหน่วยงานภายในจะทำให้การสืบสานวัฒนธรรมไทยมีความสมบูรณ์</t>
  </si>
  <si>
    <t>รองลงมาได้แก่ กิจกรรมรดน้ำดำหัวช่วยสืบสานวัฒนธรรมไทยให้คงอยู่ต่อไป (ค่าเฉลี่ย 4.71) และ</t>
  </si>
  <si>
    <t>ความเหมาะสมของวันและเวลาในการจัดโครงการฯ (ค่าเฉลี่ย 4.63)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</si>
</sst>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38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5"/>
  <sheetViews>
    <sheetView zoomScale="110" zoomScaleNormal="110" zoomScalePageLayoutView="0" workbookViewId="0" topLeftCell="A1">
      <pane ySplit="4" topLeftCell="A33" activePane="bottomLeft" state="frozen"/>
      <selection pane="topLeft" activeCell="A1" sqref="A1"/>
      <selection pane="bottomLeft" activeCell="C36" sqref="C36"/>
    </sheetView>
  </sheetViews>
  <sheetFormatPr defaultColWidth="8.7109375" defaultRowHeight="12.75"/>
  <cols>
    <col min="1" max="1" width="7.00390625" style="4" customWidth="1"/>
    <col min="2" max="2" width="10.140625" style="4" customWidth="1"/>
    <col min="3" max="3" width="37.7109375" style="4" bestFit="1" customWidth="1"/>
    <col min="4" max="4" width="9.00390625" style="4" bestFit="1" customWidth="1"/>
    <col min="5" max="10" width="5.00390625" style="4" customWidth="1"/>
    <col min="11" max="16384" width="8.7109375" style="1" customWidth="1"/>
  </cols>
  <sheetData>
    <row r="3" spans="1:10" ht="24">
      <c r="A3" s="20" t="s">
        <v>0</v>
      </c>
      <c r="B3" s="22"/>
      <c r="C3" s="21" t="s">
        <v>12</v>
      </c>
      <c r="D3" s="32"/>
      <c r="E3" s="32"/>
      <c r="F3" s="33"/>
      <c r="G3" s="33"/>
      <c r="H3" s="32"/>
      <c r="I3" s="32"/>
      <c r="J3" s="33"/>
    </row>
    <row r="4" spans="1:10" ht="24">
      <c r="A4" s="20"/>
      <c r="B4" s="22"/>
      <c r="C4" s="21"/>
      <c r="D4" s="44">
        <v>1</v>
      </c>
      <c r="E4" s="39">
        <v>2</v>
      </c>
      <c r="F4" s="44">
        <v>3</v>
      </c>
      <c r="G4" s="39">
        <v>4</v>
      </c>
      <c r="H4" s="44">
        <v>5</v>
      </c>
      <c r="I4" s="39">
        <v>6</v>
      </c>
      <c r="J4" s="44">
        <v>7</v>
      </c>
    </row>
    <row r="5" spans="1:12" ht="24">
      <c r="A5" s="4">
        <v>1</v>
      </c>
      <c r="C5" s="4">
        <v>1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L5" s="25">
        <f aca="true" t="shared" si="0" ref="L5:L12">AVERAGE(D5:J5)</f>
        <v>5</v>
      </c>
    </row>
    <row r="6" spans="1:12" ht="24">
      <c r="A6" s="4">
        <v>2</v>
      </c>
      <c r="C6" s="4">
        <v>1</v>
      </c>
      <c r="D6" s="4">
        <v>5</v>
      </c>
      <c r="E6" s="4">
        <v>5</v>
      </c>
      <c r="G6" s="4">
        <v>5</v>
      </c>
      <c r="H6" s="4">
        <v>4</v>
      </c>
      <c r="I6" s="4">
        <v>4</v>
      </c>
      <c r="J6" s="4">
        <v>5</v>
      </c>
      <c r="L6" s="25">
        <f t="shared" si="0"/>
        <v>4.666666666666667</v>
      </c>
    </row>
    <row r="7" spans="1:12" ht="24">
      <c r="A7" s="4">
        <v>3</v>
      </c>
      <c r="C7" s="4">
        <v>1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5</v>
      </c>
      <c r="L7" s="25">
        <f t="shared" si="0"/>
        <v>5</v>
      </c>
    </row>
    <row r="8" spans="1:12" ht="24">
      <c r="A8" s="4">
        <v>4</v>
      </c>
      <c r="C8" s="4">
        <v>2</v>
      </c>
      <c r="D8" s="4">
        <v>4</v>
      </c>
      <c r="E8" s="4">
        <v>4</v>
      </c>
      <c r="F8" s="4">
        <v>5</v>
      </c>
      <c r="G8" s="4">
        <v>5</v>
      </c>
      <c r="H8" s="4">
        <v>4</v>
      </c>
      <c r="I8" s="4">
        <v>5</v>
      </c>
      <c r="J8" s="4">
        <v>4</v>
      </c>
      <c r="L8" s="25">
        <f t="shared" si="0"/>
        <v>4.428571428571429</v>
      </c>
    </row>
    <row r="9" spans="1:12" ht="24">
      <c r="A9" s="4">
        <v>5</v>
      </c>
      <c r="C9" s="4">
        <v>2</v>
      </c>
      <c r="D9" s="4">
        <v>4</v>
      </c>
      <c r="E9" s="4">
        <v>5</v>
      </c>
      <c r="F9" s="4">
        <v>5</v>
      </c>
      <c r="G9" s="4">
        <v>4</v>
      </c>
      <c r="H9" s="4">
        <v>4</v>
      </c>
      <c r="I9" s="4">
        <v>4</v>
      </c>
      <c r="J9" s="4">
        <v>4</v>
      </c>
      <c r="L9" s="25">
        <f t="shared" si="0"/>
        <v>4.285714285714286</v>
      </c>
    </row>
    <row r="10" spans="1:12" ht="24">
      <c r="A10" s="4">
        <v>6</v>
      </c>
      <c r="C10" s="4">
        <v>2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5</v>
      </c>
      <c r="J10" s="4">
        <v>5</v>
      </c>
      <c r="L10" s="25">
        <f t="shared" si="0"/>
        <v>5</v>
      </c>
    </row>
    <row r="11" spans="1:12" ht="24">
      <c r="A11" s="4">
        <v>7</v>
      </c>
      <c r="C11" s="4">
        <v>2</v>
      </c>
      <c r="D11" s="4">
        <v>4</v>
      </c>
      <c r="E11" s="4">
        <v>5</v>
      </c>
      <c r="F11" s="4">
        <v>4</v>
      </c>
      <c r="G11" s="4">
        <v>5</v>
      </c>
      <c r="H11" s="4">
        <v>5</v>
      </c>
      <c r="I11" s="4">
        <v>5</v>
      </c>
      <c r="J11" s="4">
        <v>5</v>
      </c>
      <c r="L11" s="25">
        <f t="shared" si="0"/>
        <v>4.714285714285714</v>
      </c>
    </row>
    <row r="12" spans="1:12" ht="24">
      <c r="A12" s="4">
        <v>8</v>
      </c>
      <c r="C12" s="4">
        <v>6</v>
      </c>
      <c r="D12" s="4">
        <v>4</v>
      </c>
      <c r="E12" s="4">
        <v>4</v>
      </c>
      <c r="F12" s="4">
        <v>4</v>
      </c>
      <c r="G12" s="4">
        <v>4</v>
      </c>
      <c r="H12" s="4">
        <v>4</v>
      </c>
      <c r="I12" s="4">
        <v>4</v>
      </c>
      <c r="J12" s="4">
        <v>4</v>
      </c>
      <c r="L12" s="25">
        <f t="shared" si="0"/>
        <v>4</v>
      </c>
    </row>
    <row r="13" spans="1:12" ht="24">
      <c r="A13" s="4">
        <v>9</v>
      </c>
      <c r="C13" s="4">
        <v>6</v>
      </c>
      <c r="D13" s="4">
        <v>3</v>
      </c>
      <c r="E13" s="4">
        <v>3</v>
      </c>
      <c r="F13" s="4">
        <v>4</v>
      </c>
      <c r="G13" s="4">
        <v>4</v>
      </c>
      <c r="H13" s="4">
        <v>4</v>
      </c>
      <c r="I13" s="4">
        <v>4</v>
      </c>
      <c r="J13" s="4">
        <v>4</v>
      </c>
      <c r="L13" s="25">
        <f>AVERAGE(E13:J13)</f>
        <v>3.8333333333333335</v>
      </c>
    </row>
    <row r="14" spans="1:12" ht="24">
      <c r="A14" s="4">
        <v>10</v>
      </c>
      <c r="C14" s="4">
        <v>3</v>
      </c>
      <c r="D14" s="4">
        <v>5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>
        <v>3</v>
      </c>
      <c r="L14" s="25">
        <f>AVERAGE(C14:J14)</f>
        <v>4.5</v>
      </c>
    </row>
    <row r="15" spans="1:12" ht="24">
      <c r="A15" s="4">
        <v>11</v>
      </c>
      <c r="C15" s="4">
        <v>6</v>
      </c>
      <c r="D15" s="4">
        <v>5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5</v>
      </c>
      <c r="L15" s="25">
        <f aca="true" t="shared" si="1" ref="L15:L28">AVERAGE(D15:J15)</f>
        <v>5</v>
      </c>
    </row>
    <row r="16" spans="1:12" ht="24">
      <c r="A16" s="4">
        <v>12</v>
      </c>
      <c r="C16" s="4">
        <v>3</v>
      </c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5</v>
      </c>
      <c r="J16" s="4">
        <v>4</v>
      </c>
      <c r="L16" s="25">
        <f t="shared" si="1"/>
        <v>4.142857142857143</v>
      </c>
    </row>
    <row r="17" spans="1:12" ht="24">
      <c r="A17" s="4">
        <v>13</v>
      </c>
      <c r="C17" s="4">
        <v>3</v>
      </c>
      <c r="D17" s="4">
        <v>4</v>
      </c>
      <c r="E17" s="4">
        <v>4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L17" s="25">
        <f t="shared" si="1"/>
        <v>4</v>
      </c>
    </row>
    <row r="18" spans="1:12" ht="24">
      <c r="A18" s="4">
        <v>14</v>
      </c>
      <c r="C18" s="4">
        <v>3</v>
      </c>
      <c r="D18" s="4">
        <v>4</v>
      </c>
      <c r="E18" s="4">
        <v>5</v>
      </c>
      <c r="F18" s="4">
        <v>5</v>
      </c>
      <c r="G18" s="4">
        <v>5</v>
      </c>
      <c r="H18" s="4">
        <v>4</v>
      </c>
      <c r="I18" s="4">
        <v>5</v>
      </c>
      <c r="J18" s="4">
        <v>4</v>
      </c>
      <c r="L18" s="25">
        <f t="shared" si="1"/>
        <v>4.571428571428571</v>
      </c>
    </row>
    <row r="19" spans="1:12" ht="24">
      <c r="A19" s="4">
        <v>15</v>
      </c>
      <c r="C19" s="4">
        <v>3</v>
      </c>
      <c r="D19" s="4">
        <v>4</v>
      </c>
      <c r="E19" s="4">
        <v>4</v>
      </c>
      <c r="F19" s="4">
        <v>4</v>
      </c>
      <c r="G19" s="4">
        <v>5</v>
      </c>
      <c r="H19" s="4">
        <v>4</v>
      </c>
      <c r="I19" s="4">
        <v>4</v>
      </c>
      <c r="J19" s="4">
        <v>4</v>
      </c>
      <c r="L19" s="25">
        <f t="shared" si="1"/>
        <v>4.142857142857143</v>
      </c>
    </row>
    <row r="20" spans="1:12" ht="24">
      <c r="A20" s="4">
        <v>16</v>
      </c>
      <c r="C20" s="4">
        <v>3</v>
      </c>
      <c r="D20" s="4">
        <v>5</v>
      </c>
      <c r="E20" s="4">
        <v>5</v>
      </c>
      <c r="F20" s="4">
        <v>5</v>
      </c>
      <c r="G20" s="4">
        <v>5</v>
      </c>
      <c r="H20" s="4">
        <v>5</v>
      </c>
      <c r="I20" s="4">
        <v>5</v>
      </c>
      <c r="J20" s="4">
        <v>5</v>
      </c>
      <c r="L20" s="25">
        <f t="shared" si="1"/>
        <v>5</v>
      </c>
    </row>
    <row r="21" spans="1:12" ht="24">
      <c r="A21" s="4">
        <v>17</v>
      </c>
      <c r="C21" s="4">
        <v>4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L21" s="25">
        <f t="shared" si="1"/>
        <v>5</v>
      </c>
    </row>
    <row r="22" spans="1:12" ht="24">
      <c r="A22" s="4">
        <v>18</v>
      </c>
      <c r="C22" s="4">
        <v>4</v>
      </c>
      <c r="D22" s="4">
        <v>5</v>
      </c>
      <c r="E22" s="4">
        <v>5</v>
      </c>
      <c r="F22" s="4">
        <v>5</v>
      </c>
      <c r="G22" s="4">
        <v>5</v>
      </c>
      <c r="H22" s="4">
        <v>5</v>
      </c>
      <c r="I22" s="4">
        <v>5</v>
      </c>
      <c r="J22" s="4">
        <v>5</v>
      </c>
      <c r="L22" s="25">
        <f t="shared" si="1"/>
        <v>5</v>
      </c>
    </row>
    <row r="23" spans="1:12" ht="24">
      <c r="A23" s="4">
        <v>19</v>
      </c>
      <c r="C23" s="4">
        <v>4</v>
      </c>
      <c r="D23" s="4">
        <v>5</v>
      </c>
      <c r="E23" s="4">
        <v>5</v>
      </c>
      <c r="F23" s="4">
        <v>5</v>
      </c>
      <c r="G23" s="4">
        <v>5</v>
      </c>
      <c r="H23" s="4">
        <v>5</v>
      </c>
      <c r="I23" s="4">
        <v>5</v>
      </c>
      <c r="J23" s="4">
        <v>5</v>
      </c>
      <c r="L23" s="25">
        <f t="shared" si="1"/>
        <v>5</v>
      </c>
    </row>
    <row r="24" spans="1:12" ht="24">
      <c r="A24" s="4">
        <v>20</v>
      </c>
      <c r="C24" s="4">
        <v>4</v>
      </c>
      <c r="D24" s="4">
        <v>5</v>
      </c>
      <c r="E24" s="4">
        <v>5</v>
      </c>
      <c r="F24" s="4">
        <v>5</v>
      </c>
      <c r="G24" s="4">
        <v>5</v>
      </c>
      <c r="H24" s="4">
        <v>5</v>
      </c>
      <c r="I24" s="4">
        <v>5</v>
      </c>
      <c r="J24" s="4">
        <v>5</v>
      </c>
      <c r="L24" s="25">
        <f t="shared" si="1"/>
        <v>5</v>
      </c>
    </row>
    <row r="25" spans="1:12" ht="24">
      <c r="A25" s="4">
        <v>21</v>
      </c>
      <c r="C25" s="4">
        <v>4</v>
      </c>
      <c r="D25" s="4">
        <v>4</v>
      </c>
      <c r="E25" s="4">
        <v>4</v>
      </c>
      <c r="F25" s="4">
        <v>4</v>
      </c>
      <c r="G25" s="4">
        <v>4</v>
      </c>
      <c r="H25" s="4">
        <v>4</v>
      </c>
      <c r="I25" s="4">
        <v>4</v>
      </c>
      <c r="J25" s="4">
        <v>4</v>
      </c>
      <c r="L25" s="25">
        <f t="shared" si="1"/>
        <v>4</v>
      </c>
    </row>
    <row r="26" spans="1:12" ht="24">
      <c r="A26" s="4">
        <v>22</v>
      </c>
      <c r="C26" s="4">
        <v>4</v>
      </c>
      <c r="D26" s="4">
        <v>5</v>
      </c>
      <c r="E26" s="4">
        <v>5</v>
      </c>
      <c r="F26" s="4">
        <v>5</v>
      </c>
      <c r="G26" s="4">
        <v>5</v>
      </c>
      <c r="H26" s="4">
        <v>5</v>
      </c>
      <c r="I26" s="4">
        <v>5</v>
      </c>
      <c r="J26" s="4">
        <v>5</v>
      </c>
      <c r="L26" s="25">
        <f t="shared" si="1"/>
        <v>5</v>
      </c>
    </row>
    <row r="27" spans="1:12" ht="24">
      <c r="A27" s="4">
        <v>23</v>
      </c>
      <c r="C27" s="4">
        <v>5</v>
      </c>
      <c r="D27" s="4">
        <v>4</v>
      </c>
      <c r="E27" s="4">
        <v>4</v>
      </c>
      <c r="F27" s="4">
        <v>4</v>
      </c>
      <c r="G27" s="4">
        <v>5</v>
      </c>
      <c r="H27" s="4">
        <v>4</v>
      </c>
      <c r="I27" s="4">
        <v>5</v>
      </c>
      <c r="J27" s="4">
        <v>4</v>
      </c>
      <c r="L27" s="25">
        <f t="shared" si="1"/>
        <v>4.285714285714286</v>
      </c>
    </row>
    <row r="28" spans="1:12" ht="24">
      <c r="A28" s="4">
        <v>24</v>
      </c>
      <c r="C28" s="4">
        <v>4</v>
      </c>
      <c r="D28" s="4">
        <v>5</v>
      </c>
      <c r="E28" s="4">
        <v>5</v>
      </c>
      <c r="F28" s="4">
        <v>4</v>
      </c>
      <c r="G28" s="4">
        <v>5</v>
      </c>
      <c r="H28" s="4">
        <v>5</v>
      </c>
      <c r="I28" s="4">
        <v>5</v>
      </c>
      <c r="J28" s="4">
        <v>4</v>
      </c>
      <c r="L28" s="25">
        <f t="shared" si="1"/>
        <v>4.714285714285714</v>
      </c>
    </row>
    <row r="29" spans="1:12" ht="24">
      <c r="A29" s="4">
        <v>25</v>
      </c>
      <c r="L29" s="25"/>
    </row>
    <row r="30" spans="1:12" ht="24">
      <c r="A30" s="4">
        <v>26</v>
      </c>
      <c r="L30" s="25"/>
    </row>
    <row r="31" spans="1:12" ht="24">
      <c r="A31" s="4">
        <v>27</v>
      </c>
      <c r="L31" s="25"/>
    </row>
    <row r="34" spans="2:3" ht="24">
      <c r="B34" s="40"/>
      <c r="C34" s="40" t="s">
        <v>17</v>
      </c>
    </row>
    <row r="35" spans="2:12" ht="24">
      <c r="B35" s="32">
        <f>COUNTIF(C5:C31,1)</f>
        <v>3</v>
      </c>
      <c r="C35" s="43" t="s">
        <v>18</v>
      </c>
      <c r="D35" s="23">
        <f aca="true" t="shared" si="2" ref="D35:J35">AVERAGE(D5:D32)</f>
        <v>4.5</v>
      </c>
      <c r="E35" s="23">
        <f t="shared" si="2"/>
        <v>4.625</v>
      </c>
      <c r="F35" s="23">
        <f t="shared" si="2"/>
        <v>4.608695652173913</v>
      </c>
      <c r="G35" s="23">
        <f t="shared" si="2"/>
        <v>4.75</v>
      </c>
      <c r="H35" s="23">
        <f t="shared" si="2"/>
        <v>4.541666666666667</v>
      </c>
      <c r="I35" s="23">
        <f t="shared" si="2"/>
        <v>4.708333333333333</v>
      </c>
      <c r="J35" s="23">
        <f t="shared" si="2"/>
        <v>4.458333333333333</v>
      </c>
      <c r="L35" s="26">
        <f>AVERAGE(D35:J35)</f>
        <v>4.598861283643893</v>
      </c>
    </row>
    <row r="36" spans="2:12" ht="24">
      <c r="B36" s="32">
        <f>COUNTIF(C5:C31,2)</f>
        <v>4</v>
      </c>
      <c r="C36" s="43" t="s">
        <v>25</v>
      </c>
      <c r="D36" s="24">
        <f aca="true" t="shared" si="3" ref="D36:J36">STDEV(D5:D32)</f>
        <v>0.5897678246195885</v>
      </c>
      <c r="E36" s="24">
        <f t="shared" si="3"/>
        <v>0.5757792451369143</v>
      </c>
      <c r="F36" s="24">
        <f t="shared" si="3"/>
        <v>0.4990108793478441</v>
      </c>
      <c r="G36" s="24">
        <f t="shared" si="3"/>
        <v>0.4423258684646914</v>
      </c>
      <c r="H36" s="24">
        <f t="shared" si="3"/>
        <v>0.5089773777040507</v>
      </c>
      <c r="I36" s="24">
        <f t="shared" si="3"/>
        <v>0.4643056214875365</v>
      </c>
      <c r="J36" s="24">
        <f t="shared" si="3"/>
        <v>0.5882299658752709</v>
      </c>
      <c r="L36" s="26">
        <f>STDEV(L5:L33)</f>
        <v>0.4145985349514282</v>
      </c>
    </row>
    <row r="37" spans="2:3" ht="24">
      <c r="B37" s="32">
        <f>COUNTIF(C5:C31,3)</f>
        <v>6</v>
      </c>
      <c r="C37" s="41" t="s">
        <v>19</v>
      </c>
    </row>
    <row r="38" spans="2:3" ht="24">
      <c r="B38" s="32">
        <f>COUNTIF(C5:C31,4)</f>
        <v>7</v>
      </c>
      <c r="C38" s="41" t="s">
        <v>20</v>
      </c>
    </row>
    <row r="39" spans="2:3" ht="24">
      <c r="B39" s="32">
        <f>COUNTIF(C5:C31,5)</f>
        <v>1</v>
      </c>
      <c r="C39" s="41" t="s">
        <v>22</v>
      </c>
    </row>
    <row r="40" spans="2:3" ht="24">
      <c r="B40" s="32">
        <f>COUNTIF(C5:C31,6)</f>
        <v>3</v>
      </c>
      <c r="C40" s="41" t="s">
        <v>21</v>
      </c>
    </row>
    <row r="41" spans="2:3" ht="24">
      <c r="B41" s="40">
        <f>SUM(B35:B40)</f>
        <v>24</v>
      </c>
      <c r="C41" s="40"/>
    </row>
    <row r="42" spans="2:3" ht="24">
      <c r="B42" s="32"/>
      <c r="C42" s="32"/>
    </row>
    <row r="43" spans="2:3" ht="24">
      <c r="B43" s="32"/>
      <c r="C43" s="32"/>
    </row>
    <row r="44" spans="2:3" ht="24">
      <c r="B44" s="32"/>
      <c r="C44" s="32"/>
    </row>
    <row r="45" spans="2:3" ht="24">
      <c r="B45" s="32"/>
      <c r="C45" s="32"/>
    </row>
  </sheetData>
  <sheetProtection/>
  <autoFilter ref="A4:J33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20" zoomScaleNormal="120" zoomScalePageLayoutView="0" workbookViewId="0" topLeftCell="A7">
      <selection activeCell="N11" sqref="N11"/>
    </sheetView>
  </sheetViews>
  <sheetFormatPr defaultColWidth="8.7109375" defaultRowHeight="12.75"/>
  <cols>
    <col min="1" max="10" width="8.7109375" style="1" customWidth="1"/>
    <col min="11" max="11" width="0.71875" style="1" customWidth="1"/>
    <col min="12" max="16384" width="8.7109375" style="1" customWidth="1"/>
  </cols>
  <sheetData>
    <row r="1" spans="1:10" ht="27.75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</row>
    <row r="3" ht="24">
      <c r="A3" s="1" t="s">
        <v>62</v>
      </c>
    </row>
    <row r="4" spans="1:12" ht="24">
      <c r="A4" s="1" t="s">
        <v>31</v>
      </c>
      <c r="L4" s="1" t="s">
        <v>13</v>
      </c>
    </row>
    <row r="5" ht="24">
      <c r="A5" s="1" t="s">
        <v>51</v>
      </c>
    </row>
    <row r="6" spans="1:13" ht="24">
      <c r="A6" s="1" t="s">
        <v>53</v>
      </c>
      <c r="M6" s="6" t="s">
        <v>52</v>
      </c>
    </row>
    <row r="7" spans="1:13" ht="24">
      <c r="A7" s="9" t="s">
        <v>54</v>
      </c>
      <c r="M7" s="6"/>
    </row>
    <row r="8" ht="24">
      <c r="A8" s="1" t="s">
        <v>55</v>
      </c>
    </row>
    <row r="9" spans="1:13" ht="24">
      <c r="A9" s="11" t="s">
        <v>61</v>
      </c>
      <c r="B9" s="8"/>
      <c r="M9" s="6"/>
    </row>
    <row r="10" ht="24">
      <c r="A10" s="6" t="s">
        <v>59</v>
      </c>
    </row>
    <row r="11" ht="24">
      <c r="A11" s="6" t="s">
        <v>60</v>
      </c>
    </row>
    <row r="12" ht="24">
      <c r="A12" s="6" t="s">
        <v>65</v>
      </c>
    </row>
    <row r="13" ht="24">
      <c r="A13" s="6" t="s">
        <v>66</v>
      </c>
    </row>
    <row r="14" ht="24">
      <c r="A14" s="1" t="s">
        <v>63</v>
      </c>
    </row>
    <row r="15" ht="24">
      <c r="A15" s="1" t="s">
        <v>64</v>
      </c>
    </row>
    <row r="16" ht="24">
      <c r="A16" s="1" t="s">
        <v>56</v>
      </c>
    </row>
  </sheetData>
  <sheetProtection/>
  <mergeCells count="1">
    <mergeCell ref="A1:J1"/>
  </mergeCells>
  <printOptions/>
  <pageMargins left="0.9055118110236221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20" zoomScaleNormal="120" zoomScalePageLayoutView="0" workbookViewId="0" topLeftCell="A16">
      <selection activeCell="L20" sqref="L20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7.57421875" style="1" customWidth="1"/>
    <col min="7" max="7" width="9.8515625" style="1" customWidth="1"/>
    <col min="8" max="8" width="9.421875" style="1" customWidth="1"/>
    <col min="9" max="9" width="10.140625" style="1" customWidth="1"/>
    <col min="10" max="10" width="9.0039062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4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4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</row>
    <row r="4" ht="12" customHeight="1"/>
    <row r="5" ht="24">
      <c r="A5" s="1" t="s">
        <v>30</v>
      </c>
    </row>
    <row r="6" ht="24">
      <c r="A6" s="1" t="s">
        <v>31</v>
      </c>
    </row>
    <row r="7" ht="24">
      <c r="A7" s="1" t="s">
        <v>32</v>
      </c>
    </row>
    <row r="9" ht="24">
      <c r="A9" s="7" t="s">
        <v>8</v>
      </c>
    </row>
    <row r="10" ht="13.5" customHeight="1">
      <c r="A10" s="6"/>
    </row>
    <row r="11" ht="24">
      <c r="A11" s="6" t="s">
        <v>15</v>
      </c>
    </row>
    <row r="12" ht="24.75" thickBot="1">
      <c r="A12" s="6"/>
    </row>
    <row r="13" spans="2:9" ht="25.5" thickBot="1" thickTop="1">
      <c r="B13" s="42"/>
      <c r="C13" s="63" t="s">
        <v>12</v>
      </c>
      <c r="D13" s="63"/>
      <c r="E13" s="63"/>
      <c r="F13" s="63"/>
      <c r="G13" s="46"/>
      <c r="H13" s="27" t="s">
        <v>9</v>
      </c>
      <c r="I13" s="27" t="s">
        <v>10</v>
      </c>
    </row>
    <row r="14" spans="2:9" ht="24.75" thickTop="1">
      <c r="B14" s="42"/>
      <c r="C14" s="35" t="str">
        <f>คีย์!C38</f>
        <v>เจ้าหน้าที่งานวิชาการ</v>
      </c>
      <c r="D14" s="29"/>
      <c r="E14" s="29"/>
      <c r="F14" s="29"/>
      <c r="H14" s="3">
        <f>คีย์!B38</f>
        <v>7</v>
      </c>
      <c r="I14" s="10">
        <f aca="true" t="shared" si="0" ref="I14:I19">H14*100/H$20</f>
        <v>29.166666666666668</v>
      </c>
    </row>
    <row r="15" spans="2:9" ht="24">
      <c r="B15" s="42"/>
      <c r="C15" s="35" t="str">
        <f>คีย์!C37</f>
        <v>เจ้าหน้าที่งานธุรการและการเงิน</v>
      </c>
      <c r="D15" s="29"/>
      <c r="E15" s="29"/>
      <c r="F15" s="29"/>
      <c r="H15" s="3">
        <f>คีย์!B37</f>
        <v>6</v>
      </c>
      <c r="I15" s="10">
        <f t="shared" si="0"/>
        <v>25</v>
      </c>
    </row>
    <row r="16" spans="2:9" ht="24">
      <c r="B16" s="42"/>
      <c r="C16" s="35" t="str">
        <f>คีย์!C36</f>
        <v>หัวหน้าสำนักงานเลขานุการบัณฑิตวิทยาลัย/หัวหน้างาน</v>
      </c>
      <c r="D16" s="29"/>
      <c r="E16" s="29"/>
      <c r="F16" s="29"/>
      <c r="G16" s="29"/>
      <c r="H16" s="3">
        <f>คีย์!B36</f>
        <v>4</v>
      </c>
      <c r="I16" s="10">
        <f t="shared" si="0"/>
        <v>16.666666666666668</v>
      </c>
    </row>
    <row r="17" spans="3:9" ht="24">
      <c r="C17" s="35" t="str">
        <f>คีย์!C35</f>
        <v>ผู้บริหารบัณฑิตวิทยาลัย</v>
      </c>
      <c r="D17" s="29"/>
      <c r="E17" s="29"/>
      <c r="F17" s="29"/>
      <c r="G17" s="3"/>
      <c r="H17" s="47">
        <f>คีย์!B35</f>
        <v>3</v>
      </c>
      <c r="I17" s="10">
        <f t="shared" si="0"/>
        <v>12.5</v>
      </c>
    </row>
    <row r="18" spans="3:9" ht="24">
      <c r="C18" s="35" t="str">
        <f>คีย์!C40</f>
        <v>เจ้าหน้าที่งานแผนและสารสนเทศ</v>
      </c>
      <c r="D18" s="29"/>
      <c r="E18" s="29"/>
      <c r="F18" s="29"/>
      <c r="G18" s="3"/>
      <c r="H18" s="47">
        <f>คีย์!B40</f>
        <v>3</v>
      </c>
      <c r="I18" s="10">
        <f t="shared" si="0"/>
        <v>12.5</v>
      </c>
    </row>
    <row r="19" spans="3:9" ht="24.75" thickBot="1">
      <c r="C19" s="35" t="str">
        <f>คีย์!C39</f>
        <v>เจ้าหน้าที่งานสนับสนุนวิชาการ</v>
      </c>
      <c r="D19" s="29"/>
      <c r="E19" s="29"/>
      <c r="F19" s="29"/>
      <c r="G19" s="3"/>
      <c r="H19" s="47">
        <f>คีย์!B39</f>
        <v>1</v>
      </c>
      <c r="I19" s="10">
        <f t="shared" si="0"/>
        <v>4.166666666666667</v>
      </c>
    </row>
    <row r="20" spans="2:9" ht="25.5" thickBot="1" thickTop="1">
      <c r="B20" s="42"/>
      <c r="C20" s="63" t="s">
        <v>4</v>
      </c>
      <c r="D20" s="63"/>
      <c r="E20" s="63"/>
      <c r="F20" s="63"/>
      <c r="G20" s="46"/>
      <c r="H20" s="34">
        <f>SUM(H14:H19)</f>
        <v>24</v>
      </c>
      <c r="I20" s="28">
        <f>SUM(I14:I19)</f>
        <v>100.00000000000001</v>
      </c>
    </row>
    <row r="21" ht="24.75" thickTop="1"/>
    <row r="22" ht="24">
      <c r="A22" s="6" t="s">
        <v>33</v>
      </c>
    </row>
    <row r="23" ht="24">
      <c r="A23" s="6" t="s">
        <v>34</v>
      </c>
    </row>
    <row r="24" ht="24">
      <c r="A24" s="1" t="s">
        <v>35</v>
      </c>
    </row>
    <row r="25" ht="24">
      <c r="A25" s="1" t="s">
        <v>36</v>
      </c>
    </row>
  </sheetData>
  <sheetProtection/>
  <mergeCells count="5">
    <mergeCell ref="A1:J1"/>
    <mergeCell ref="A2:J2"/>
    <mergeCell ref="A3:J3"/>
    <mergeCell ref="C13:F13"/>
    <mergeCell ref="C20:F2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120" zoomScaleNormal="120" zoomScalePageLayoutView="0" workbookViewId="0" topLeftCell="A13">
      <selection activeCell="D23" sqref="D23"/>
    </sheetView>
  </sheetViews>
  <sheetFormatPr defaultColWidth="8.7109375" defaultRowHeight="12.75"/>
  <cols>
    <col min="1" max="3" width="8.7109375" style="1" customWidth="1"/>
    <col min="4" max="4" width="41.00390625" style="1" customWidth="1"/>
    <col min="5" max="6" width="4.8515625" style="1" bestFit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64" t="s">
        <v>16</v>
      </c>
      <c r="B1" s="64"/>
      <c r="C1" s="64"/>
      <c r="D1" s="64"/>
      <c r="E1" s="64"/>
      <c r="F1" s="64"/>
      <c r="G1" s="64"/>
    </row>
    <row r="2" ht="24">
      <c r="A2" s="7" t="s">
        <v>46</v>
      </c>
    </row>
    <row r="3" ht="9" customHeight="1">
      <c r="A3" s="7"/>
    </row>
    <row r="4" ht="24.75" thickBot="1">
      <c r="A4" s="6" t="s">
        <v>47</v>
      </c>
    </row>
    <row r="5" spans="1:7" s="12" customFormat="1" ht="24" thickTop="1">
      <c r="A5" s="65" t="s">
        <v>1</v>
      </c>
      <c r="B5" s="66"/>
      <c r="C5" s="66"/>
      <c r="D5" s="66"/>
      <c r="E5" s="69" t="s">
        <v>37</v>
      </c>
      <c r="F5" s="70"/>
      <c r="G5" s="71"/>
    </row>
    <row r="6" spans="1:7" s="12" customFormat="1" ht="24" thickBot="1">
      <c r="A6" s="67"/>
      <c r="B6" s="68"/>
      <c r="C6" s="68"/>
      <c r="D6" s="68"/>
      <c r="E6" s="13"/>
      <c r="F6" s="13" t="s">
        <v>3</v>
      </c>
      <c r="G6" s="13" t="s">
        <v>11</v>
      </c>
    </row>
    <row r="7" spans="1:7" s="12" customFormat="1" ht="24" thickTop="1">
      <c r="A7" s="14" t="s">
        <v>38</v>
      </c>
      <c r="B7" s="15"/>
      <c r="C7" s="15"/>
      <c r="D7" s="15"/>
      <c r="E7" s="16">
        <f>คีย์!D35</f>
        <v>4.5</v>
      </c>
      <c r="F7" s="16">
        <f>คีย์!D36</f>
        <v>0.5897678246195885</v>
      </c>
      <c r="G7" s="17" t="str">
        <f>IF(E7&gt;4.5,"มากที่สุด",IF(E7&gt;3.5,"มาก",IF(E7&gt;2.5,"ปานกลาง",IF(E7&gt;1.5,"น้อย",IF(E7&lt;=1.5,"น้อยที่สุด")))))</f>
        <v>มาก</v>
      </c>
    </row>
    <row r="8" spans="1:7" s="12" customFormat="1" ht="23.25">
      <c r="A8" s="48" t="s">
        <v>39</v>
      </c>
      <c r="B8" s="49"/>
      <c r="C8" s="49"/>
      <c r="D8" s="49"/>
      <c r="E8" s="50">
        <f>คีย์!E35</f>
        <v>4.625</v>
      </c>
      <c r="F8" s="50">
        <f>คีย์!E36</f>
        <v>0.5757792451369143</v>
      </c>
      <c r="G8" s="51" t="str">
        <f aca="true" t="shared" si="0" ref="G8:G14"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12" customFormat="1" ht="23.25">
      <c r="A9" s="48" t="s">
        <v>40</v>
      </c>
      <c r="B9" s="49"/>
      <c r="C9" s="49"/>
      <c r="D9" s="49"/>
      <c r="E9" s="50">
        <f>คีย์!F35</f>
        <v>4.608695652173913</v>
      </c>
      <c r="F9" s="50">
        <f>คีย์!F36</f>
        <v>0.4990108793478441</v>
      </c>
      <c r="G9" s="51" t="str">
        <f t="shared" si="0"/>
        <v>มากที่สุด</v>
      </c>
    </row>
    <row r="10" spans="1:7" s="12" customFormat="1" ht="23.25" customHeight="1">
      <c r="A10" s="52" t="s">
        <v>41</v>
      </c>
      <c r="B10" s="53"/>
      <c r="C10" s="53"/>
      <c r="D10" s="53"/>
      <c r="E10" s="54">
        <f>คีย์!G35</f>
        <v>4.75</v>
      </c>
      <c r="F10" s="54">
        <f>คีย์!G36</f>
        <v>0.4423258684646914</v>
      </c>
      <c r="G10" s="55" t="str">
        <f t="shared" si="0"/>
        <v>มากที่สุด</v>
      </c>
    </row>
    <row r="11" spans="1:7" s="12" customFormat="1" ht="23.25" customHeight="1">
      <c r="A11" s="56" t="s">
        <v>43</v>
      </c>
      <c r="B11" s="57"/>
      <c r="C11" s="57"/>
      <c r="D11" s="57"/>
      <c r="E11" s="58"/>
      <c r="F11" s="58"/>
      <c r="G11" s="59"/>
    </row>
    <row r="12" spans="1:7" s="12" customFormat="1" ht="23.25">
      <c r="A12" s="48" t="s">
        <v>44</v>
      </c>
      <c r="B12" s="49"/>
      <c r="C12" s="49"/>
      <c r="D12" s="49"/>
      <c r="E12" s="50">
        <f>คีย์!H35</f>
        <v>4.541666666666667</v>
      </c>
      <c r="F12" s="50">
        <f>คีย์!H36</f>
        <v>0.5089773777040507</v>
      </c>
      <c r="G12" s="51" t="str">
        <f t="shared" si="0"/>
        <v>มากที่สุด</v>
      </c>
    </row>
    <row r="13" spans="1:7" s="12" customFormat="1" ht="23.25">
      <c r="A13" s="48" t="s">
        <v>45</v>
      </c>
      <c r="B13" s="49"/>
      <c r="C13" s="49"/>
      <c r="D13" s="49"/>
      <c r="E13" s="50">
        <f>คีย์!I35</f>
        <v>4.708333333333333</v>
      </c>
      <c r="F13" s="50">
        <f>คีย์!I36</f>
        <v>0.4643056214875365</v>
      </c>
      <c r="G13" s="51" t="str">
        <f t="shared" si="0"/>
        <v>มากที่สุด</v>
      </c>
    </row>
    <row r="14" spans="1:7" s="12" customFormat="1" ht="24" thickBot="1">
      <c r="A14" s="14" t="s">
        <v>42</v>
      </c>
      <c r="B14" s="15"/>
      <c r="C14" s="15"/>
      <c r="D14" s="15"/>
      <c r="E14" s="16">
        <f>คีย์!J35</f>
        <v>4.458333333333333</v>
      </c>
      <c r="F14" s="16">
        <f>คีย์!J36</f>
        <v>0.5882299658752709</v>
      </c>
      <c r="G14" s="17" t="str">
        <f t="shared" si="0"/>
        <v>มาก</v>
      </c>
    </row>
    <row r="15" spans="1:7" s="12" customFormat="1" ht="24.75" thickBot="1" thickTop="1">
      <c r="A15" s="72" t="s">
        <v>4</v>
      </c>
      <c r="B15" s="73"/>
      <c r="C15" s="73"/>
      <c r="D15" s="74"/>
      <c r="E15" s="18">
        <f>คีย์!L35</f>
        <v>4.598861283643893</v>
      </c>
      <c r="F15" s="18">
        <f>คีย์!L36</f>
        <v>0.4145985349514282</v>
      </c>
      <c r="G15" s="19" t="str">
        <f>IF(E15&gt;4.5,"มากที่สุด",IF(E15&gt;3.5,"มาก",IF(E15&gt;2.5,"ปานกลาง",IF(E15&gt;1.5,"น้อย",IF(E15&lt;=1.5,"น้อยที่สุด")))))</f>
        <v>มากที่สุด</v>
      </c>
    </row>
    <row r="16" spans="1:7" s="12" customFormat="1" ht="24" thickTop="1">
      <c r="A16" s="36"/>
      <c r="B16" s="36"/>
      <c r="C16" s="36"/>
      <c r="D16" s="36"/>
      <c r="E16" s="37"/>
      <c r="F16" s="37"/>
      <c r="G16" s="36"/>
    </row>
    <row r="17" spans="1:7" s="12" customFormat="1" ht="24">
      <c r="A17" s="6" t="s">
        <v>48</v>
      </c>
      <c r="B17" s="36"/>
      <c r="C17" s="36"/>
      <c r="D17" s="36"/>
      <c r="E17" s="37"/>
      <c r="F17" s="37"/>
      <c r="G17" s="36"/>
    </row>
    <row r="18" ht="24">
      <c r="A18" s="6" t="s">
        <v>49</v>
      </c>
    </row>
    <row r="19" ht="24">
      <c r="A19" s="6" t="s">
        <v>50</v>
      </c>
    </row>
    <row r="20" ht="24">
      <c r="A20" s="6" t="s">
        <v>57</v>
      </c>
    </row>
    <row r="21" ht="24">
      <c r="A21" s="6" t="s">
        <v>58</v>
      </c>
    </row>
  </sheetData>
  <sheetProtection/>
  <mergeCells count="4">
    <mergeCell ref="A1:G1"/>
    <mergeCell ref="A5:D6"/>
    <mergeCell ref="E5:G5"/>
    <mergeCell ref="A15:D15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="110" zoomScaleNormal="110" zoomScalePageLayoutView="0" workbookViewId="0" topLeftCell="A1">
      <selection activeCell="F6" sqref="F6"/>
    </sheetView>
  </sheetViews>
  <sheetFormatPr defaultColWidth="8.7109375" defaultRowHeight="12.75"/>
  <cols>
    <col min="1" max="1" width="5.28125" style="1" customWidth="1"/>
    <col min="2" max="2" width="73.8515625" style="1" bestFit="1" customWidth="1"/>
    <col min="3" max="3" width="7.00390625" style="1" bestFit="1" customWidth="1"/>
    <col min="4" max="4" width="2.8515625" style="1" customWidth="1"/>
    <col min="5" max="16384" width="8.7109375" style="1" customWidth="1"/>
  </cols>
  <sheetData>
    <row r="1" spans="1:7" ht="24">
      <c r="A1" s="75" t="s">
        <v>6</v>
      </c>
      <c r="B1" s="75"/>
      <c r="C1" s="75"/>
      <c r="D1" s="31"/>
      <c r="E1" s="31"/>
      <c r="F1" s="31"/>
      <c r="G1" s="31"/>
    </row>
    <row r="2" spans="1:7" ht="24">
      <c r="A2" s="9"/>
      <c r="B2" s="9"/>
      <c r="C2" s="9"/>
      <c r="D2" s="8"/>
      <c r="E2" s="8"/>
      <c r="F2" s="8"/>
      <c r="G2" s="8"/>
    </row>
    <row r="3" ht="24">
      <c r="A3" s="2" t="s">
        <v>5</v>
      </c>
    </row>
    <row r="4" ht="10.5" customHeight="1"/>
    <row r="5" ht="24.75" thickBot="1"/>
    <row r="6" spans="1:3" ht="25.5" thickBot="1" thickTop="1">
      <c r="A6" s="38" t="s">
        <v>14</v>
      </c>
      <c r="B6" s="38" t="s">
        <v>1</v>
      </c>
      <c r="C6" s="38" t="s">
        <v>2</v>
      </c>
    </row>
    <row r="7" spans="1:3" ht="24.75" thickTop="1">
      <c r="A7" s="5">
        <v>1</v>
      </c>
      <c r="B7" s="30" t="s">
        <v>26</v>
      </c>
      <c r="C7" s="5">
        <v>2</v>
      </c>
    </row>
    <row r="8" spans="1:3" ht="24">
      <c r="A8" s="3">
        <v>2</v>
      </c>
      <c r="B8" s="45" t="s">
        <v>23</v>
      </c>
      <c r="C8" s="3">
        <v>1</v>
      </c>
    </row>
    <row r="9" spans="1:3" ht="24.75" thickBot="1">
      <c r="A9" s="3"/>
      <c r="B9" s="1" t="s">
        <v>24</v>
      </c>
      <c r="C9" s="4"/>
    </row>
    <row r="10" spans="1:3" ht="24.75" thickTop="1">
      <c r="A10" s="5"/>
      <c r="B10" s="30"/>
      <c r="C10" s="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2012-04-19T07:20:22Z</cp:lastPrinted>
  <dcterms:created xsi:type="dcterms:W3CDTF">2006-03-16T15:57:13Z</dcterms:created>
  <dcterms:modified xsi:type="dcterms:W3CDTF">2012-04-19T07:35:31Z</dcterms:modified>
  <cp:category/>
  <cp:version/>
  <cp:contentType/>
  <cp:contentStatus/>
</cp:coreProperties>
</file>